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BD19ADF0-8384-4314-8B7A-2D59B931CD3B}" xr6:coauthVersionLast="45" xr6:coauthVersionMax="47" xr10:uidLastSave="{00000000-0000-0000-0000-000000000000}"/>
  <bookViews>
    <workbookView xWindow="-120" yWindow="-120" windowWidth="20730" windowHeight="11160" tabRatio="772" activeTab="3" xr2:uid="{253A0224-8F2C-444C-BFB4-BE27AD394952}"/>
  </bookViews>
  <sheets>
    <sheet name="HANDEX" sheetId="22" r:id="rId1"/>
    <sheet name="Database" sheetId="19" r:id="rId2"/>
    <sheet name="DATE&amp;TIME formulas" sheetId="2" r:id="rId3"/>
    <sheet name="DATEDIF" sheetId="17" r:id="rId4"/>
    <sheet name="DATEDIF Practise" sheetId="21" r:id="rId5"/>
  </sheets>
  <definedNames>
    <definedName name="_xlnm._FilterDatabase" localSheetId="1" hidden="1">Database!$A$1:$G$29</definedName>
    <definedName name="_xlnm._FilterDatabase" localSheetId="4" hidden="1">'DATEDIF Practise'!$C$1:$E$29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 i="17" l="1"/>
  <c r="E2" i="17"/>
  <c r="F2" i="17"/>
  <c r="G2" i="17"/>
  <c r="H2" i="17"/>
  <c r="I2" i="17"/>
  <c r="F2" i="21" l="1"/>
  <c r="F3" i="21"/>
  <c r="F4" i="21"/>
  <c r="F5" i="21"/>
  <c r="F6" i="21"/>
  <c r="F7" i="21"/>
  <c r="F8" i="21"/>
  <c r="F9" i="21"/>
  <c r="F10" i="21"/>
  <c r="F11" i="21"/>
  <c r="F12" i="21"/>
  <c r="F13" i="21"/>
  <c r="F14" i="21"/>
  <c r="F15" i="21"/>
  <c r="F16" i="21"/>
  <c r="F17" i="21"/>
  <c r="F18" i="21"/>
  <c r="F19" i="21"/>
  <c r="F20" i="21"/>
  <c r="F21" i="21"/>
  <c r="F22" i="21"/>
  <c r="F23" i="21"/>
  <c r="F24" i="21"/>
  <c r="F25" i="21"/>
  <c r="F26" i="21"/>
  <c r="F27" i="21"/>
  <c r="F28" i="21"/>
  <c r="F29" i="21"/>
  <c r="B23" i="2"/>
  <c r="B22" i="2"/>
  <c r="B21" i="2"/>
  <c r="E20" i="2"/>
  <c r="B20" i="2"/>
  <c r="B19" i="2" l="1"/>
  <c r="B18" i="2"/>
  <c r="B17" i="2"/>
  <c r="B16" i="2"/>
  <c r="F15" i="2"/>
  <c r="D15" i="2"/>
  <c r="C15" i="2"/>
  <c r="B14" i="2"/>
  <c r="B13" i="2"/>
  <c r="D5" i="2" l="1"/>
  <c r="B12" i="2" l="1"/>
  <c r="B11" i="2"/>
  <c r="B10" i="2"/>
  <c r="B9" i="2"/>
  <c r="B8" i="2"/>
  <c r="B7" i="2"/>
  <c r="B6" i="2"/>
  <c r="B5" i="2"/>
  <c r="B4" i="2"/>
  <c r="B3" i="2"/>
  <c r="B2" i="2"/>
</calcChain>
</file>

<file path=xl/sharedStrings.xml><?xml version="1.0" encoding="utf-8"?>
<sst xmlns="http://schemas.openxmlformats.org/spreadsheetml/2006/main" count="254" uniqueCount="124">
  <si>
    <t>Departament</t>
  </si>
  <si>
    <t>İşçi nömrəsi</t>
  </si>
  <si>
    <t>Start_Date</t>
  </si>
  <si>
    <t>End_Date</t>
  </si>
  <si>
    <t>Unit</t>
  </si>
  <si>
    <t>D</t>
  </si>
  <si>
    <t>M</t>
  </si>
  <si>
    <t>Y</t>
  </si>
  <si>
    <t>MD</t>
  </si>
  <si>
    <t>YM</t>
  </si>
  <si>
    <t>YD</t>
  </si>
  <si>
    <t>Soyad &amp; Ad</t>
  </si>
  <si>
    <t>Vəzifə</t>
  </si>
  <si>
    <t>Maaşı</t>
  </si>
  <si>
    <t>Doğulduğu rayon</t>
  </si>
  <si>
    <t>İşə Giriş tarixi</t>
  </si>
  <si>
    <t xml:space="preserve">Afaq Babaşlı </t>
  </si>
  <si>
    <t>Audit</t>
  </si>
  <si>
    <t>Mütəxəssis</t>
  </si>
  <si>
    <t>Lerik</t>
  </si>
  <si>
    <t>Adilə Babayeva</t>
  </si>
  <si>
    <t>İnsan resursları</t>
  </si>
  <si>
    <t>Təlim üzrə koordinator</t>
  </si>
  <si>
    <t>Ağstafa</t>
  </si>
  <si>
    <t>Akif Kərimov</t>
  </si>
  <si>
    <t>Maliyyə və uçot</t>
  </si>
  <si>
    <t>Gədəbəy</t>
  </si>
  <si>
    <t>Akif Ismayılov</t>
  </si>
  <si>
    <t>KSƏTƏMM</t>
  </si>
  <si>
    <t>Oğuz</t>
  </si>
  <si>
    <t>Leyla Cəfərova</t>
  </si>
  <si>
    <t>Mühasib</t>
  </si>
  <si>
    <t>Şəki</t>
  </si>
  <si>
    <t>Adilə Eldarova</t>
  </si>
  <si>
    <t>Daxili auditor</t>
  </si>
  <si>
    <t>Yardımlı</t>
  </si>
  <si>
    <t>Adilə Əliyeva</t>
  </si>
  <si>
    <t>Aparıcı mütəxəssis</t>
  </si>
  <si>
    <t>Ağsu</t>
  </si>
  <si>
    <t>Aydın Rüstəmzadə</t>
  </si>
  <si>
    <t xml:space="preserve">Təchizat </t>
  </si>
  <si>
    <t>Qazax</t>
  </si>
  <si>
    <t>Aytən Mustafayeva</t>
  </si>
  <si>
    <t>Mühəndis</t>
  </si>
  <si>
    <t>Beyləqan</t>
  </si>
  <si>
    <t>Fəridə Tağıyeva</t>
  </si>
  <si>
    <t>Texniki şöbə</t>
  </si>
  <si>
    <t>Kürdəmir</t>
  </si>
  <si>
    <t>Namiq Imamov</t>
  </si>
  <si>
    <t>İnformasiya texnologiyaları</t>
  </si>
  <si>
    <t>Sistem inzibatçısı</t>
  </si>
  <si>
    <t>Göyçay</t>
  </si>
  <si>
    <t>Natiq Ismayilov</t>
  </si>
  <si>
    <t>Risklərin idarə edilməsi</t>
  </si>
  <si>
    <t>Novruz Əhmədov</t>
  </si>
  <si>
    <t>İctimaiyyətlə əlaqələr</t>
  </si>
  <si>
    <t>Siyəzən</t>
  </si>
  <si>
    <t>Rüfət Əzizov</t>
  </si>
  <si>
    <t>Layihələrin idarə edilməsi</t>
  </si>
  <si>
    <t>Layihə üzrə koordinator</t>
  </si>
  <si>
    <t>Sahib Əhmədov</t>
  </si>
  <si>
    <t>Sənan Ibadov</t>
  </si>
  <si>
    <t>Şahəddin Ağayev</t>
  </si>
  <si>
    <t>İqtisadçı</t>
  </si>
  <si>
    <t>Teymur Xanməmmədov</t>
  </si>
  <si>
    <t>Tamerlan Əliyev</t>
  </si>
  <si>
    <t>Naxçıvan (şəhər)</t>
  </si>
  <si>
    <t>Vadim Ələkbərov</t>
  </si>
  <si>
    <t>Qax</t>
  </si>
  <si>
    <t>Vaqif Əliyev</t>
  </si>
  <si>
    <t>Zaqatala</t>
  </si>
  <si>
    <t>Vüqar Əliyev</t>
  </si>
  <si>
    <t>Saatlı</t>
  </si>
  <si>
    <t>Vüqar Səmədli</t>
  </si>
  <si>
    <t>Göygöl</t>
  </si>
  <si>
    <t>Aftandil Baxşəliyev</t>
  </si>
  <si>
    <t>Şamaxı</t>
  </si>
  <si>
    <t>Akif Əmrahov</t>
  </si>
  <si>
    <t>Ucar</t>
  </si>
  <si>
    <t>Akif Qürbətov</t>
  </si>
  <si>
    <t>Ağdaş</t>
  </si>
  <si>
    <t>Aliyə Ismayilova</t>
  </si>
  <si>
    <t>Mütəxəssis (ictimaiyyətlə əlaqələr üzrə)</t>
  </si>
  <si>
    <t>Şuşa</t>
  </si>
  <si>
    <t>Aydın Ələkbərov</t>
  </si>
  <si>
    <t>Xırdalan</t>
  </si>
  <si>
    <t>Doğum tarixi</t>
  </si>
  <si>
    <t>Yaş</t>
  </si>
  <si>
    <r>
      <rPr>
        <sz val="14"/>
        <color rgb="FFFF0000"/>
        <rFont val="Cambria"/>
        <family val="1"/>
      </rPr>
      <t xml:space="preserve">DATE </t>
    </r>
    <r>
      <rPr>
        <sz val="14"/>
        <color theme="1"/>
        <rFont val="Cambria"/>
        <family val="1"/>
      </rPr>
      <t>(ДАТА; TARİH)</t>
    </r>
  </si>
  <si>
    <r>
      <rPr>
        <sz val="14"/>
        <color rgb="FFFF0000"/>
        <rFont val="Cambria"/>
        <family val="1"/>
      </rPr>
      <t>DAY</t>
    </r>
    <r>
      <rPr>
        <sz val="14"/>
        <color theme="1"/>
        <rFont val="Cambria"/>
        <family val="1"/>
      </rPr>
      <t xml:space="preserve"> (ДЕНЬ; GÜN)</t>
    </r>
  </si>
  <si>
    <r>
      <rPr>
        <sz val="14"/>
        <color rgb="FFFF0000"/>
        <rFont val="Cambria"/>
        <family val="1"/>
      </rPr>
      <t>MONTH</t>
    </r>
    <r>
      <rPr>
        <sz val="14"/>
        <color theme="1"/>
        <rFont val="Cambria"/>
        <family val="1"/>
      </rPr>
      <t xml:space="preserve"> (МЕСЯЦ; AY)</t>
    </r>
  </si>
  <si>
    <r>
      <rPr>
        <sz val="14"/>
        <color rgb="FFFF0000"/>
        <rFont val="Cambria"/>
        <family val="1"/>
      </rPr>
      <t>YEAR</t>
    </r>
    <r>
      <rPr>
        <sz val="14"/>
        <color theme="1"/>
        <rFont val="Cambria"/>
        <family val="1"/>
      </rPr>
      <t xml:space="preserve"> (ГОД; YIL)</t>
    </r>
  </si>
  <si>
    <r>
      <rPr>
        <sz val="14"/>
        <color rgb="FFFF0000"/>
        <rFont val="Cambria"/>
        <family val="1"/>
      </rPr>
      <t>DATEVALUE</t>
    </r>
    <r>
      <rPr>
        <sz val="14"/>
        <color theme="1"/>
        <rFont val="Cambria"/>
        <family val="1"/>
      </rPr>
      <t xml:space="preserve"> (ДАТАЗНАЧ; TARİHSAYISI)</t>
    </r>
  </si>
  <si>
    <r>
      <rPr>
        <sz val="14"/>
        <color rgb="FFFF0000"/>
        <rFont val="Cambria"/>
        <family val="1"/>
      </rPr>
      <t>NOW</t>
    </r>
    <r>
      <rPr>
        <sz val="14"/>
        <color theme="1"/>
        <rFont val="Cambria"/>
        <family val="1"/>
      </rPr>
      <t xml:space="preserve"> (ТДАТА; ŞİMDİ)</t>
    </r>
  </si>
  <si>
    <r>
      <rPr>
        <sz val="14"/>
        <color rgb="FFFF0000"/>
        <rFont val="Cambria"/>
        <family val="1"/>
      </rPr>
      <t>TODAY</t>
    </r>
    <r>
      <rPr>
        <sz val="14"/>
        <color theme="1"/>
        <rFont val="Cambria"/>
        <family val="1"/>
      </rPr>
      <t xml:space="preserve"> (СЕГОДНЯ; BUGÜN)</t>
    </r>
  </si>
  <si>
    <r>
      <rPr>
        <sz val="14"/>
        <color rgb="FFFF0000"/>
        <rFont val="Cambria"/>
        <family val="1"/>
      </rPr>
      <t>TIME</t>
    </r>
    <r>
      <rPr>
        <sz val="14"/>
        <color theme="1"/>
        <rFont val="Cambria"/>
        <family val="1"/>
      </rPr>
      <t xml:space="preserve"> (ВРЕМЯ; ZAMAN)</t>
    </r>
  </si>
  <si>
    <r>
      <rPr>
        <sz val="14"/>
        <color rgb="FFFF0000"/>
        <rFont val="Cambria"/>
        <family val="1"/>
      </rPr>
      <t>SECOND</t>
    </r>
    <r>
      <rPr>
        <sz val="14"/>
        <color theme="1"/>
        <rFont val="Cambria"/>
        <family val="1"/>
      </rPr>
      <t xml:space="preserve"> (СЕКУНДЫ; SANİYE)</t>
    </r>
  </si>
  <si>
    <r>
      <rPr>
        <sz val="14"/>
        <color rgb="FFFF0000"/>
        <rFont val="Cambria"/>
        <family val="1"/>
      </rPr>
      <t>MINUTE</t>
    </r>
    <r>
      <rPr>
        <sz val="14"/>
        <color theme="1"/>
        <rFont val="Cambria"/>
        <family val="1"/>
      </rPr>
      <t xml:space="preserve"> (МИНУТЫ; DAKİKA)</t>
    </r>
  </si>
  <si>
    <r>
      <rPr>
        <sz val="14"/>
        <color rgb="FFFF0000"/>
        <rFont val="Cambria"/>
        <family val="1"/>
      </rPr>
      <t>HOUR</t>
    </r>
    <r>
      <rPr>
        <sz val="14"/>
        <color theme="1"/>
        <rFont val="Cambria"/>
        <family val="1"/>
      </rPr>
      <t xml:space="preserve"> (ЧАС; SAAT)</t>
    </r>
  </si>
  <si>
    <r>
      <rPr>
        <sz val="14"/>
        <color rgb="FFFF0000"/>
        <rFont val="Cambria"/>
        <family val="1"/>
      </rPr>
      <t>EDATE</t>
    </r>
    <r>
      <rPr>
        <sz val="14"/>
        <color theme="1"/>
        <rFont val="Cambria"/>
        <family val="1"/>
      </rPr>
      <t xml:space="preserve"> (ДАТАМЕС; SERİTARİH)</t>
    </r>
  </si>
  <si>
    <r>
      <rPr>
        <sz val="14"/>
        <color rgb="FFFF0000"/>
        <rFont val="Cambria"/>
        <family val="1"/>
      </rPr>
      <t>EOMONTH</t>
    </r>
    <r>
      <rPr>
        <sz val="14"/>
        <color theme="1"/>
        <rFont val="Cambria"/>
        <family val="1"/>
      </rPr>
      <t xml:space="preserve"> (КОНМЕСЯЦА; SERİAY)</t>
    </r>
  </si>
  <si>
    <r>
      <rPr>
        <sz val="14"/>
        <color rgb="FFFF0000"/>
        <rFont val="Cambria"/>
        <family val="1"/>
      </rPr>
      <t>TIMEVALUE</t>
    </r>
    <r>
      <rPr>
        <sz val="14"/>
        <color theme="1"/>
        <rFont val="Cambria"/>
        <family val="1"/>
      </rPr>
      <t xml:space="preserve"> (ВРЕМЗНАЧ; ZAMANSAYISI)</t>
    </r>
  </si>
  <si>
    <r>
      <rPr>
        <sz val="14"/>
        <color rgb="FFFF0000"/>
        <rFont val="Cambria"/>
        <family val="1"/>
      </rPr>
      <t>WORKDAY</t>
    </r>
    <r>
      <rPr>
        <sz val="14"/>
        <color theme="1"/>
        <rFont val="Cambria"/>
        <family val="1"/>
      </rPr>
      <t xml:space="preserve"> (РАБДЕНЬ; İŞGÜNÜ)</t>
    </r>
  </si>
  <si>
    <r>
      <rPr>
        <sz val="14"/>
        <color rgb="FFFF0000"/>
        <rFont val="Cambria"/>
        <family val="1"/>
      </rPr>
      <t>WORKDAY.INTL</t>
    </r>
    <r>
      <rPr>
        <sz val="14"/>
        <color theme="1"/>
        <rFont val="Cambria"/>
        <family val="1"/>
      </rPr>
      <t xml:space="preserve"> (РАБДЕНЬ.МЕЖД; İŞGÜNÜ.ULUSL)</t>
    </r>
  </si>
  <si>
    <r>
      <rPr>
        <sz val="14"/>
        <color rgb="FFFF0000"/>
        <rFont val="Cambria"/>
        <family val="1"/>
      </rPr>
      <t>DAYS</t>
    </r>
    <r>
      <rPr>
        <sz val="14"/>
        <color theme="1"/>
        <rFont val="Cambria"/>
        <family val="1"/>
        <charset val="186"/>
      </rPr>
      <t xml:space="preserve"> (ЧИСТРАБДНИ; GÜNSAY)</t>
    </r>
  </si>
  <si>
    <r>
      <rPr>
        <sz val="14"/>
        <color rgb="FFFF0000"/>
        <rFont val="Cambria"/>
        <family val="1"/>
      </rPr>
      <t>NETWORKDAYS</t>
    </r>
    <r>
      <rPr>
        <sz val="14"/>
        <color theme="1"/>
        <rFont val="Cambria"/>
        <family val="1"/>
        <charset val="186"/>
      </rPr>
      <t xml:space="preserve"> (ЧИСТРАБДНИ; TAMİŞGÜNÜ)</t>
    </r>
  </si>
  <si>
    <r>
      <rPr>
        <sz val="14"/>
        <color rgb="FFFF0000"/>
        <rFont val="Cambria"/>
        <family val="1"/>
      </rPr>
      <t>NETWORKDAYS.INTL</t>
    </r>
    <r>
      <rPr>
        <sz val="14"/>
        <color theme="1"/>
        <rFont val="Cambria"/>
        <family val="1"/>
        <charset val="186"/>
      </rPr>
      <t xml:space="preserve"> (ЧИСТРАБДНИ.МЕЖД; TAMİŞGÜNÜ.ULUSL)</t>
    </r>
  </si>
  <si>
    <r>
      <rPr>
        <sz val="14"/>
        <color rgb="FFFF0000"/>
        <rFont val="Cambria"/>
        <family val="1"/>
      </rPr>
      <t>WEEKDAY</t>
    </r>
    <r>
      <rPr>
        <sz val="14"/>
        <color theme="1"/>
        <rFont val="Cambria"/>
        <family val="1"/>
        <charset val="186"/>
      </rPr>
      <t xml:space="preserve"> (ДЕНЬНЕД; HAFTANINGÜNÜ)</t>
    </r>
  </si>
  <si>
    <r>
      <rPr>
        <sz val="14"/>
        <color rgb="FFFF0000"/>
        <rFont val="Cambria"/>
        <family val="1"/>
      </rPr>
      <t>WEEKNUM</t>
    </r>
    <r>
      <rPr>
        <sz val="14"/>
        <color theme="1"/>
        <rFont val="Cambria"/>
        <family val="1"/>
      </rPr>
      <t xml:space="preserve"> (НОМНЕДЕЛИ; HAFTASAY)</t>
    </r>
  </si>
  <si>
    <r>
      <rPr>
        <sz val="14"/>
        <color rgb="FFFF0000"/>
        <rFont val="Cambria"/>
        <family val="1"/>
      </rPr>
      <t>YEARFRAC</t>
    </r>
    <r>
      <rPr>
        <sz val="14"/>
        <color theme="1"/>
        <rFont val="Cambria"/>
        <family val="1"/>
      </rPr>
      <t xml:space="preserve"> (ДОЛЯГОДА; YILORAN)</t>
    </r>
  </si>
  <si>
    <r>
      <rPr>
        <sz val="14"/>
        <color rgb="FFFF0000"/>
        <rFont val="Cambria"/>
        <family val="1"/>
      </rPr>
      <t>DATEDIF</t>
    </r>
    <r>
      <rPr>
        <sz val="14"/>
        <color theme="1"/>
        <rFont val="Cambria"/>
        <family val="1"/>
      </rPr>
      <t xml:space="preserve"> (РАЗНДАТ; ETARİHLİ)</t>
    </r>
  </si>
  <si>
    <r>
      <rPr>
        <b/>
        <sz val="16"/>
        <color rgb="FFFF0000"/>
        <rFont val="Palatino Linotype"/>
        <family val="1"/>
      </rPr>
      <t>Date&amp;Time functions</t>
    </r>
    <r>
      <rPr>
        <b/>
        <sz val="16"/>
        <color theme="1"/>
        <rFont val="Palatino Linotype"/>
        <family val="1"/>
      </rPr>
      <t xml:space="preserve"> (Даты и время; Tarih ve zaman)</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</si>
  <si>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</si>
  <si>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</si>
  <si>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</si>
  <si>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</si>
  <si>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</si>
  <si>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</si>
  <si>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</si>
  <si>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</si>
  <si>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</si>
  <si>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</si>
  <si>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approximately</t>
  </si>
  <si>
    <t>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</si>
</sst>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0;[Red]0.00"/>
  </numFmts>
  <fonts count="24" x14ac:knownFonts="1">
    <font>
      <sz val="13"/>
      <color theme="1"/>
      <name val="Palatino Linotype"/>
      <family val="2"/>
      <charset val="186"/>
    </font>
    <font>
      <sz val="12"/>
      <color theme="1"/>
      <name val="Arial"/>
      <family val="2"/>
      <charset val="186"/>
    </font>
    <font>
      <sz val="14"/>
      <color theme="1"/>
      <name val="Cambria"/>
      <family val="1"/>
      <charset val="186"/>
    </font>
    <font>
      <sz val="14"/>
      <color theme="1"/>
      <name val="Palatino Linotype"/>
      <family val="2"/>
      <charset val="186"/>
    </font>
    <font>
      <sz val="13"/>
      <color theme="0"/>
      <name val="Palatino Linotype"/>
      <family val="2"/>
      <charset val="186"/>
    </font>
    <font>
      <b/>
      <sz val="13"/>
      <color theme="0"/>
      <name val="Palatino Linotype"/>
      <family val="1"/>
    </font>
    <font>
      <sz val="11"/>
      <color theme="1"/>
      <name val="Calibri"/>
      <family val="2"/>
      <charset val="186"/>
      <scheme val="minor"/>
    </font>
    <font>
      <sz val="18"/>
      <color theme="1"/>
      <name val="Calibri"/>
      <family val="2"/>
      <charset val="186"/>
      <scheme val="minor"/>
    </font>
    <font>
      <b/>
      <sz val="18"/>
      <color theme="0"/>
      <name val="Calibri"/>
      <family val="2"/>
      <charset val="186"/>
      <scheme val="minor"/>
    </font>
    <font>
      <sz val="18"/>
      <color rgb="FF000000"/>
      <name val="Calibri"/>
      <family val="2"/>
      <charset val="186"/>
    </font>
    <font>
      <sz val="13"/>
      <name val="Palatino Linotype"/>
      <family val="2"/>
      <charset val="186"/>
    </font>
    <font>
      <b/>
      <sz val="16"/>
      <color theme="1"/>
      <name val="Palatino Linotype"/>
      <family val="1"/>
    </font>
    <font>
      <b/>
      <sz val="16"/>
      <color rgb="FFFF0000"/>
      <name val="Palatino Linotype"/>
      <family val="1"/>
    </font>
    <font>
      <sz val="14"/>
      <color theme="1"/>
      <name val="Cambria"/>
      <family val="1"/>
    </font>
    <font>
      <sz val="14"/>
      <color rgb="FFFF0000"/>
      <name val="Cambria"/>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s>
  <fills count="9">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0000"/>
        <bgColor indexed="64"/>
      </patternFill>
    </fill>
    <fill>
      <patternFill patternType="solid">
        <fgColor theme="0" tint="-0.14999847407452621"/>
        <bgColor theme="0" tint="-0.14999847407452621"/>
      </patternFill>
    </fill>
    <fill>
      <patternFill patternType="solid">
        <fgColor theme="9"/>
        <bgColor theme="9"/>
      </patternFill>
    </fill>
    <fill>
      <patternFill patternType="solid">
        <fgColor rgb="FFFFFF00"/>
        <bgColor indexed="64"/>
      </patternFill>
    </fill>
    <fill>
      <patternFill patternType="solid">
        <fgColor theme="7"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medium">
        <color theme="1"/>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5">
    <xf numFmtId="0" fontId="0" fillId="0" borderId="0"/>
    <xf numFmtId="0" fontId="1" fillId="0" borderId="0"/>
    <xf numFmtId="0" fontId="6" fillId="0" borderId="0"/>
    <xf numFmtId="0" fontId="15" fillId="0" borderId="0"/>
    <xf numFmtId="0" fontId="16" fillId="0" borderId="0" applyNumberFormat="0" applyFill="0" applyBorder="0" applyAlignment="0" applyProtection="0"/>
  </cellStyleXfs>
  <cellXfs count="45">
    <xf numFmtId="0" fontId="0" fillId="0" borderId="0" xfId="0"/>
    <xf numFmtId="14" fontId="0" fillId="0" borderId="0" xfId="0" applyNumberFormat="1"/>
    <xf numFmtId="20" fontId="0" fillId="0" borderId="0" xfId="0" applyNumberFormat="1"/>
    <xf numFmtId="164" fontId="0" fillId="0" borderId="0" xfId="0" applyNumberFormat="1"/>
    <xf numFmtId="18" fontId="0" fillId="0" borderId="0" xfId="0" applyNumberFormat="1"/>
    <xf numFmtId="0" fontId="0" fillId="0" borderId="1" xfId="0" applyBorder="1"/>
    <xf numFmtId="0" fontId="0" fillId="0" borderId="1" xfId="0" applyBorder="1" applyAlignment="1">
      <alignment horizontal="center" vertical="center"/>
    </xf>
    <xf numFmtId="0" fontId="5" fillId="3" borderId="1" xfId="0" applyFont="1" applyFill="1" applyBorder="1"/>
    <xf numFmtId="0" fontId="5"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7" fillId="0" borderId="0" xfId="2" applyFont="1"/>
    <xf numFmtId="14" fontId="7" fillId="0" borderId="0" xfId="2" applyNumberFormat="1" applyFont="1"/>
    <xf numFmtId="0" fontId="7" fillId="0" borderId="1" xfId="2" applyFont="1" applyBorder="1"/>
    <xf numFmtId="14" fontId="7" fillId="0" borderId="1" xfId="2" applyNumberFormat="1" applyFont="1" applyBorder="1"/>
    <xf numFmtId="0" fontId="6" fillId="0" borderId="0" xfId="2"/>
    <xf numFmtId="14" fontId="0" fillId="0" borderId="1" xfId="0" applyNumberFormat="1" applyBorder="1"/>
    <xf numFmtId="0" fontId="9" fillId="0" borderId="1" xfId="2" applyFont="1" applyBorder="1"/>
    <xf numFmtId="0" fontId="9" fillId="0" borderId="6" xfId="2" applyFont="1" applyBorder="1"/>
    <xf numFmtId="0" fontId="9" fillId="0" borderId="4" xfId="2" applyFont="1" applyBorder="1"/>
    <xf numFmtId="0" fontId="10" fillId="0" borderId="0" xfId="0" applyFont="1"/>
    <xf numFmtId="165" fontId="0" fillId="0" borderId="0" xfId="0" applyNumberFormat="1"/>
    <xf numFmtId="0" fontId="7" fillId="0" borderId="3" xfId="2" applyFont="1" applyBorder="1"/>
    <xf numFmtId="0" fontId="8" fillId="6" borderId="2" xfId="2" applyFont="1" applyFill="1" applyBorder="1"/>
    <xf numFmtId="14" fontId="8" fillId="6" borderId="2" xfId="2" applyNumberFormat="1" applyFont="1" applyFill="1" applyBorder="1"/>
    <xf numFmtId="0" fontId="7" fillId="5" borderId="3" xfId="2" applyFont="1" applyFill="1" applyBorder="1"/>
    <xf numFmtId="14" fontId="7" fillId="5" borderId="4" xfId="2" applyNumberFormat="1" applyFont="1" applyFill="1" applyBorder="1"/>
    <xf numFmtId="14" fontId="7" fillId="0" borderId="4" xfId="2" applyNumberFormat="1" applyFont="1" applyBorder="1"/>
    <xf numFmtId="0" fontId="7" fillId="0" borderId="5" xfId="2" applyFont="1" applyBorder="1"/>
    <xf numFmtId="0" fontId="6" fillId="0" borderId="0" xfId="2" applyAlignment="1">
      <alignment horizontal="center" vertical="center"/>
    </xf>
    <xf numFmtId="0" fontId="6" fillId="0" borderId="0" xfId="2" applyAlignment="1">
      <alignment horizontal="center" wrapText="1"/>
    </xf>
    <xf numFmtId="14" fontId="6" fillId="0" borderId="0" xfId="2" applyNumberFormat="1"/>
    <xf numFmtId="0" fontId="11" fillId="7" borderId="0" xfId="0" applyFont="1" applyFill="1" applyAlignment="1">
      <alignment horizontal="left" vertical="center" wrapText="1"/>
    </xf>
    <xf numFmtId="0" fontId="13" fillId="0" borderId="0" xfId="1" applyFont="1" applyAlignment="1">
      <alignment horizontal="left" vertical="center" wrapText="1"/>
    </xf>
    <xf numFmtId="0" fontId="13" fillId="2" borderId="0" xfId="1" applyFont="1" applyFill="1" applyAlignment="1">
      <alignment horizontal="left" vertical="center" wrapText="1"/>
    </xf>
    <xf numFmtId="0" fontId="3" fillId="0" borderId="0" xfId="0" applyFont="1" applyAlignment="1">
      <alignment horizontal="left" vertical="center" wrapText="1"/>
    </xf>
    <xf numFmtId="0" fontId="15" fillId="8" borderId="0" xfId="3" applyFill="1"/>
    <xf numFmtId="0" fontId="19" fillId="8" borderId="0" xfId="3" applyFont="1" applyFill="1"/>
    <xf numFmtId="0" fontId="20" fillId="8" borderId="0" xfId="3" applyFont="1" applyFill="1"/>
    <xf numFmtId="0" fontId="22" fillId="8" borderId="0" xfId="3" applyFont="1" applyFill="1"/>
    <xf numFmtId="0" fontId="7" fillId="0" borderId="0" xfId="2" applyFont="1" applyBorder="1"/>
    <xf numFmtId="0" fontId="23" fillId="8" borderId="0" xfId="4" applyFont="1" applyFill="1" applyAlignment="1">
      <alignment horizontal="center" vertical="center"/>
    </xf>
    <xf numFmtId="0" fontId="22" fillId="8" borderId="0" xfId="3" applyFont="1" applyFill="1" applyAlignment="1">
      <alignment horizontal="center" vertical="center"/>
    </xf>
    <xf numFmtId="0" fontId="17" fillId="8" borderId="0" xfId="3" applyFont="1" applyFill="1" applyAlignment="1">
      <alignment horizontal="right" vertical="center"/>
    </xf>
    <xf numFmtId="0" fontId="18" fillId="8" borderId="0" xfId="3" applyFont="1" applyFill="1" applyAlignment="1">
      <alignment horizontal="left" wrapText="1"/>
    </xf>
    <xf numFmtId="0" fontId="21" fillId="8" borderId="0" xfId="3" applyFont="1" applyFill="1" applyAlignment="1">
      <alignment horizontal="center"/>
    </xf>
  </cellXfs>
  <cellStyles count="5">
    <cellStyle name="Hyperlink 3" xfId="4" xr:uid="{99881F96-BE44-4465-BD10-D8486AA4FF67}"/>
    <cellStyle name="Normal" xfId="0" builtinId="0"/>
    <cellStyle name="Normal 2" xfId="2" xr:uid="{0C77AC62-6CAE-45B9-912C-7BCDCB8C356C}"/>
    <cellStyle name="Normal 2 2" xfId="1" xr:uid="{722AE1A0-D675-4B1C-8392-7D0FB0A27CA0}"/>
    <cellStyle name="Normal 2 2 2" xfId="3" xr:uid="{4D390405-BAAA-4B2B-95F4-86E12E70D98C}"/>
  </cellStyles>
  <dxfs count="8">
    <dxf>
      <font>
        <strike val="0"/>
        <outline val="0"/>
        <shadow val="0"/>
        <u val="none"/>
        <vertAlign val="baseline"/>
        <sz val="18"/>
        <color rgb="FF000000"/>
        <name val="Calibri"/>
        <family val="2"/>
        <charset val="186"/>
        <scheme val="none"/>
      </font>
      <numFmt numFmtId="0" formatCode="General"/>
      <border diagonalUp="0" diagonalDown="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numFmt numFmtId="166" formatCode="m/d/yyyy"/>
      <fill>
        <patternFill patternType="solid">
          <fgColor theme="9" tint="0.79998168889431442"/>
          <bgColor theme="9" tint="0.79998168889431442"/>
        </patternFill>
      </fill>
      <border diagonalUp="0" diagonalDown="0" outline="0">
        <left/>
        <right/>
        <top style="thin">
          <color theme="9" tint="0.39997558519241921"/>
        </top>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rgb="FF000000"/>
        <name val="Calibri"/>
        <family val="2"/>
        <charset val="186"/>
        <scheme val="none"/>
      </font>
    </dxf>
    <dxf>
      <font>
        <strike val="0"/>
        <outline val="0"/>
        <shadow val="0"/>
        <u val="none"/>
        <vertAlign val="baseline"/>
        <sz val="18"/>
        <color theme="1"/>
        <name val="Calibri"/>
        <family val="2"/>
        <charset val="186"/>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2F8DF66E-7022-410E-B2AD-D073ED65774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2D83393-1966-4B9F-BB4D-4A2FFCDB00C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188711B-4B09-49E6-88A5-75401D7F169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96E9CB5E-66A9-4163-9761-BE0BC1057A6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AE90899B-5AF6-4248-81F3-3CB8742FC30C}"/>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124126C2-BD48-4EEA-A1B6-F6F0F1FC8F7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4864AEED-0B31-475B-A21F-EA63FBC8EDBF}"/>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FAB1F3-C26C-4C49-B8F6-3A2A72D60E9D}" name="Hesabat" displayName="Hesabat" ref="A1:F29" totalsRowShown="0" headerRowDxfId="7" dataDxfId="6">
  <tableColumns count="6">
    <tableColumn id="1" xr3:uid="{02D4205A-0C47-41AA-AC34-F121CE9A2D25}" name="İşçi nömrəsi" dataDxfId="5"/>
    <tableColumn id="2" xr3:uid="{ED61AC8B-BF78-4892-9FFE-3D8B4E3D219B}" name="Soyad &amp; Ad" dataDxfId="4"/>
    <tableColumn id="3" xr3:uid="{C3CFC772-BA4E-491C-A40E-66FA9E78E582}" name="Departament" dataDxfId="3"/>
    <tableColumn id="4" xr3:uid="{DE5924FC-0EAE-446D-A9C1-162179EAAD89}" name="Vəzifə" dataDxfId="2"/>
    <tableColumn id="5" xr3:uid="{808A160D-CD53-43D1-B9B1-E3A44F5BED8B}" name="Doğum tarixi" dataDxfId="1"/>
    <tableColumn id="6" xr3:uid="{87EE4A9E-4E9A-4675-AB05-A5EFDE7777FA}" name="Yaş" dataDxfId="0">
      <calculatedColumnFormula>DATEDIF(Hesabat[[#This Row],[Doğum tarixi]],TODAY(),"y")</calculatedColumnFormula>
    </tableColumn>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9E5A3-FC09-46A5-B85E-89D24546310C}">
  <sheetPr>
    <tabColor rgb="FF2988B7"/>
  </sheetPr>
  <dimension ref="A1:XFC26"/>
  <sheetViews>
    <sheetView showGridLines="0" topLeftCell="A17" zoomScale="70" zoomScaleNormal="70" workbookViewId="0">
      <selection activeCell="H18" sqref="H18:I18"/>
    </sheetView>
  </sheetViews>
  <sheetFormatPr defaultColWidth="0" defaultRowHeight="0" customHeight="1" zeroHeight="1" x14ac:dyDescent="0.35"/>
  <cols>
    <col min="1" max="18" width="9.77734375" style="35" customWidth="1"/>
    <col min="19" max="19" width="9.6640625" style="35" customWidth="1"/>
    <col min="20" max="16383" width="9.77734375" style="35" hidden="1"/>
    <col min="16384" max="16384" width="6.5546875" style="35" hidden="1" customWidth="1"/>
  </cols>
  <sheetData>
    <row r="1" spans="1:19" ht="18.95" customHeight="1" x14ac:dyDescent="0.35">
      <c r="B1" s="42" t="s">
        <v>112</v>
      </c>
      <c r="C1" s="42"/>
      <c r="D1" s="42"/>
      <c r="E1" s="42"/>
      <c r="F1" s="42"/>
      <c r="G1" s="42"/>
      <c r="H1" s="42"/>
      <c r="I1" s="42"/>
      <c r="J1" s="42"/>
      <c r="K1" s="42"/>
      <c r="L1" s="42"/>
      <c r="M1" s="42"/>
      <c r="N1" s="42"/>
      <c r="O1" s="42"/>
    </row>
    <row r="2" spans="1:19" ht="18.95" customHeight="1" x14ac:dyDescent="0.35">
      <c r="B2" s="42"/>
      <c r="C2" s="42"/>
      <c r="D2" s="42"/>
      <c r="E2" s="42"/>
      <c r="F2" s="42"/>
      <c r="G2" s="42"/>
      <c r="H2" s="42"/>
      <c r="I2" s="42"/>
      <c r="J2" s="42"/>
      <c r="K2" s="42"/>
      <c r="L2" s="42"/>
      <c r="M2" s="42"/>
      <c r="N2" s="42"/>
      <c r="O2" s="42"/>
    </row>
    <row r="3" spans="1:19" ht="18.95" customHeight="1" x14ac:dyDescent="0.35">
      <c r="B3" s="42"/>
      <c r="C3" s="42"/>
      <c r="D3" s="42"/>
      <c r="E3" s="42"/>
      <c r="F3" s="42"/>
      <c r="G3" s="42"/>
      <c r="H3" s="42"/>
      <c r="I3" s="42"/>
      <c r="J3" s="42"/>
      <c r="K3" s="42"/>
      <c r="L3" s="42"/>
      <c r="M3" s="42"/>
      <c r="N3" s="42"/>
      <c r="O3" s="42"/>
    </row>
    <row r="4" spans="1:19" ht="18.95" customHeight="1" x14ac:dyDescent="0.35">
      <c r="B4" s="42"/>
      <c r="C4" s="42"/>
      <c r="D4" s="42"/>
      <c r="E4" s="42"/>
      <c r="F4" s="42"/>
      <c r="G4" s="42"/>
      <c r="H4" s="42"/>
      <c r="I4" s="42"/>
      <c r="J4" s="42"/>
      <c r="K4" s="42"/>
      <c r="L4" s="42"/>
      <c r="M4" s="42"/>
      <c r="N4" s="42"/>
      <c r="O4" s="42"/>
    </row>
    <row r="5" spans="1:19" ht="18.95" customHeight="1" x14ac:dyDescent="0.35">
      <c r="B5" s="42"/>
      <c r="C5" s="42"/>
      <c r="D5" s="42"/>
      <c r="E5" s="42"/>
      <c r="F5" s="42"/>
      <c r="G5" s="42"/>
      <c r="H5" s="42"/>
      <c r="I5" s="42"/>
      <c r="J5" s="42"/>
      <c r="K5" s="42"/>
      <c r="L5" s="42"/>
      <c r="M5" s="42"/>
      <c r="N5" s="42"/>
      <c r="O5" s="42"/>
    </row>
    <row r="6" spans="1:19" ht="141.94999999999999" customHeight="1" x14ac:dyDescent="0.45">
      <c r="A6" s="43" t="s">
        <v>113</v>
      </c>
      <c r="B6" s="43"/>
      <c r="C6" s="43"/>
      <c r="D6" s="43"/>
      <c r="E6" s="43"/>
      <c r="F6" s="43"/>
      <c r="G6" s="43"/>
      <c r="H6" s="43"/>
      <c r="I6" s="43"/>
      <c r="J6" s="43"/>
      <c r="K6" s="43"/>
      <c r="L6" s="43"/>
      <c r="M6" s="43"/>
      <c r="N6" s="43"/>
      <c r="O6" s="43"/>
      <c r="P6" s="43"/>
      <c r="Q6" s="43"/>
      <c r="R6" s="43"/>
      <c r="S6" s="43"/>
    </row>
    <row r="7" spans="1:19" ht="128.65" customHeight="1" x14ac:dyDescent="0.45">
      <c r="A7" s="43" t="s">
        <v>114</v>
      </c>
      <c r="B7" s="43"/>
      <c r="C7" s="43"/>
      <c r="D7" s="43"/>
      <c r="E7" s="43"/>
      <c r="F7" s="43"/>
      <c r="G7" s="43"/>
      <c r="H7" s="43"/>
      <c r="I7" s="43"/>
      <c r="J7" s="43"/>
      <c r="K7" s="43"/>
      <c r="L7" s="43"/>
      <c r="M7" s="43"/>
      <c r="N7" s="43"/>
      <c r="O7" s="43"/>
      <c r="P7" s="43"/>
      <c r="Q7" s="43"/>
      <c r="R7" s="43"/>
      <c r="S7" s="43"/>
    </row>
    <row r="8" spans="1:19" ht="3.4" customHeight="1" x14ac:dyDescent="0.35"/>
    <row r="9" spans="1:19" ht="23.25" x14ac:dyDescent="0.35">
      <c r="A9" s="36"/>
    </row>
    <row r="10" spans="1:19" ht="25.5" x14ac:dyDescent="0.45">
      <c r="A10" s="37" t="s">
        <v>115</v>
      </c>
    </row>
    <row r="11" spans="1:19" ht="25.5" x14ac:dyDescent="0.45">
      <c r="A11" s="37" t="s">
        <v>116</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44" t="s">
        <v>117</v>
      </c>
      <c r="C18" s="44"/>
      <c r="D18" s="44" t="s">
        <v>118</v>
      </c>
      <c r="E18" s="44"/>
      <c r="F18" s="44" t="s">
        <v>119</v>
      </c>
      <c r="G18" s="44"/>
      <c r="H18" s="44" t="s">
        <v>120</v>
      </c>
      <c r="I18" s="44"/>
    </row>
    <row r="19" spans="2:18" ht="18.75" x14ac:dyDescent="0.35"/>
    <row r="20" spans="2:18" ht="2.25" customHeight="1" x14ac:dyDescent="0.35"/>
    <row r="21" spans="2:18" ht="18.75" customHeight="1" x14ac:dyDescent="1.05">
      <c r="J21" s="38"/>
      <c r="K21" s="38"/>
      <c r="L21" s="38"/>
      <c r="M21" s="38"/>
      <c r="N21" s="38"/>
      <c r="O21" s="38"/>
      <c r="P21" s="38"/>
      <c r="Q21" s="38"/>
      <c r="R21" s="38"/>
    </row>
    <row r="22" spans="2:18" ht="18.75" customHeight="1" x14ac:dyDescent="1.05">
      <c r="J22" s="38"/>
      <c r="K22" s="38"/>
      <c r="L22" s="38"/>
      <c r="M22" s="38"/>
      <c r="N22" s="38"/>
      <c r="O22" s="38"/>
      <c r="P22" s="38"/>
      <c r="Q22" s="38"/>
      <c r="R22" s="38"/>
    </row>
    <row r="23" spans="2:18" ht="18.75" customHeight="1" x14ac:dyDescent="0.35">
      <c r="J23" s="40" t="s">
        <v>121</v>
      </c>
      <c r="K23" s="41"/>
      <c r="L23" s="41"/>
      <c r="M23" s="41"/>
      <c r="N23" s="41"/>
      <c r="O23" s="41"/>
      <c r="P23" s="41"/>
      <c r="Q23" s="41"/>
      <c r="R23" s="41"/>
    </row>
    <row r="24" spans="2:18" ht="18.75" customHeight="1" x14ac:dyDescent="0.35">
      <c r="J24" s="41"/>
      <c r="K24" s="41"/>
      <c r="L24" s="41"/>
      <c r="M24" s="41"/>
      <c r="N24" s="41"/>
      <c r="O24" s="41"/>
      <c r="P24" s="41"/>
      <c r="Q24" s="41"/>
      <c r="R24" s="41"/>
    </row>
    <row r="25" spans="2:18" ht="18.75" customHeight="1" x14ac:dyDescent="0.35">
      <c r="J25" s="41"/>
      <c r="K25" s="41"/>
      <c r="L25" s="41"/>
      <c r="M25" s="41"/>
      <c r="N25" s="41"/>
      <c r="O25" s="41"/>
      <c r="P25" s="41"/>
      <c r="Q25" s="41"/>
      <c r="R25" s="41"/>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03D8535C-AE79-4BD3-8F6C-6F3C31FC69FE}"/>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3E95A-4481-4B49-9A0B-5F5962B93A92}">
  <dimension ref="A1:K29"/>
  <sheetViews>
    <sheetView zoomScale="70" zoomScaleNormal="70" workbookViewId="0">
      <selection sqref="A1:G1"/>
    </sheetView>
  </sheetViews>
  <sheetFormatPr defaultColWidth="8.88671875" defaultRowHeight="15" x14ac:dyDescent="0.25"/>
  <cols>
    <col min="1" max="1" width="17.77734375" style="28" bestFit="1" customWidth="1"/>
    <col min="2" max="2" width="28.88671875" style="14" bestFit="1" customWidth="1"/>
    <col min="3" max="3" width="30.88671875" style="29" customWidth="1"/>
    <col min="4" max="4" width="46.6640625" style="14" bestFit="1" customWidth="1"/>
    <col min="5" max="5" width="10.5546875" style="14" bestFit="1" customWidth="1"/>
    <col min="6" max="6" width="23.5546875" style="14" bestFit="1" customWidth="1"/>
    <col min="7" max="7" width="19.6640625" style="30" bestFit="1" customWidth="1"/>
    <col min="8" max="8" width="8.88671875" style="14"/>
    <col min="9" max="9" width="31.44140625" style="14" customWidth="1"/>
    <col min="10" max="16384" width="8.88671875" style="14"/>
  </cols>
  <sheetData>
    <row r="1" spans="1:11" s="10" customFormat="1" ht="23.25" x14ac:dyDescent="0.35">
      <c r="A1" s="22" t="s">
        <v>1</v>
      </c>
      <c r="B1" s="22" t="s">
        <v>11</v>
      </c>
      <c r="C1" s="22" t="s">
        <v>0</v>
      </c>
      <c r="D1" s="22" t="s">
        <v>12</v>
      </c>
      <c r="E1" s="22" t="s">
        <v>13</v>
      </c>
      <c r="F1" s="22" t="s">
        <v>14</v>
      </c>
      <c r="G1" s="23" t="s">
        <v>15</v>
      </c>
    </row>
    <row r="2" spans="1:11" ht="23.25" x14ac:dyDescent="0.35">
      <c r="A2" s="24">
        <v>13697</v>
      </c>
      <c r="B2" s="24" t="s">
        <v>16</v>
      </c>
      <c r="C2" s="24" t="s">
        <v>17</v>
      </c>
      <c r="D2" s="24" t="s">
        <v>18</v>
      </c>
      <c r="E2" s="24">
        <v>36</v>
      </c>
      <c r="F2" s="24" t="s">
        <v>19</v>
      </c>
      <c r="G2" s="25">
        <v>43489</v>
      </c>
    </row>
    <row r="3" spans="1:11" ht="23.25" x14ac:dyDescent="0.35">
      <c r="A3" s="21">
        <v>13697</v>
      </c>
      <c r="B3" s="21" t="s">
        <v>20</v>
      </c>
      <c r="C3" s="21" t="s">
        <v>21</v>
      </c>
      <c r="D3" s="21" t="s">
        <v>22</v>
      </c>
      <c r="E3" s="21">
        <v>800</v>
      </c>
      <c r="F3" s="21" t="s">
        <v>23</v>
      </c>
      <c r="G3" s="26">
        <v>43490</v>
      </c>
    </row>
    <row r="4" spans="1:11" ht="23.25" x14ac:dyDescent="0.35">
      <c r="A4" s="24">
        <v>13588</v>
      </c>
      <c r="B4" s="24" t="s">
        <v>24</v>
      </c>
      <c r="C4" s="24" t="s">
        <v>25</v>
      </c>
      <c r="D4" s="24" t="s">
        <v>18</v>
      </c>
      <c r="E4" s="24">
        <v>2000</v>
      </c>
      <c r="F4" s="24" t="s">
        <v>26</v>
      </c>
      <c r="G4" s="25">
        <v>43491</v>
      </c>
      <c r="J4" s="39"/>
      <c r="K4" s="39"/>
    </row>
    <row r="5" spans="1:11" ht="23.25" x14ac:dyDescent="0.35">
      <c r="A5" s="21">
        <v>13584</v>
      </c>
      <c r="B5" s="21" t="s">
        <v>27</v>
      </c>
      <c r="C5" s="21" t="s">
        <v>28</v>
      </c>
      <c r="D5" s="21" t="s">
        <v>18</v>
      </c>
      <c r="E5" s="21">
        <v>1148</v>
      </c>
      <c r="F5" s="21" t="s">
        <v>29</v>
      </c>
      <c r="G5" s="26">
        <v>43492</v>
      </c>
      <c r="J5" s="39"/>
      <c r="K5" s="39"/>
    </row>
    <row r="6" spans="1:11" ht="23.25" x14ac:dyDescent="0.35">
      <c r="A6" s="24">
        <v>13693</v>
      </c>
      <c r="B6" s="24" t="s">
        <v>30</v>
      </c>
      <c r="C6" s="24" t="s">
        <v>25</v>
      </c>
      <c r="D6" s="24" t="s">
        <v>31</v>
      </c>
      <c r="E6" s="24">
        <v>1091</v>
      </c>
      <c r="F6" s="24" t="s">
        <v>32</v>
      </c>
      <c r="G6" s="25">
        <v>43495</v>
      </c>
      <c r="J6" s="39"/>
      <c r="K6" s="39"/>
    </row>
    <row r="7" spans="1:11" ht="23.25" x14ac:dyDescent="0.35">
      <c r="A7" s="21">
        <v>13696</v>
      </c>
      <c r="B7" s="21" t="s">
        <v>33</v>
      </c>
      <c r="C7" s="21" t="s">
        <v>17</v>
      </c>
      <c r="D7" s="21" t="s">
        <v>34</v>
      </c>
      <c r="E7" s="21">
        <v>2000</v>
      </c>
      <c r="F7" s="21" t="s">
        <v>35</v>
      </c>
      <c r="G7" s="26">
        <v>43494</v>
      </c>
      <c r="J7" s="39"/>
      <c r="K7" s="39"/>
    </row>
    <row r="8" spans="1:11" ht="23.25" x14ac:dyDescent="0.35">
      <c r="A8" s="24">
        <v>13684</v>
      </c>
      <c r="B8" s="24" t="s">
        <v>36</v>
      </c>
      <c r="C8" s="24" t="s">
        <v>21</v>
      </c>
      <c r="D8" s="24" t="s">
        <v>37</v>
      </c>
      <c r="E8" s="24">
        <v>1360</v>
      </c>
      <c r="F8" s="24" t="s">
        <v>38</v>
      </c>
      <c r="G8" s="25">
        <v>43495</v>
      </c>
      <c r="J8" s="39" t="s">
        <v>122</v>
      </c>
      <c r="K8" s="39"/>
    </row>
    <row r="9" spans="1:11" ht="23.25" x14ac:dyDescent="0.35">
      <c r="A9" s="21">
        <v>13589</v>
      </c>
      <c r="B9" s="21" t="s">
        <v>39</v>
      </c>
      <c r="C9" s="21" t="s">
        <v>40</v>
      </c>
      <c r="D9" s="21" t="s">
        <v>31</v>
      </c>
      <c r="E9" s="21">
        <v>1296</v>
      </c>
      <c r="F9" s="21" t="s">
        <v>41</v>
      </c>
      <c r="G9" s="26">
        <v>43496</v>
      </c>
      <c r="J9" s="39"/>
      <c r="K9" s="39"/>
    </row>
    <row r="10" spans="1:11" ht="23.25" x14ac:dyDescent="0.35">
      <c r="A10" s="24">
        <v>13687</v>
      </c>
      <c r="B10" s="24" t="s">
        <v>42</v>
      </c>
      <c r="C10" s="24" t="s">
        <v>28</v>
      </c>
      <c r="D10" s="24" t="s">
        <v>43</v>
      </c>
      <c r="E10" s="24">
        <v>1575</v>
      </c>
      <c r="F10" s="24" t="s">
        <v>44</v>
      </c>
      <c r="G10" s="25">
        <v>43497</v>
      </c>
      <c r="J10" s="39" t="s">
        <v>123</v>
      </c>
      <c r="K10" s="39"/>
    </row>
    <row r="11" spans="1:11" ht="23.25" x14ac:dyDescent="0.35">
      <c r="A11" s="21">
        <v>13689</v>
      </c>
      <c r="B11" s="21" t="s">
        <v>45</v>
      </c>
      <c r="C11" s="21" t="s">
        <v>46</v>
      </c>
      <c r="D11" s="21" t="s">
        <v>43</v>
      </c>
      <c r="E11" s="21">
        <v>1569</v>
      </c>
      <c r="F11" s="21" t="s">
        <v>47</v>
      </c>
      <c r="G11" s="26">
        <v>43498</v>
      </c>
      <c r="J11" s="39"/>
      <c r="K11" s="39"/>
    </row>
    <row r="12" spans="1:11" ht="23.25" x14ac:dyDescent="0.35">
      <c r="A12" s="24">
        <v>13639</v>
      </c>
      <c r="B12" s="24" t="s">
        <v>48</v>
      </c>
      <c r="C12" s="24" t="s">
        <v>49</v>
      </c>
      <c r="D12" s="24" t="s">
        <v>50</v>
      </c>
      <c r="E12" s="24">
        <v>1739</v>
      </c>
      <c r="F12" s="24" t="s">
        <v>51</v>
      </c>
      <c r="G12" s="25">
        <v>43499</v>
      </c>
      <c r="J12" s="39"/>
      <c r="K12" s="39"/>
    </row>
    <row r="13" spans="1:11" ht="23.25" x14ac:dyDescent="0.35">
      <c r="A13" s="21">
        <v>13641</v>
      </c>
      <c r="B13" s="21" t="s">
        <v>52</v>
      </c>
      <c r="C13" s="21" t="s">
        <v>53</v>
      </c>
      <c r="D13" s="21" t="s">
        <v>18</v>
      </c>
      <c r="E13" s="21">
        <v>1791</v>
      </c>
      <c r="F13" s="21" t="s">
        <v>51</v>
      </c>
      <c r="G13" s="26">
        <v>43500</v>
      </c>
      <c r="J13" s="39"/>
      <c r="K13" s="39"/>
    </row>
    <row r="14" spans="1:11" ht="23.25" x14ac:dyDescent="0.35">
      <c r="A14" s="24">
        <v>13648</v>
      </c>
      <c r="B14" s="24" t="s">
        <v>54</v>
      </c>
      <c r="C14" s="24" t="s">
        <v>55</v>
      </c>
      <c r="D14" s="24" t="s">
        <v>18</v>
      </c>
      <c r="E14" s="24">
        <v>1691</v>
      </c>
      <c r="F14" s="24" t="s">
        <v>56</v>
      </c>
      <c r="G14" s="25">
        <v>43501</v>
      </c>
      <c r="J14" s="39"/>
      <c r="K14" s="39"/>
    </row>
    <row r="15" spans="1:11" ht="23.25" x14ac:dyDescent="0.35">
      <c r="A15" s="21">
        <v>13659</v>
      </c>
      <c r="B15" s="21" t="s">
        <v>57</v>
      </c>
      <c r="C15" s="21" t="s">
        <v>58</v>
      </c>
      <c r="D15" s="21" t="s">
        <v>59</v>
      </c>
      <c r="E15" s="21">
        <v>1715</v>
      </c>
      <c r="F15" s="21" t="s">
        <v>35</v>
      </c>
      <c r="G15" s="26">
        <v>43502</v>
      </c>
      <c r="J15" s="39"/>
      <c r="K15" s="39"/>
    </row>
    <row r="16" spans="1:11" ht="23.25" x14ac:dyDescent="0.35">
      <c r="A16" s="24">
        <v>13661</v>
      </c>
      <c r="B16" s="24" t="s">
        <v>60</v>
      </c>
      <c r="C16" s="24" t="s">
        <v>17</v>
      </c>
      <c r="D16" s="24" t="s">
        <v>18</v>
      </c>
      <c r="E16" s="24">
        <v>1330</v>
      </c>
      <c r="F16" s="24" t="s">
        <v>47</v>
      </c>
      <c r="G16" s="25">
        <v>43503</v>
      </c>
      <c r="J16" s="39"/>
      <c r="K16" s="39"/>
    </row>
    <row r="17" spans="1:11" ht="23.25" x14ac:dyDescent="0.35">
      <c r="A17" s="21">
        <v>13665</v>
      </c>
      <c r="B17" s="21" t="s">
        <v>61</v>
      </c>
      <c r="C17" s="21" t="s">
        <v>21</v>
      </c>
      <c r="D17" s="21" t="s">
        <v>22</v>
      </c>
      <c r="E17" s="21">
        <v>1003</v>
      </c>
      <c r="F17" s="21" t="s">
        <v>32</v>
      </c>
      <c r="G17" s="26">
        <v>43504</v>
      </c>
      <c r="J17" s="39"/>
      <c r="K17" s="39"/>
    </row>
    <row r="18" spans="1:11" ht="23.25" x14ac:dyDescent="0.35">
      <c r="A18" s="24">
        <v>13667</v>
      </c>
      <c r="B18" s="24" t="s">
        <v>62</v>
      </c>
      <c r="C18" s="24" t="s">
        <v>25</v>
      </c>
      <c r="D18" s="24" t="s">
        <v>63</v>
      </c>
      <c r="E18" s="24">
        <v>1295</v>
      </c>
      <c r="F18" s="24" t="s">
        <v>32</v>
      </c>
      <c r="G18" s="25">
        <v>43505</v>
      </c>
      <c r="J18" s="39"/>
      <c r="K18" s="39"/>
    </row>
    <row r="19" spans="1:11" ht="23.25" x14ac:dyDescent="0.35">
      <c r="A19" s="21">
        <v>13670</v>
      </c>
      <c r="B19" s="21" t="s">
        <v>64</v>
      </c>
      <c r="C19" s="21" t="s">
        <v>28</v>
      </c>
      <c r="D19" s="21" t="s">
        <v>18</v>
      </c>
      <c r="E19" s="21">
        <v>1322</v>
      </c>
      <c r="F19" s="21" t="s">
        <v>47</v>
      </c>
      <c r="G19" s="26">
        <v>43506</v>
      </c>
      <c r="J19" s="39"/>
      <c r="K19" s="39"/>
    </row>
    <row r="20" spans="1:11" ht="23.25" x14ac:dyDescent="0.35">
      <c r="A20" s="24">
        <v>13672</v>
      </c>
      <c r="B20" s="24" t="s">
        <v>65</v>
      </c>
      <c r="C20" s="24" t="s">
        <v>25</v>
      </c>
      <c r="D20" s="24" t="s">
        <v>31</v>
      </c>
      <c r="E20" s="24">
        <v>1437</v>
      </c>
      <c r="F20" s="24" t="s">
        <v>66</v>
      </c>
      <c r="G20" s="25">
        <v>43507</v>
      </c>
      <c r="J20" s="39"/>
      <c r="K20" s="39"/>
    </row>
    <row r="21" spans="1:11" ht="23.25" x14ac:dyDescent="0.35">
      <c r="A21" s="21">
        <v>13674</v>
      </c>
      <c r="B21" s="21" t="s">
        <v>67</v>
      </c>
      <c r="C21" s="21" t="s">
        <v>17</v>
      </c>
      <c r="D21" s="21" t="s">
        <v>34</v>
      </c>
      <c r="E21" s="21">
        <v>1342</v>
      </c>
      <c r="F21" s="21" t="s">
        <v>68</v>
      </c>
      <c r="G21" s="26">
        <v>43508</v>
      </c>
      <c r="J21" s="39"/>
      <c r="K21" s="39"/>
    </row>
    <row r="22" spans="1:11" ht="23.25" x14ac:dyDescent="0.35">
      <c r="A22" s="24">
        <v>13676</v>
      </c>
      <c r="B22" s="24" t="s">
        <v>69</v>
      </c>
      <c r="C22" s="24" t="s">
        <v>21</v>
      </c>
      <c r="D22" s="24" t="s">
        <v>37</v>
      </c>
      <c r="E22" s="24">
        <v>1274</v>
      </c>
      <c r="F22" s="24" t="s">
        <v>70</v>
      </c>
      <c r="G22" s="25">
        <v>43509</v>
      </c>
    </row>
    <row r="23" spans="1:11" ht="23.25" x14ac:dyDescent="0.35">
      <c r="A23" s="21">
        <v>13678</v>
      </c>
      <c r="B23" s="21" t="s">
        <v>71</v>
      </c>
      <c r="C23" s="21" t="s">
        <v>40</v>
      </c>
      <c r="D23" s="21" t="s">
        <v>31</v>
      </c>
      <c r="E23" s="21">
        <v>959</v>
      </c>
      <c r="F23" s="21" t="s">
        <v>72</v>
      </c>
      <c r="G23" s="26">
        <v>43510</v>
      </c>
    </row>
    <row r="24" spans="1:11" ht="23.25" x14ac:dyDescent="0.35">
      <c r="A24" s="24">
        <v>13679</v>
      </c>
      <c r="B24" s="24" t="s">
        <v>73</v>
      </c>
      <c r="C24" s="24" t="s">
        <v>28</v>
      </c>
      <c r="D24" s="24" t="s">
        <v>43</v>
      </c>
      <c r="E24" s="24">
        <v>1753</v>
      </c>
      <c r="F24" s="24" t="s">
        <v>74</v>
      </c>
      <c r="G24" s="25">
        <v>43511</v>
      </c>
    </row>
    <row r="25" spans="1:11" ht="23.25" x14ac:dyDescent="0.35">
      <c r="A25" s="21">
        <v>13579</v>
      </c>
      <c r="B25" s="21" t="s">
        <v>75</v>
      </c>
      <c r="C25" s="21" t="s">
        <v>46</v>
      </c>
      <c r="D25" s="21" t="s">
        <v>43</v>
      </c>
      <c r="E25" s="21">
        <v>2108</v>
      </c>
      <c r="F25" s="21" t="s">
        <v>76</v>
      </c>
      <c r="G25" s="26">
        <v>43512</v>
      </c>
    </row>
    <row r="26" spans="1:11" ht="23.25" x14ac:dyDescent="0.35">
      <c r="A26" s="24">
        <v>13580</v>
      </c>
      <c r="B26" s="24" t="s">
        <v>77</v>
      </c>
      <c r="C26" s="24" t="s">
        <v>49</v>
      </c>
      <c r="D26" s="24" t="s">
        <v>50</v>
      </c>
      <c r="E26" s="24">
        <v>1702</v>
      </c>
      <c r="F26" s="24" t="s">
        <v>78</v>
      </c>
      <c r="G26" s="25">
        <v>43513</v>
      </c>
    </row>
    <row r="27" spans="1:11" ht="23.25" x14ac:dyDescent="0.35">
      <c r="A27" s="21">
        <v>13586</v>
      </c>
      <c r="B27" s="21" t="s">
        <v>79</v>
      </c>
      <c r="C27" s="21" t="s">
        <v>53</v>
      </c>
      <c r="D27" s="21" t="s">
        <v>18</v>
      </c>
      <c r="E27" s="21">
        <v>2129</v>
      </c>
      <c r="F27" s="21" t="s">
        <v>80</v>
      </c>
      <c r="G27" s="26">
        <v>43514</v>
      </c>
    </row>
    <row r="28" spans="1:11" ht="23.25" x14ac:dyDescent="0.35">
      <c r="A28" s="24">
        <v>13686</v>
      </c>
      <c r="B28" s="24" t="s">
        <v>81</v>
      </c>
      <c r="C28" s="24" t="s">
        <v>55</v>
      </c>
      <c r="D28" s="24" t="s">
        <v>82</v>
      </c>
      <c r="E28" s="24">
        <v>1387</v>
      </c>
      <c r="F28" s="24" t="s">
        <v>83</v>
      </c>
      <c r="G28" s="25">
        <v>43515</v>
      </c>
    </row>
    <row r="29" spans="1:11" ht="23.25" x14ac:dyDescent="0.35">
      <c r="A29" s="27">
        <v>13595</v>
      </c>
      <c r="B29" s="27" t="s">
        <v>84</v>
      </c>
      <c r="C29" s="27" t="s">
        <v>58</v>
      </c>
      <c r="D29" s="27" t="s">
        <v>59</v>
      </c>
      <c r="E29" s="27">
        <v>1265</v>
      </c>
      <c r="F29" s="27" t="s">
        <v>85</v>
      </c>
      <c r="G29" s="13">
        <v>43516</v>
      </c>
    </row>
  </sheetData>
  <autoFilter ref="A1:G29" xr:uid="{B4BCC63B-C015-4687-8CB0-6958C3439C6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5230-FD82-4C27-945D-62A101EA09F6}">
  <sheetPr>
    <tabColor theme="5"/>
  </sheetPr>
  <dimension ref="A1:G24"/>
  <sheetViews>
    <sheetView zoomScaleNormal="100" workbookViewId="0"/>
  </sheetViews>
  <sheetFormatPr defaultRowHeight="21" x14ac:dyDescent="0.35"/>
  <cols>
    <col min="1" max="1" width="41.109375" style="34" bestFit="1" customWidth="1"/>
    <col min="2" max="2" width="30" customWidth="1"/>
    <col min="3" max="3" width="10" bestFit="1" customWidth="1"/>
    <col min="4" max="5" width="10.88671875" customWidth="1"/>
    <col min="6" max="6" width="12" customWidth="1"/>
  </cols>
  <sheetData>
    <row r="1" spans="1:7" ht="45" x14ac:dyDescent="0.35">
      <c r="A1" s="31" t="s">
        <v>111</v>
      </c>
    </row>
    <row r="2" spans="1:7" ht="18.75" x14ac:dyDescent="0.35">
      <c r="A2" s="32" t="s">
        <v>88</v>
      </c>
      <c r="B2" s="1">
        <f>DATE(G2,F2,D2)</f>
        <v>44044</v>
      </c>
      <c r="D2">
        <v>32</v>
      </c>
      <c r="F2">
        <v>7</v>
      </c>
      <c r="G2">
        <v>2020</v>
      </c>
    </row>
    <row r="3" spans="1:7" ht="18.75" x14ac:dyDescent="0.35">
      <c r="A3" s="33" t="s">
        <v>89</v>
      </c>
      <c r="B3">
        <f>DAY(D3)</f>
        <v>20</v>
      </c>
      <c r="D3" s="1">
        <v>35570</v>
      </c>
      <c r="E3" s="1"/>
    </row>
    <row r="4" spans="1:7" ht="18.75" x14ac:dyDescent="0.35">
      <c r="A4" s="32" t="s">
        <v>90</v>
      </c>
      <c r="B4">
        <f>MONTH(D3)</f>
        <v>5</v>
      </c>
    </row>
    <row r="5" spans="1:7" ht="18.75" x14ac:dyDescent="0.35">
      <c r="A5" s="33" t="s">
        <v>91</v>
      </c>
      <c r="B5">
        <f>YEAR(D3)</f>
        <v>1997</v>
      </c>
      <c r="D5" t="e">
        <f>YEAR("20.05.1997")</f>
        <v>#VALUE!</v>
      </c>
    </row>
    <row r="6" spans="1:7" ht="18.75" x14ac:dyDescent="0.35">
      <c r="A6" s="32" t="s">
        <v>92</v>
      </c>
      <c r="B6" t="e">
        <f>DATEVALUE("05.07.2020")</f>
        <v>#VALUE!</v>
      </c>
      <c r="D6">
        <v>44017</v>
      </c>
    </row>
    <row r="7" spans="1:7" ht="18.75" x14ac:dyDescent="0.35">
      <c r="A7" s="33" t="s">
        <v>93</v>
      </c>
      <c r="B7" s="3">
        <f ca="1">NOW()</f>
        <v>45775.018504282409</v>
      </c>
    </row>
    <row r="8" spans="1:7" ht="18.75" x14ac:dyDescent="0.35">
      <c r="A8" s="32" t="s">
        <v>94</v>
      </c>
      <c r="B8" s="1">
        <f ca="1">TODAY()</f>
        <v>45775</v>
      </c>
      <c r="F8" s="2">
        <v>0.85</v>
      </c>
    </row>
    <row r="9" spans="1:7" ht="18.75" x14ac:dyDescent="0.35">
      <c r="A9" s="33" t="s">
        <v>95</v>
      </c>
      <c r="B9" s="4">
        <f>TIME(D9,F9,G9)</f>
        <v>0.54751157407407403</v>
      </c>
      <c r="D9">
        <v>13</v>
      </c>
      <c r="F9">
        <v>8</v>
      </c>
      <c r="G9">
        <v>25</v>
      </c>
    </row>
    <row r="10" spans="1:7" ht="18.75" x14ac:dyDescent="0.35">
      <c r="A10" s="32" t="s">
        <v>96</v>
      </c>
      <c r="B10">
        <f>SECOND(D10)</f>
        <v>51</v>
      </c>
      <c r="D10" s="2">
        <v>0.85197916666666673</v>
      </c>
      <c r="E10" s="2"/>
    </row>
    <row r="11" spans="1:7" ht="18.75" x14ac:dyDescent="0.35">
      <c r="A11" s="33" t="s">
        <v>97</v>
      </c>
      <c r="B11">
        <f>MINUTE(D10)</f>
        <v>26</v>
      </c>
    </row>
    <row r="12" spans="1:7" ht="18.75" x14ac:dyDescent="0.35">
      <c r="A12" s="32" t="s">
        <v>98</v>
      </c>
      <c r="B12">
        <f>HOUR(D10)</f>
        <v>20</v>
      </c>
    </row>
    <row r="13" spans="1:7" ht="18.75" x14ac:dyDescent="0.35">
      <c r="A13" s="33" t="s">
        <v>99</v>
      </c>
      <c r="B13">
        <f>TIMEVALUE("13:00")</f>
        <v>0.54166666666666663</v>
      </c>
      <c r="D13">
        <v>0.54166666666666663</v>
      </c>
    </row>
    <row r="14" spans="1:7" ht="18.75" x14ac:dyDescent="0.35">
      <c r="A14" s="32" t="s">
        <v>100</v>
      </c>
      <c r="B14" s="1">
        <f>EDATE(C14,48)</f>
        <v>45481</v>
      </c>
      <c r="C14" s="1">
        <v>44020</v>
      </c>
      <c r="D14" s="1"/>
      <c r="E14" s="1"/>
    </row>
    <row r="15" spans="1:7" ht="18.75" x14ac:dyDescent="0.35">
      <c r="A15" s="33" t="s">
        <v>101</v>
      </c>
      <c r="C15" s="1">
        <f>EOMONTH(C14,3)</f>
        <v>44135</v>
      </c>
      <c r="D15" s="1">
        <f>EOMONTH(C14,-3)</f>
        <v>43951</v>
      </c>
      <c r="E15" s="1"/>
      <c r="F15" s="1">
        <f>EOMONTH(C14,0)</f>
        <v>44043</v>
      </c>
    </row>
    <row r="16" spans="1:7" ht="18.75" x14ac:dyDescent="0.35">
      <c r="A16" s="32" t="s">
        <v>102</v>
      </c>
      <c r="B16">
        <f>NETWORKDAYS(C16,D16,F16:F22)</f>
        <v>22</v>
      </c>
      <c r="C16" s="1">
        <v>43886</v>
      </c>
      <c r="D16" s="1">
        <v>43921</v>
      </c>
      <c r="E16" s="1"/>
      <c r="F16" s="1">
        <v>43898</v>
      </c>
    </row>
    <row r="17" spans="1:6" ht="36" x14ac:dyDescent="0.35">
      <c r="A17" s="33" t="s">
        <v>103</v>
      </c>
      <c r="B17">
        <f>NETWORKDAYS.INTL(C16,D16,11,F16:F22)</f>
        <v>26</v>
      </c>
      <c r="F17" s="1">
        <v>43910</v>
      </c>
    </row>
    <row r="18" spans="1:6" ht="18.75" x14ac:dyDescent="0.35">
      <c r="A18" s="32" t="s">
        <v>104</v>
      </c>
      <c r="B18" s="1">
        <f>WORKDAY(C18,10,D18)</f>
        <v>44035</v>
      </c>
      <c r="C18" s="1">
        <v>44020</v>
      </c>
      <c r="D18" s="1">
        <v>44021</v>
      </c>
      <c r="E18" s="1"/>
      <c r="F18" s="1">
        <v>43911</v>
      </c>
    </row>
    <row r="19" spans="1:6" ht="36" x14ac:dyDescent="0.35">
      <c r="A19" s="33" t="s">
        <v>105</v>
      </c>
      <c r="B19" s="1">
        <f>WORKDAY.INTL(C18,10,11,D18)</f>
        <v>44033</v>
      </c>
      <c r="F19" s="1">
        <v>43912</v>
      </c>
    </row>
    <row r="20" spans="1:6" ht="54" x14ac:dyDescent="0.35">
      <c r="A20" s="32" t="s">
        <v>106</v>
      </c>
      <c r="B20">
        <f>_xlfn.DAYS(D20,C20)</f>
        <v>60</v>
      </c>
      <c r="C20" s="1">
        <v>43891</v>
      </c>
      <c r="D20" s="1">
        <v>43951</v>
      </c>
      <c r="E20">
        <f>D20-C20</f>
        <v>60</v>
      </c>
      <c r="F20" s="1">
        <v>43913</v>
      </c>
    </row>
    <row r="21" spans="1:6" ht="18.75" x14ac:dyDescent="0.35">
      <c r="A21" s="33" t="s">
        <v>107</v>
      </c>
      <c r="B21">
        <f>WEEKDAY(C21,2)</f>
        <v>6</v>
      </c>
      <c r="C21" s="1">
        <v>44023</v>
      </c>
      <c r="F21" s="1">
        <v>43914</v>
      </c>
    </row>
    <row r="22" spans="1:6" ht="18.75" x14ac:dyDescent="0.35">
      <c r="A22" s="32" t="s">
        <v>108</v>
      </c>
      <c r="B22">
        <f>WEEKNUM(C22,2)</f>
        <v>53</v>
      </c>
      <c r="C22" s="1">
        <v>44193</v>
      </c>
      <c r="F22" s="1">
        <v>43915</v>
      </c>
    </row>
    <row r="23" spans="1:6" ht="18.75" x14ac:dyDescent="0.35">
      <c r="A23" s="33" t="s">
        <v>109</v>
      </c>
      <c r="B23">
        <f>YEARFRAC(C23,D23)</f>
        <v>23.141666666666666</v>
      </c>
      <c r="C23" s="1">
        <v>35570</v>
      </c>
      <c r="D23" s="1">
        <v>44023</v>
      </c>
    </row>
    <row r="24" spans="1:6" ht="18.75" x14ac:dyDescent="0.35">
      <c r="A24" s="32" t="s">
        <v>110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8DB5B-FBC5-4D11-B082-5791E41C2FC6}">
  <dimension ref="A1:I8"/>
  <sheetViews>
    <sheetView tabSelected="1" zoomScale="142" zoomScaleNormal="142" workbookViewId="0">
      <selection activeCell="C6" sqref="C6"/>
    </sheetView>
  </sheetViews>
  <sheetFormatPr defaultRowHeight="18.75" x14ac:dyDescent="0.35"/>
  <cols>
    <col min="1" max="1" width="10.21875" bestFit="1" customWidth="1"/>
    <col min="2" max="2" width="10.77734375" customWidth="1"/>
  </cols>
  <sheetData>
    <row r="1" spans="1:9" x14ac:dyDescent="0.35">
      <c r="C1" s="8" t="s">
        <v>4</v>
      </c>
      <c r="D1" s="9" t="s">
        <v>5</v>
      </c>
      <c r="E1" s="9" t="s">
        <v>6</v>
      </c>
      <c r="F1" s="9" t="s">
        <v>7</v>
      </c>
      <c r="G1" s="9" t="s">
        <v>8</v>
      </c>
      <c r="H1" s="9" t="s">
        <v>9</v>
      </c>
      <c r="I1" s="9" t="s">
        <v>10</v>
      </c>
    </row>
    <row r="2" spans="1:9" x14ac:dyDescent="0.35">
      <c r="A2" s="7" t="s">
        <v>2</v>
      </c>
      <c r="B2" s="8" t="s">
        <v>3</v>
      </c>
      <c r="C2" s="6"/>
      <c r="D2" s="19">
        <f>DATEDIF(A3,B3,"D")</f>
        <v>8491</v>
      </c>
      <c r="E2" s="19">
        <f>DATEDIF(A3,B3,"M")</f>
        <v>278</v>
      </c>
      <c r="F2" s="19">
        <f>DATEDIF(A3,B3,"Y")</f>
        <v>23</v>
      </c>
      <c r="G2" s="19">
        <f>DATEDIF(A3,B3,"MD")</f>
        <v>29</v>
      </c>
      <c r="H2" s="19">
        <f>DATEDIF(A3,B3,"YM")</f>
        <v>2</v>
      </c>
      <c r="I2" s="19">
        <f>DATEDIF(A3,B3,"yd")</f>
        <v>90</v>
      </c>
    </row>
    <row r="3" spans="1:9" x14ac:dyDescent="0.35">
      <c r="A3" s="15">
        <v>35540</v>
      </c>
      <c r="B3" s="15">
        <v>44031</v>
      </c>
      <c r="C3" s="5"/>
    </row>
    <row r="8" spans="1:9" x14ac:dyDescent="0.35">
      <c r="C8" s="20">
        <v>-2</v>
      </c>
      <c r="E8" s="2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9B991-F0A6-41EC-AC06-CB979D2B7169}">
  <dimension ref="A1:H172"/>
  <sheetViews>
    <sheetView zoomScale="70" zoomScaleNormal="70" workbookViewId="0">
      <selection sqref="A1:F29"/>
    </sheetView>
  </sheetViews>
  <sheetFormatPr defaultRowHeight="18.75" x14ac:dyDescent="0.35"/>
  <cols>
    <col min="1" max="1" width="17.77734375" bestFit="1" customWidth="1"/>
    <col min="2" max="2" width="28.88671875" bestFit="1" customWidth="1"/>
    <col min="3" max="3" width="32.33203125" bestFit="1" customWidth="1"/>
    <col min="4" max="4" width="46.6640625" bestFit="1" customWidth="1"/>
    <col min="5" max="5" width="16" style="1" bestFit="1" customWidth="1"/>
    <col min="6" max="6" width="16" customWidth="1"/>
    <col min="8" max="8" width="26.77734375" customWidth="1"/>
  </cols>
  <sheetData>
    <row r="1" spans="1:8" s="10" customFormat="1" ht="23.25" x14ac:dyDescent="0.35">
      <c r="A1" s="10" t="s">
        <v>1</v>
      </c>
      <c r="B1" s="10" t="s">
        <v>11</v>
      </c>
      <c r="C1" s="10" t="s">
        <v>0</v>
      </c>
      <c r="D1" s="10" t="s">
        <v>12</v>
      </c>
      <c r="E1" s="11" t="s">
        <v>86</v>
      </c>
      <c r="F1" s="10" t="s">
        <v>87</v>
      </c>
    </row>
    <row r="2" spans="1:8" s="14" customFormat="1" ht="23.25" x14ac:dyDescent="0.35">
      <c r="A2" s="12">
        <v>13697</v>
      </c>
      <c r="B2" s="12" t="s">
        <v>16</v>
      </c>
      <c r="C2" s="12" t="s">
        <v>17</v>
      </c>
      <c r="D2" s="12" t="s">
        <v>18</v>
      </c>
      <c r="E2" s="13">
        <v>27245</v>
      </c>
      <c r="F2" s="17">
        <f ca="1">DATEDIF(Hesabat[[#This Row],[Doğum tarixi]],TODAY(),"y")</f>
        <v>50</v>
      </c>
    </row>
    <row r="3" spans="1:8" s="14" customFormat="1" ht="23.25" x14ac:dyDescent="0.35">
      <c r="A3" s="12">
        <v>13697</v>
      </c>
      <c r="B3" s="12" t="s">
        <v>20</v>
      </c>
      <c r="C3" s="12" t="s">
        <v>21</v>
      </c>
      <c r="D3" s="12" t="s">
        <v>22</v>
      </c>
      <c r="E3" s="13">
        <v>32615</v>
      </c>
      <c r="F3" s="16">
        <f ca="1">DATEDIF(Hesabat[[#This Row],[Doğum tarixi]],TODAY(),"y")</f>
        <v>36</v>
      </c>
    </row>
    <row r="4" spans="1:8" s="14" customFormat="1" ht="23.25" x14ac:dyDescent="0.35">
      <c r="A4" s="12">
        <v>13588</v>
      </c>
      <c r="B4" s="12" t="s">
        <v>24</v>
      </c>
      <c r="C4" s="12" t="s">
        <v>25</v>
      </c>
      <c r="D4" s="12" t="s">
        <v>18</v>
      </c>
      <c r="E4" s="13">
        <v>26652</v>
      </c>
      <c r="F4" s="16">
        <f ca="1">DATEDIF(Hesabat[[#This Row],[Doğum tarixi]],TODAY(),"y")</f>
        <v>52</v>
      </c>
    </row>
    <row r="5" spans="1:8" s="14" customFormat="1" ht="23.25" x14ac:dyDescent="0.35">
      <c r="A5" s="12">
        <v>13584</v>
      </c>
      <c r="B5" s="12" t="s">
        <v>27</v>
      </c>
      <c r="C5" s="12" t="s">
        <v>28</v>
      </c>
      <c r="D5" s="12" t="s">
        <v>18</v>
      </c>
      <c r="E5" s="13">
        <v>26038</v>
      </c>
      <c r="F5" s="16">
        <f ca="1">DATEDIF(Hesabat[[#This Row],[Doğum tarixi]],TODAY(),"y")</f>
        <v>54</v>
      </c>
    </row>
    <row r="6" spans="1:8" s="14" customFormat="1" ht="23.25" x14ac:dyDescent="0.35">
      <c r="A6" s="12">
        <v>13693</v>
      </c>
      <c r="B6" s="12" t="s">
        <v>30</v>
      </c>
      <c r="C6" s="12" t="s">
        <v>25</v>
      </c>
      <c r="D6" s="12" t="s">
        <v>31</v>
      </c>
      <c r="E6" s="13">
        <v>26963</v>
      </c>
      <c r="F6" s="16">
        <f ca="1">DATEDIF(Hesabat[[#This Row],[Doğum tarixi]],TODAY(),"y")</f>
        <v>51</v>
      </c>
    </row>
    <row r="7" spans="1:8" s="14" customFormat="1" ht="23.25" x14ac:dyDescent="0.35">
      <c r="A7" s="12">
        <v>13696</v>
      </c>
      <c r="B7" s="12" t="s">
        <v>33</v>
      </c>
      <c r="C7" s="12" t="s">
        <v>17</v>
      </c>
      <c r="D7" s="12" t="s">
        <v>34</v>
      </c>
      <c r="E7" s="13">
        <v>29363</v>
      </c>
      <c r="F7" s="16">
        <f ca="1">DATEDIF(Hesabat[[#This Row],[Doğum tarixi]],TODAY(),"y")</f>
        <v>44</v>
      </c>
    </row>
    <row r="8" spans="1:8" s="14" customFormat="1" ht="23.25" x14ac:dyDescent="0.35">
      <c r="A8" s="12">
        <v>13684</v>
      </c>
      <c r="B8" s="12" t="s">
        <v>36</v>
      </c>
      <c r="C8" s="12" t="s">
        <v>21</v>
      </c>
      <c r="D8" s="12" t="s">
        <v>37</v>
      </c>
      <c r="E8" s="13">
        <v>25207</v>
      </c>
      <c r="F8" s="16">
        <f ca="1">DATEDIF(Hesabat[[#This Row],[Doğum tarixi]],TODAY(),"y")</f>
        <v>56</v>
      </c>
    </row>
    <row r="9" spans="1:8" s="14" customFormat="1" ht="23.25" x14ac:dyDescent="0.35">
      <c r="A9" s="12">
        <v>13589</v>
      </c>
      <c r="B9" s="12" t="s">
        <v>39</v>
      </c>
      <c r="C9" s="12" t="s">
        <v>40</v>
      </c>
      <c r="D9" s="12" t="s">
        <v>31</v>
      </c>
      <c r="E9" s="13">
        <v>27572</v>
      </c>
      <c r="F9" s="16">
        <f ca="1">DATEDIF(Hesabat[[#This Row],[Doğum tarixi]],TODAY(),"y")</f>
        <v>49</v>
      </c>
    </row>
    <row r="10" spans="1:8" s="14" customFormat="1" ht="23.25" x14ac:dyDescent="0.35">
      <c r="A10" s="12">
        <v>13687</v>
      </c>
      <c r="B10" s="12" t="s">
        <v>42</v>
      </c>
      <c r="C10" s="12" t="s">
        <v>28</v>
      </c>
      <c r="D10" s="12" t="s">
        <v>43</v>
      </c>
      <c r="E10" s="13">
        <v>33515</v>
      </c>
      <c r="F10" s="16">
        <f ca="1">DATEDIF(Hesabat[[#This Row],[Doğum tarixi]],TODAY(),"y")</f>
        <v>33</v>
      </c>
    </row>
    <row r="11" spans="1:8" s="14" customFormat="1" ht="23.25" x14ac:dyDescent="0.35">
      <c r="A11" s="12">
        <v>13689</v>
      </c>
      <c r="B11" s="12" t="s">
        <v>45</v>
      </c>
      <c r="C11" s="12" t="s">
        <v>46</v>
      </c>
      <c r="D11" s="12" t="s">
        <v>43</v>
      </c>
      <c r="E11" s="13">
        <v>25234</v>
      </c>
      <c r="F11" s="16">
        <f ca="1">DATEDIF(Hesabat[[#This Row],[Doğum tarixi]],TODAY(),"y")</f>
        <v>56</v>
      </c>
    </row>
    <row r="12" spans="1:8" s="14" customFormat="1" ht="23.25" x14ac:dyDescent="0.35">
      <c r="A12" s="12">
        <v>13639</v>
      </c>
      <c r="B12" s="12" t="s">
        <v>48</v>
      </c>
      <c r="C12" s="12" t="s">
        <v>49</v>
      </c>
      <c r="D12" s="12" t="s">
        <v>50</v>
      </c>
      <c r="E12" s="13">
        <v>31121</v>
      </c>
      <c r="F12" s="16">
        <f ca="1">DATEDIF(Hesabat[[#This Row],[Doğum tarixi]],TODAY(),"y")</f>
        <v>40</v>
      </c>
    </row>
    <row r="13" spans="1:8" s="14" customFormat="1" ht="23.25" x14ac:dyDescent="0.35">
      <c r="A13" s="12">
        <v>13641</v>
      </c>
      <c r="B13" s="12" t="s">
        <v>52</v>
      </c>
      <c r="C13" s="12" t="s">
        <v>53</v>
      </c>
      <c r="D13" s="12" t="s">
        <v>18</v>
      </c>
      <c r="E13" s="13">
        <v>29150</v>
      </c>
      <c r="F13" s="16">
        <f ca="1">DATEDIF(Hesabat[[#This Row],[Doğum tarixi]],TODAY(),"y")</f>
        <v>45</v>
      </c>
    </row>
    <row r="14" spans="1:8" s="14" customFormat="1" ht="23.25" x14ac:dyDescent="0.35">
      <c r="A14" s="12">
        <v>13648</v>
      </c>
      <c r="B14" s="12" t="s">
        <v>54</v>
      </c>
      <c r="C14" s="12" t="s">
        <v>55</v>
      </c>
      <c r="D14" s="12" t="s">
        <v>18</v>
      </c>
      <c r="E14" s="13">
        <v>31685</v>
      </c>
      <c r="F14" s="16">
        <f ca="1">DATEDIF(Hesabat[[#This Row],[Doğum tarixi]],TODAY(),"y")</f>
        <v>38</v>
      </c>
      <c r="H14" s="10"/>
    </row>
    <row r="15" spans="1:8" s="14" customFormat="1" ht="23.25" x14ac:dyDescent="0.35">
      <c r="A15" s="12">
        <v>13659</v>
      </c>
      <c r="B15" s="12" t="s">
        <v>57</v>
      </c>
      <c r="C15" s="12" t="s">
        <v>58</v>
      </c>
      <c r="D15" s="12" t="s">
        <v>59</v>
      </c>
      <c r="E15" s="13">
        <v>32326</v>
      </c>
      <c r="F15" s="16">
        <f ca="1">DATEDIF(Hesabat[[#This Row],[Doğum tarixi]],TODAY(),"y")</f>
        <v>36</v>
      </c>
    </row>
    <row r="16" spans="1:8" s="14" customFormat="1" ht="23.25" x14ac:dyDescent="0.35">
      <c r="A16" s="12">
        <v>13661</v>
      </c>
      <c r="B16" s="12" t="s">
        <v>60</v>
      </c>
      <c r="C16" s="12" t="s">
        <v>17</v>
      </c>
      <c r="D16" s="12" t="s">
        <v>18</v>
      </c>
      <c r="E16" s="13">
        <v>29947</v>
      </c>
      <c r="F16" s="16">
        <f ca="1">DATEDIF(Hesabat[[#This Row],[Doğum tarixi]],TODAY(),"y")</f>
        <v>43</v>
      </c>
    </row>
    <row r="17" spans="1:6" s="14" customFormat="1" ht="23.25" x14ac:dyDescent="0.35">
      <c r="A17" s="12">
        <v>13665</v>
      </c>
      <c r="B17" s="12" t="s">
        <v>61</v>
      </c>
      <c r="C17" s="12" t="s">
        <v>21</v>
      </c>
      <c r="D17" s="12" t="s">
        <v>22</v>
      </c>
      <c r="E17" s="13">
        <v>25296</v>
      </c>
      <c r="F17" s="16">
        <f ca="1">DATEDIF(Hesabat[[#This Row],[Doğum tarixi]],TODAY(),"y")</f>
        <v>56</v>
      </c>
    </row>
    <row r="18" spans="1:6" s="14" customFormat="1" ht="23.25" x14ac:dyDescent="0.35">
      <c r="A18" s="12">
        <v>13667</v>
      </c>
      <c r="B18" s="12" t="s">
        <v>62</v>
      </c>
      <c r="C18" s="12" t="s">
        <v>25</v>
      </c>
      <c r="D18" s="12" t="s">
        <v>63</v>
      </c>
      <c r="E18" s="13">
        <v>33195</v>
      </c>
      <c r="F18" s="16">
        <f ca="1">DATEDIF(Hesabat[[#This Row],[Doğum tarixi]],TODAY(),"y")</f>
        <v>34</v>
      </c>
    </row>
    <row r="19" spans="1:6" s="14" customFormat="1" ht="23.25" x14ac:dyDescent="0.35">
      <c r="A19" s="12">
        <v>13670</v>
      </c>
      <c r="B19" s="12" t="s">
        <v>64</v>
      </c>
      <c r="C19" s="12" t="s">
        <v>28</v>
      </c>
      <c r="D19" s="12" t="s">
        <v>18</v>
      </c>
      <c r="E19" s="13">
        <v>26079</v>
      </c>
      <c r="F19" s="16">
        <f ca="1">DATEDIF(Hesabat[[#This Row],[Doğum tarixi]],TODAY(),"y")</f>
        <v>53</v>
      </c>
    </row>
    <row r="20" spans="1:6" s="14" customFormat="1" ht="23.25" x14ac:dyDescent="0.35">
      <c r="A20" s="12">
        <v>13672</v>
      </c>
      <c r="B20" s="12" t="s">
        <v>65</v>
      </c>
      <c r="C20" s="12" t="s">
        <v>25</v>
      </c>
      <c r="D20" s="12" t="s">
        <v>31</v>
      </c>
      <c r="E20" s="13">
        <v>35468</v>
      </c>
      <c r="F20" s="16">
        <f ca="1">DATEDIF(Hesabat[[#This Row],[Doğum tarixi]],TODAY(),"y")</f>
        <v>28</v>
      </c>
    </row>
    <row r="21" spans="1:6" s="14" customFormat="1" ht="23.25" x14ac:dyDescent="0.35">
      <c r="A21" s="12">
        <v>13674</v>
      </c>
      <c r="B21" s="12" t="s">
        <v>67</v>
      </c>
      <c r="C21" s="12" t="s">
        <v>17</v>
      </c>
      <c r="D21" s="12" t="s">
        <v>34</v>
      </c>
      <c r="E21" s="13">
        <v>31221</v>
      </c>
      <c r="F21" s="16">
        <f ca="1">DATEDIF(Hesabat[[#This Row],[Doğum tarixi]],TODAY(),"y")</f>
        <v>39</v>
      </c>
    </row>
    <row r="22" spans="1:6" s="14" customFormat="1" ht="23.25" x14ac:dyDescent="0.35">
      <c r="A22" s="12">
        <v>13676</v>
      </c>
      <c r="B22" s="12" t="s">
        <v>69</v>
      </c>
      <c r="C22" s="12" t="s">
        <v>21</v>
      </c>
      <c r="D22" s="12" t="s">
        <v>37</v>
      </c>
      <c r="E22" s="13">
        <v>27890</v>
      </c>
      <c r="F22" s="16">
        <f ca="1">DATEDIF(Hesabat[[#This Row],[Doğum tarixi]],TODAY(),"y")</f>
        <v>48</v>
      </c>
    </row>
    <row r="23" spans="1:6" s="14" customFormat="1" ht="23.25" x14ac:dyDescent="0.35">
      <c r="A23" s="12">
        <v>13678</v>
      </c>
      <c r="B23" s="12" t="s">
        <v>71</v>
      </c>
      <c r="C23" s="12" t="s">
        <v>40</v>
      </c>
      <c r="D23" s="12" t="s">
        <v>31</v>
      </c>
      <c r="E23" s="13">
        <v>31113</v>
      </c>
      <c r="F23" s="16">
        <f ca="1">DATEDIF(Hesabat[[#This Row],[Doğum tarixi]],TODAY(),"y")</f>
        <v>40</v>
      </c>
    </row>
    <row r="24" spans="1:6" s="14" customFormat="1" ht="23.25" x14ac:dyDescent="0.35">
      <c r="A24" s="12">
        <v>13679</v>
      </c>
      <c r="B24" s="12" t="s">
        <v>73</v>
      </c>
      <c r="C24" s="12" t="s">
        <v>28</v>
      </c>
      <c r="D24" s="12" t="s">
        <v>43</v>
      </c>
      <c r="E24" s="13">
        <v>36156</v>
      </c>
      <c r="F24" s="16">
        <f ca="1">DATEDIF(Hesabat[[#This Row],[Doğum tarixi]],TODAY(),"y")</f>
        <v>26</v>
      </c>
    </row>
    <row r="25" spans="1:6" s="14" customFormat="1" ht="23.25" x14ac:dyDescent="0.35">
      <c r="A25" s="12">
        <v>13579</v>
      </c>
      <c r="B25" s="12" t="s">
        <v>75</v>
      </c>
      <c r="C25" s="12" t="s">
        <v>46</v>
      </c>
      <c r="D25" s="12" t="s">
        <v>43</v>
      </c>
      <c r="E25" s="13">
        <v>30383</v>
      </c>
      <c r="F25" s="16">
        <f ca="1">DATEDIF(Hesabat[[#This Row],[Doğum tarixi]],TODAY(),"y")</f>
        <v>42</v>
      </c>
    </row>
    <row r="26" spans="1:6" s="14" customFormat="1" ht="23.25" x14ac:dyDescent="0.35">
      <c r="A26" s="12">
        <v>13580</v>
      </c>
      <c r="B26" s="12" t="s">
        <v>77</v>
      </c>
      <c r="C26" s="12" t="s">
        <v>49</v>
      </c>
      <c r="D26" s="12" t="s">
        <v>50</v>
      </c>
      <c r="E26" s="13">
        <v>25875</v>
      </c>
      <c r="F26" s="16">
        <f ca="1">DATEDIF(Hesabat[[#This Row],[Doğum tarixi]],TODAY(),"y")</f>
        <v>54</v>
      </c>
    </row>
    <row r="27" spans="1:6" s="14" customFormat="1" ht="23.25" x14ac:dyDescent="0.35">
      <c r="A27" s="12">
        <v>13586</v>
      </c>
      <c r="B27" s="12" t="s">
        <v>79</v>
      </c>
      <c r="C27" s="12" t="s">
        <v>53</v>
      </c>
      <c r="D27" s="12" t="s">
        <v>18</v>
      </c>
      <c r="E27" s="13">
        <v>26808</v>
      </c>
      <c r="F27" s="16">
        <f ca="1">DATEDIF(Hesabat[[#This Row],[Doğum tarixi]],TODAY(),"y")</f>
        <v>51</v>
      </c>
    </row>
    <row r="28" spans="1:6" s="14" customFormat="1" ht="23.25" x14ac:dyDescent="0.35">
      <c r="A28" s="12">
        <v>13686</v>
      </c>
      <c r="B28" s="12" t="s">
        <v>81</v>
      </c>
      <c r="C28" s="12" t="s">
        <v>55</v>
      </c>
      <c r="D28" s="12" t="s">
        <v>82</v>
      </c>
      <c r="E28" s="13">
        <v>35567</v>
      </c>
      <c r="F28" s="16">
        <f ca="1">DATEDIF(Hesabat[[#This Row],[Doğum tarixi]],TODAY(),"y")</f>
        <v>27</v>
      </c>
    </row>
    <row r="29" spans="1:6" s="14" customFormat="1" ht="23.25" x14ac:dyDescent="0.35">
      <c r="A29" s="12">
        <v>13595</v>
      </c>
      <c r="B29" s="12" t="s">
        <v>84</v>
      </c>
      <c r="C29" s="12" t="s">
        <v>58</v>
      </c>
      <c r="D29" s="12" t="s">
        <v>59</v>
      </c>
      <c r="E29" s="13">
        <v>29136</v>
      </c>
      <c r="F29" s="18">
        <f ca="1">DATEDIF(Hesabat[[#This Row],[Doğum tarixi]],TODAY(),"y")</f>
        <v>45</v>
      </c>
    </row>
    <row r="30" spans="1:6" x14ac:dyDescent="0.35">
      <c r="E30"/>
    </row>
    <row r="31" spans="1:6" x14ac:dyDescent="0.35">
      <c r="E31"/>
    </row>
    <row r="32" spans="1:6" x14ac:dyDescent="0.35">
      <c r="E32"/>
    </row>
    <row r="33" spans="5:5" x14ac:dyDescent="0.35">
      <c r="E33"/>
    </row>
    <row r="34" spans="5:5" x14ac:dyDescent="0.35">
      <c r="E34"/>
    </row>
    <row r="35" spans="5:5" x14ac:dyDescent="0.35">
      <c r="E35"/>
    </row>
    <row r="36" spans="5:5" x14ac:dyDescent="0.35">
      <c r="E36"/>
    </row>
    <row r="37" spans="5:5" x14ac:dyDescent="0.35">
      <c r="E37"/>
    </row>
    <row r="38" spans="5:5" x14ac:dyDescent="0.35">
      <c r="E38"/>
    </row>
    <row r="39" spans="5:5" x14ac:dyDescent="0.35">
      <c r="E39"/>
    </row>
    <row r="40" spans="5:5" x14ac:dyDescent="0.35">
      <c r="E40"/>
    </row>
    <row r="41" spans="5:5" x14ac:dyDescent="0.35">
      <c r="E41"/>
    </row>
    <row r="42" spans="5:5" x14ac:dyDescent="0.35">
      <c r="E42"/>
    </row>
    <row r="43" spans="5:5" x14ac:dyDescent="0.35">
      <c r="E43"/>
    </row>
    <row r="44" spans="5:5" x14ac:dyDescent="0.35">
      <c r="E44"/>
    </row>
    <row r="45" spans="5:5" x14ac:dyDescent="0.35">
      <c r="E45"/>
    </row>
    <row r="46" spans="5:5" x14ac:dyDescent="0.35">
      <c r="E46"/>
    </row>
    <row r="47" spans="5:5" x14ac:dyDescent="0.35">
      <c r="E47"/>
    </row>
    <row r="48" spans="5:5" x14ac:dyDescent="0.35">
      <c r="E48"/>
    </row>
    <row r="49" spans="5:5" x14ac:dyDescent="0.35">
      <c r="E49"/>
    </row>
    <row r="50" spans="5:5" x14ac:dyDescent="0.35">
      <c r="E50"/>
    </row>
    <row r="51" spans="5:5" x14ac:dyDescent="0.35">
      <c r="E51"/>
    </row>
    <row r="52" spans="5:5" x14ac:dyDescent="0.35">
      <c r="E52"/>
    </row>
    <row r="53" spans="5:5" x14ac:dyDescent="0.35">
      <c r="E53"/>
    </row>
    <row r="54" spans="5:5" x14ac:dyDescent="0.35">
      <c r="E54"/>
    </row>
    <row r="55" spans="5:5" x14ac:dyDescent="0.35">
      <c r="E55"/>
    </row>
    <row r="56" spans="5:5" x14ac:dyDescent="0.35">
      <c r="E56"/>
    </row>
    <row r="57" spans="5:5" x14ac:dyDescent="0.35">
      <c r="E57"/>
    </row>
    <row r="58" spans="5:5" x14ac:dyDescent="0.35">
      <c r="E58"/>
    </row>
    <row r="59" spans="5:5" x14ac:dyDescent="0.35">
      <c r="E59"/>
    </row>
    <row r="60" spans="5:5" x14ac:dyDescent="0.35">
      <c r="E60"/>
    </row>
    <row r="61" spans="5:5" x14ac:dyDescent="0.35">
      <c r="E61"/>
    </row>
    <row r="62" spans="5:5" x14ac:dyDescent="0.35">
      <c r="E62"/>
    </row>
    <row r="63" spans="5:5" x14ac:dyDescent="0.35">
      <c r="E63"/>
    </row>
    <row r="64" spans="5:5" x14ac:dyDescent="0.35">
      <c r="E64"/>
    </row>
    <row r="65" spans="5:5" x14ac:dyDescent="0.35">
      <c r="E65"/>
    </row>
    <row r="66" spans="5:5" x14ac:dyDescent="0.35">
      <c r="E66"/>
    </row>
    <row r="67" spans="5:5" x14ac:dyDescent="0.35">
      <c r="E67"/>
    </row>
    <row r="68" spans="5:5" x14ac:dyDescent="0.35">
      <c r="E68"/>
    </row>
    <row r="69" spans="5:5" x14ac:dyDescent="0.35">
      <c r="E69"/>
    </row>
    <row r="70" spans="5:5" x14ac:dyDescent="0.35">
      <c r="E70"/>
    </row>
    <row r="71" spans="5:5" x14ac:dyDescent="0.35">
      <c r="E71"/>
    </row>
    <row r="72" spans="5:5" x14ac:dyDescent="0.35">
      <c r="E72"/>
    </row>
    <row r="73" spans="5:5" x14ac:dyDescent="0.35">
      <c r="E73"/>
    </row>
    <row r="74" spans="5:5" x14ac:dyDescent="0.35">
      <c r="E74"/>
    </row>
    <row r="75" spans="5:5" x14ac:dyDescent="0.35">
      <c r="E75"/>
    </row>
    <row r="76" spans="5:5" x14ac:dyDescent="0.35">
      <c r="E76"/>
    </row>
    <row r="77" spans="5:5" x14ac:dyDescent="0.35">
      <c r="E77"/>
    </row>
    <row r="78" spans="5:5" x14ac:dyDescent="0.35">
      <c r="E78"/>
    </row>
    <row r="79" spans="5:5" x14ac:dyDescent="0.35">
      <c r="E79"/>
    </row>
    <row r="80" spans="5:5" x14ac:dyDescent="0.35">
      <c r="E80"/>
    </row>
    <row r="81" spans="5:5" x14ac:dyDescent="0.35">
      <c r="E81"/>
    </row>
    <row r="82" spans="5:5" x14ac:dyDescent="0.35">
      <c r="E82"/>
    </row>
    <row r="83" spans="5:5" x14ac:dyDescent="0.35">
      <c r="E83"/>
    </row>
    <row r="84" spans="5:5" x14ac:dyDescent="0.35">
      <c r="E84"/>
    </row>
    <row r="85" spans="5:5" x14ac:dyDescent="0.35">
      <c r="E85"/>
    </row>
    <row r="86" spans="5:5" x14ac:dyDescent="0.35">
      <c r="E86"/>
    </row>
    <row r="87" spans="5:5" x14ac:dyDescent="0.35">
      <c r="E87"/>
    </row>
    <row r="88" spans="5:5" x14ac:dyDescent="0.35">
      <c r="E88"/>
    </row>
    <row r="89" spans="5:5" x14ac:dyDescent="0.35">
      <c r="E89"/>
    </row>
    <row r="90" spans="5:5" x14ac:dyDescent="0.35">
      <c r="E90"/>
    </row>
    <row r="91" spans="5:5" x14ac:dyDescent="0.35">
      <c r="E91"/>
    </row>
    <row r="92" spans="5:5" x14ac:dyDescent="0.35">
      <c r="E92"/>
    </row>
    <row r="93" spans="5:5" x14ac:dyDescent="0.35">
      <c r="E93"/>
    </row>
    <row r="94" spans="5:5" x14ac:dyDescent="0.35">
      <c r="E94"/>
    </row>
    <row r="95" spans="5:5" x14ac:dyDescent="0.35">
      <c r="E95"/>
    </row>
    <row r="96" spans="5:5" x14ac:dyDescent="0.35">
      <c r="E96"/>
    </row>
    <row r="97" spans="5:5" x14ac:dyDescent="0.35">
      <c r="E97"/>
    </row>
    <row r="98" spans="5:5" x14ac:dyDescent="0.35">
      <c r="E98"/>
    </row>
    <row r="99" spans="5:5" x14ac:dyDescent="0.35">
      <c r="E99"/>
    </row>
    <row r="100" spans="5:5" x14ac:dyDescent="0.35">
      <c r="E100"/>
    </row>
    <row r="101" spans="5:5" x14ac:dyDescent="0.35">
      <c r="E101"/>
    </row>
    <row r="102" spans="5:5" x14ac:dyDescent="0.35">
      <c r="E102"/>
    </row>
    <row r="103" spans="5:5" x14ac:dyDescent="0.35">
      <c r="E103"/>
    </row>
    <row r="104" spans="5:5" x14ac:dyDescent="0.35">
      <c r="E104"/>
    </row>
    <row r="105" spans="5:5" x14ac:dyDescent="0.35">
      <c r="E105"/>
    </row>
    <row r="106" spans="5:5" x14ac:dyDescent="0.35">
      <c r="E106"/>
    </row>
    <row r="107" spans="5:5" x14ac:dyDescent="0.35">
      <c r="E107"/>
    </row>
    <row r="108" spans="5:5" x14ac:dyDescent="0.35">
      <c r="E108"/>
    </row>
    <row r="109" spans="5:5" x14ac:dyDescent="0.35">
      <c r="E109"/>
    </row>
    <row r="110" spans="5:5" x14ac:dyDescent="0.35">
      <c r="E110"/>
    </row>
    <row r="111" spans="5:5" x14ac:dyDescent="0.35">
      <c r="E111"/>
    </row>
    <row r="112" spans="5:5" x14ac:dyDescent="0.35">
      <c r="E112"/>
    </row>
    <row r="113" spans="5:5" x14ac:dyDescent="0.35">
      <c r="E113"/>
    </row>
    <row r="114" spans="5:5" x14ac:dyDescent="0.35">
      <c r="E114"/>
    </row>
    <row r="115" spans="5:5" x14ac:dyDescent="0.35">
      <c r="E115"/>
    </row>
    <row r="116" spans="5:5" x14ac:dyDescent="0.35">
      <c r="E116"/>
    </row>
    <row r="117" spans="5:5" x14ac:dyDescent="0.35">
      <c r="E117"/>
    </row>
    <row r="118" spans="5:5" x14ac:dyDescent="0.35">
      <c r="E118"/>
    </row>
    <row r="119" spans="5:5" x14ac:dyDescent="0.35">
      <c r="E119"/>
    </row>
    <row r="120" spans="5:5" x14ac:dyDescent="0.35">
      <c r="E120"/>
    </row>
    <row r="121" spans="5:5" x14ac:dyDescent="0.35">
      <c r="E121"/>
    </row>
    <row r="122" spans="5:5" x14ac:dyDescent="0.35">
      <c r="E122"/>
    </row>
    <row r="123" spans="5:5" x14ac:dyDescent="0.35">
      <c r="E123"/>
    </row>
    <row r="124" spans="5:5" x14ac:dyDescent="0.35">
      <c r="E124"/>
    </row>
    <row r="125" spans="5:5" x14ac:dyDescent="0.35">
      <c r="E125"/>
    </row>
    <row r="126" spans="5:5" x14ac:dyDescent="0.35">
      <c r="E126"/>
    </row>
    <row r="127" spans="5:5" x14ac:dyDescent="0.35">
      <c r="E127"/>
    </row>
    <row r="128" spans="5:5" x14ac:dyDescent="0.35">
      <c r="E128"/>
    </row>
    <row r="129" spans="5:5" x14ac:dyDescent="0.35">
      <c r="E129"/>
    </row>
    <row r="130" spans="5:5" x14ac:dyDescent="0.35">
      <c r="E130"/>
    </row>
    <row r="131" spans="5:5" x14ac:dyDescent="0.35">
      <c r="E131"/>
    </row>
    <row r="132" spans="5:5" x14ac:dyDescent="0.35">
      <c r="E132"/>
    </row>
    <row r="133" spans="5:5" x14ac:dyDescent="0.35">
      <c r="E133"/>
    </row>
    <row r="134" spans="5:5" x14ac:dyDescent="0.35">
      <c r="E134"/>
    </row>
    <row r="135" spans="5:5" x14ac:dyDescent="0.35">
      <c r="E135"/>
    </row>
    <row r="136" spans="5:5" x14ac:dyDescent="0.35">
      <c r="E136"/>
    </row>
    <row r="137" spans="5:5" x14ac:dyDescent="0.35">
      <c r="E137"/>
    </row>
    <row r="138" spans="5:5" x14ac:dyDescent="0.35">
      <c r="E138"/>
    </row>
    <row r="139" spans="5:5" x14ac:dyDescent="0.35">
      <c r="E139"/>
    </row>
    <row r="140" spans="5:5" x14ac:dyDescent="0.35">
      <c r="E140"/>
    </row>
    <row r="141" spans="5:5" x14ac:dyDescent="0.35">
      <c r="E141"/>
    </row>
    <row r="142" spans="5:5" x14ac:dyDescent="0.35">
      <c r="E142"/>
    </row>
    <row r="143" spans="5:5" x14ac:dyDescent="0.35">
      <c r="E143"/>
    </row>
    <row r="144" spans="5:5" x14ac:dyDescent="0.35">
      <c r="E144"/>
    </row>
    <row r="145" spans="5:5" x14ac:dyDescent="0.35">
      <c r="E145"/>
    </row>
    <row r="146" spans="5:5" x14ac:dyDescent="0.35">
      <c r="E146"/>
    </row>
    <row r="147" spans="5:5" x14ac:dyDescent="0.35">
      <c r="E147"/>
    </row>
    <row r="148" spans="5:5" x14ac:dyDescent="0.35">
      <c r="E148"/>
    </row>
    <row r="149" spans="5:5" x14ac:dyDescent="0.35">
      <c r="E149"/>
    </row>
    <row r="150" spans="5:5" x14ac:dyDescent="0.35">
      <c r="E150"/>
    </row>
    <row r="151" spans="5:5" x14ac:dyDescent="0.35">
      <c r="E151"/>
    </row>
    <row r="152" spans="5:5" x14ac:dyDescent="0.35">
      <c r="E152"/>
    </row>
    <row r="153" spans="5:5" x14ac:dyDescent="0.35">
      <c r="E153"/>
    </row>
    <row r="154" spans="5:5" x14ac:dyDescent="0.35">
      <c r="E154"/>
    </row>
    <row r="155" spans="5:5" x14ac:dyDescent="0.35">
      <c r="E155"/>
    </row>
    <row r="156" spans="5:5" x14ac:dyDescent="0.35">
      <c r="E156"/>
    </row>
    <row r="157" spans="5:5" x14ac:dyDescent="0.35">
      <c r="E157"/>
    </row>
    <row r="158" spans="5:5" x14ac:dyDescent="0.35">
      <c r="E158"/>
    </row>
    <row r="159" spans="5:5" x14ac:dyDescent="0.35">
      <c r="E159"/>
    </row>
    <row r="160" spans="5:5" x14ac:dyDescent="0.35">
      <c r="E160"/>
    </row>
    <row r="161" spans="5:5" x14ac:dyDescent="0.35">
      <c r="E161"/>
    </row>
    <row r="162" spans="5:5" x14ac:dyDescent="0.35">
      <c r="E162"/>
    </row>
    <row r="163" spans="5:5" x14ac:dyDescent="0.35">
      <c r="E163"/>
    </row>
    <row r="164" spans="5:5" x14ac:dyDescent="0.35">
      <c r="E164"/>
    </row>
    <row r="165" spans="5:5" x14ac:dyDescent="0.35">
      <c r="E165"/>
    </row>
    <row r="166" spans="5:5" x14ac:dyDescent="0.35">
      <c r="E166"/>
    </row>
    <row r="167" spans="5:5" x14ac:dyDescent="0.35">
      <c r="E167"/>
    </row>
    <row r="168" spans="5:5" x14ac:dyDescent="0.35">
      <c r="E168"/>
    </row>
    <row r="169" spans="5:5" x14ac:dyDescent="0.35">
      <c r="E169"/>
    </row>
    <row r="170" spans="5:5" x14ac:dyDescent="0.35">
      <c r="E170"/>
    </row>
    <row r="171" spans="5:5" x14ac:dyDescent="0.35">
      <c r="E171"/>
    </row>
    <row r="172" spans="5:5" x14ac:dyDescent="0.35">
      <c r="E172"/>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HANDEX</vt:lpstr>
      <vt:lpstr>Database</vt:lpstr>
      <vt:lpstr>DATE&amp;TIME formulas</vt:lpstr>
      <vt:lpstr>DATEDIF</vt:lpstr>
      <vt:lpstr>DATEDIF 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2020-07-11T18:04:55Z</dcterms:created>
  <dcterms:modified xsi:type="dcterms:W3CDTF">2025-04-27T20:29:11Z</dcterms:modified>
</cp:coreProperties>
</file>