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82A1F77B-DB2B-47DE-8AA6-F095F2D8683E}" xr6:coauthVersionLast="47" xr6:coauthVersionMax="47" xr10:uidLastSave="{00000000-0000-0000-0000-000000000000}"/>
  <bookViews>
    <workbookView xWindow="-108" yWindow="-108" windowWidth="23256" windowHeight="12576" tabRatio="772"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sharedStrings.xml><?xml version="1.0" encoding="utf-8"?>
<sst xmlns="http://schemas.openxmlformats.org/spreadsheetml/2006/main" count="252" uniqueCount="122">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</sst>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4"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4">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7" fillId="8" borderId="0" xfId="3" applyFont="1" applyFill="1" applyAlignment="1">
      <alignment horizontal="right" vertical="center"/>
    </xf>
    <xf numFmtId="0" fontId="18" fillId="8" borderId="0" xfId="3" applyFont="1" applyFill="1" applyAlignment="1">
      <alignment horizontal="left" wrapText="1"/>
    </xf>
    <xf numFmtId="0" fontId="19" fillId="8" borderId="0" xfId="3" applyFont="1" applyFill="1"/>
    <xf numFmtId="0" fontId="20" fillId="8" borderId="0" xfId="3" applyFont="1" applyFill="1"/>
    <xf numFmtId="0" fontId="21" fillId="8" borderId="0" xfId="3" applyFont="1" applyFill="1" applyAlignment="1">
      <alignment horizontal="center"/>
    </xf>
    <xf numFmtId="0" fontId="22" fillId="8" borderId="0" xfId="3" applyFont="1" applyFill="1"/>
    <xf numFmtId="0" fontId="23" fillId="8" borderId="0" xfId="4" applyFont="1" applyFill="1" applyAlignment="1">
      <alignment horizontal="center" vertical="center"/>
    </xf>
    <xf numFmtId="0" fontId="22" fillId="8" borderId="0" xfId="3" applyFont="1" applyFill="1" applyAlignment="1">
      <alignment horizontal="center" vertic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9"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abSelected="1" zoomScale="70" zoomScaleNormal="70" workbookViewId="0"/>
  </sheetViews>
  <sheetFormatPr defaultColWidth="0" defaultRowHeight="0" customHeight="1" zeroHeight="1" x14ac:dyDescent="0.4"/>
  <cols>
    <col min="1" max="18" width="9.81640625" style="35" customWidth="1"/>
    <col min="19" max="19" width="9.6328125" style="35" customWidth="1"/>
    <col min="20" max="16383" width="9.81640625" style="35" hidden="1"/>
    <col min="16384" max="16384" width="6.54296875" style="35" hidden="1" customWidth="1"/>
  </cols>
  <sheetData>
    <row r="1" spans="1:19" ht="18.899999999999999" customHeight="1" x14ac:dyDescent="0.4">
      <c r="B1" s="36" t="s">
        <v>112</v>
      </c>
      <c r="C1" s="36"/>
      <c r="D1" s="36"/>
      <c r="E1" s="36"/>
      <c r="F1" s="36"/>
      <c r="G1" s="36"/>
      <c r="H1" s="36"/>
      <c r="I1" s="36"/>
      <c r="J1" s="36"/>
      <c r="K1" s="36"/>
      <c r="L1" s="36"/>
      <c r="M1" s="36"/>
      <c r="N1" s="36"/>
      <c r="O1" s="36"/>
    </row>
    <row r="2" spans="1:19" ht="18.899999999999999" customHeight="1" x14ac:dyDescent="0.4">
      <c r="B2" s="36"/>
      <c r="C2" s="36"/>
      <c r="D2" s="36"/>
      <c r="E2" s="36"/>
      <c r="F2" s="36"/>
      <c r="G2" s="36"/>
      <c r="H2" s="36"/>
      <c r="I2" s="36"/>
      <c r="J2" s="36"/>
      <c r="K2" s="36"/>
      <c r="L2" s="36"/>
      <c r="M2" s="36"/>
      <c r="N2" s="36"/>
      <c r="O2" s="36"/>
    </row>
    <row r="3" spans="1:19" ht="18.899999999999999" customHeight="1" x14ac:dyDescent="0.4">
      <c r="B3" s="36"/>
      <c r="C3" s="36"/>
      <c r="D3" s="36"/>
      <c r="E3" s="36"/>
      <c r="F3" s="36"/>
      <c r="G3" s="36"/>
      <c r="H3" s="36"/>
      <c r="I3" s="36"/>
      <c r="J3" s="36"/>
      <c r="K3" s="36"/>
      <c r="L3" s="36"/>
      <c r="M3" s="36"/>
      <c r="N3" s="36"/>
      <c r="O3" s="36"/>
    </row>
    <row r="4" spans="1:19" ht="18.899999999999999" customHeight="1" x14ac:dyDescent="0.4">
      <c r="B4" s="36"/>
      <c r="C4" s="36"/>
      <c r="D4" s="36"/>
      <c r="E4" s="36"/>
      <c r="F4" s="36"/>
      <c r="G4" s="36"/>
      <c r="H4" s="36"/>
      <c r="I4" s="36"/>
      <c r="J4" s="36"/>
      <c r="K4" s="36"/>
      <c r="L4" s="36"/>
      <c r="M4" s="36"/>
      <c r="N4" s="36"/>
      <c r="O4" s="36"/>
    </row>
    <row r="5" spans="1:19" ht="18.899999999999999" customHeight="1" x14ac:dyDescent="0.4">
      <c r="B5" s="36"/>
      <c r="C5" s="36"/>
      <c r="D5" s="36"/>
      <c r="E5" s="36"/>
      <c r="F5" s="36"/>
      <c r="G5" s="36"/>
      <c r="H5" s="36"/>
      <c r="I5" s="36"/>
      <c r="J5" s="36"/>
      <c r="K5" s="36"/>
      <c r="L5" s="36"/>
      <c r="M5" s="36"/>
      <c r="N5" s="36"/>
      <c r="O5" s="36"/>
    </row>
    <row r="6" spans="1:19" ht="141.9" customHeight="1" x14ac:dyDescent="0.6">
      <c r="A6" s="37" t="s">
        <v>113</v>
      </c>
      <c r="B6" s="37"/>
      <c r="C6" s="37"/>
      <c r="D6" s="37"/>
      <c r="E6" s="37"/>
      <c r="F6" s="37"/>
      <c r="G6" s="37"/>
      <c r="H6" s="37"/>
      <c r="I6" s="37"/>
      <c r="J6" s="37"/>
      <c r="K6" s="37"/>
      <c r="L6" s="37"/>
      <c r="M6" s="37"/>
      <c r="N6" s="37"/>
      <c r="O6" s="37"/>
      <c r="P6" s="37"/>
      <c r="Q6" s="37"/>
      <c r="R6" s="37"/>
      <c r="S6" s="37"/>
    </row>
    <row r="7" spans="1:19" ht="128.55000000000001" customHeight="1" x14ac:dyDescent="0.6">
      <c r="A7" s="37" t="s">
        <v>114</v>
      </c>
      <c r="B7" s="37"/>
      <c r="C7" s="37"/>
      <c r="D7" s="37"/>
      <c r="E7" s="37"/>
      <c r="F7" s="37"/>
      <c r="G7" s="37"/>
      <c r="H7" s="37"/>
      <c r="I7" s="37"/>
      <c r="J7" s="37"/>
      <c r="K7" s="37"/>
      <c r="L7" s="37"/>
      <c r="M7" s="37"/>
      <c r="N7" s="37"/>
      <c r="O7" s="37"/>
      <c r="P7" s="37"/>
      <c r="Q7" s="37"/>
      <c r="R7" s="37"/>
      <c r="S7" s="37"/>
    </row>
    <row r="8" spans="1:19" ht="3.45" customHeight="1" x14ac:dyDescent="0.4"/>
    <row r="9" spans="1:19" ht="23.4" x14ac:dyDescent="0.45">
      <c r="A9" s="38"/>
    </row>
    <row r="10" spans="1:19" ht="26.4" x14ac:dyDescent="0.6">
      <c r="A10" s="39" t="s">
        <v>115</v>
      </c>
    </row>
    <row r="11" spans="1:19" ht="26.4" x14ac:dyDescent="0.6">
      <c r="A11" s="39" t="s">
        <v>116</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40" t="s">
        <v>117</v>
      </c>
      <c r="C18" s="40"/>
      <c r="D18" s="40" t="s">
        <v>118</v>
      </c>
      <c r="E18" s="40"/>
      <c r="F18" s="40" t="s">
        <v>119</v>
      </c>
      <c r="G18" s="40"/>
      <c r="H18" s="40" t="s">
        <v>120</v>
      </c>
      <c r="I18" s="40"/>
    </row>
    <row r="19" spans="2:18" ht="18.600000000000001" x14ac:dyDescent="0.4"/>
    <row r="20" spans="2:18" ht="2.25" customHeight="1" x14ac:dyDescent="0.4"/>
    <row r="21" spans="2:18" ht="18.75" customHeight="1" x14ac:dyDescent="1.35">
      <c r="J21" s="41"/>
      <c r="K21" s="41"/>
      <c r="L21" s="41"/>
      <c r="M21" s="41"/>
      <c r="N21" s="41"/>
      <c r="O21" s="41"/>
      <c r="P21" s="41"/>
      <c r="Q21" s="41"/>
      <c r="R21" s="41"/>
    </row>
    <row r="22" spans="2:18" ht="18.75" customHeight="1" x14ac:dyDescent="1.35">
      <c r="J22" s="41"/>
      <c r="K22" s="41"/>
      <c r="L22" s="41"/>
      <c r="M22" s="41"/>
      <c r="N22" s="41"/>
      <c r="O22" s="41"/>
      <c r="P22" s="41"/>
      <c r="Q22" s="41"/>
      <c r="R22" s="41"/>
    </row>
    <row r="23" spans="2:18" ht="18.75" customHeight="1" x14ac:dyDescent="0.4">
      <c r="J23" s="42" t="s">
        <v>121</v>
      </c>
      <c r="K23" s="43"/>
      <c r="L23" s="43"/>
      <c r="M23" s="43"/>
      <c r="N23" s="43"/>
      <c r="O23" s="43"/>
      <c r="P23" s="43"/>
      <c r="Q23" s="43"/>
      <c r="R23" s="43"/>
    </row>
    <row r="24" spans="2:18" ht="18.75" customHeight="1" x14ac:dyDescent="0.4">
      <c r="J24" s="43"/>
      <c r="K24" s="43"/>
      <c r="L24" s="43"/>
      <c r="M24" s="43"/>
      <c r="N24" s="43"/>
      <c r="O24" s="43"/>
      <c r="P24" s="43"/>
      <c r="Q24" s="43"/>
      <c r="R24" s="43"/>
    </row>
    <row r="25" spans="2:18" ht="18.75" customHeight="1" x14ac:dyDescent="0.4">
      <c r="J25" s="43"/>
      <c r="K25" s="43"/>
      <c r="L25" s="43"/>
      <c r="M25" s="43"/>
      <c r="N25" s="43"/>
      <c r="O25" s="43"/>
      <c r="P25" s="43"/>
      <c r="Q25" s="43"/>
      <c r="R25" s="43"/>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G29"/>
  <sheetViews>
    <sheetView topLeftCell="B1" zoomScale="70" zoomScaleNormal="70" workbookViewId="0">
      <selection activeCell="F3" sqref="F3"/>
    </sheetView>
  </sheetViews>
  <sheetFormatPr defaultColWidth="8.90625" defaultRowHeight="14.4" x14ac:dyDescent="0.3"/>
  <cols>
    <col min="1" max="1" width="17.81640625" style="28" bestFit="1" customWidth="1"/>
    <col min="2" max="2" width="28.90625" style="14" bestFit="1" customWidth="1"/>
    <col min="3" max="3" width="30.90625" style="29" customWidth="1"/>
    <col min="4" max="4" width="46.6328125" style="14" bestFit="1" customWidth="1"/>
    <col min="5" max="5" width="10.54296875" style="14" bestFit="1" customWidth="1"/>
    <col min="6" max="6" width="23.54296875" style="14" bestFit="1" customWidth="1"/>
    <col min="7" max="7" width="19.6328125" style="30" bestFit="1" customWidth="1"/>
    <col min="8" max="8" width="8.90625" style="14"/>
    <col min="9" max="9" width="31.453125" style="14" customWidth="1"/>
    <col min="10" max="16384" width="8.90625" style="14"/>
  </cols>
  <sheetData>
    <row r="1" spans="1:7" s="10" customFormat="1" ht="23.4" x14ac:dyDescent="0.45">
      <c r="A1" s="22" t="s">
        <v>1</v>
      </c>
      <c r="B1" s="22" t="s">
        <v>11</v>
      </c>
      <c r="C1" s="22" t="s">
        <v>0</v>
      </c>
      <c r="D1" s="22" t="s">
        <v>12</v>
      </c>
      <c r="E1" s="22" t="s">
        <v>13</v>
      </c>
      <c r="F1" s="22" t="s">
        <v>14</v>
      </c>
      <c r="G1" s="23" t="s">
        <v>15</v>
      </c>
    </row>
    <row r="2" spans="1:7" ht="23.4" x14ac:dyDescent="0.45">
      <c r="A2" s="24">
        <v>13697</v>
      </c>
      <c r="B2" s="24" t="s">
        <v>16</v>
      </c>
      <c r="C2" s="24" t="s">
        <v>17</v>
      </c>
      <c r="D2" s="24" t="s">
        <v>18</v>
      </c>
      <c r="E2" s="24">
        <v>36</v>
      </c>
      <c r="F2" s="24" t="s">
        <v>19</v>
      </c>
      <c r="G2" s="25">
        <v>43489</v>
      </c>
    </row>
    <row r="3" spans="1:7" ht="23.4" x14ac:dyDescent="0.45">
      <c r="A3" s="21">
        <v>13697</v>
      </c>
      <c r="B3" s="21" t="s">
        <v>20</v>
      </c>
      <c r="C3" s="21" t="s">
        <v>21</v>
      </c>
      <c r="D3" s="21" t="s">
        <v>22</v>
      </c>
      <c r="E3" s="21">
        <v>800</v>
      </c>
      <c r="F3" s="21" t="s">
        <v>23</v>
      </c>
      <c r="G3" s="26">
        <v>43490</v>
      </c>
    </row>
    <row r="4" spans="1:7" ht="23.4" x14ac:dyDescent="0.45">
      <c r="A4" s="24">
        <v>13588</v>
      </c>
      <c r="B4" s="24" t="s">
        <v>24</v>
      </c>
      <c r="C4" s="24" t="s">
        <v>25</v>
      </c>
      <c r="D4" s="24" t="s">
        <v>18</v>
      </c>
      <c r="E4" s="24">
        <v>2000</v>
      </c>
      <c r="F4" s="24" t="s">
        <v>26</v>
      </c>
      <c r="G4" s="25">
        <v>43491</v>
      </c>
    </row>
    <row r="5" spans="1:7" ht="23.4" x14ac:dyDescent="0.45">
      <c r="A5" s="21">
        <v>13584</v>
      </c>
      <c r="B5" s="21" t="s">
        <v>27</v>
      </c>
      <c r="C5" s="21" t="s">
        <v>28</v>
      </c>
      <c r="D5" s="21" t="s">
        <v>18</v>
      </c>
      <c r="E5" s="21">
        <v>1148</v>
      </c>
      <c r="F5" s="21" t="s">
        <v>29</v>
      </c>
      <c r="G5" s="26">
        <v>43492</v>
      </c>
    </row>
    <row r="6" spans="1:7" ht="23.4" x14ac:dyDescent="0.45">
      <c r="A6" s="24">
        <v>13693</v>
      </c>
      <c r="B6" s="24" t="s">
        <v>30</v>
      </c>
      <c r="C6" s="24" t="s">
        <v>25</v>
      </c>
      <c r="D6" s="24" t="s">
        <v>31</v>
      </c>
      <c r="E6" s="24">
        <v>1091</v>
      </c>
      <c r="F6" s="24" t="s">
        <v>32</v>
      </c>
      <c r="G6" s="25">
        <v>43495</v>
      </c>
    </row>
    <row r="7" spans="1:7" ht="23.4" x14ac:dyDescent="0.45">
      <c r="A7" s="21">
        <v>13696</v>
      </c>
      <c r="B7" s="21" t="s">
        <v>33</v>
      </c>
      <c r="C7" s="21" t="s">
        <v>17</v>
      </c>
      <c r="D7" s="21" t="s">
        <v>34</v>
      </c>
      <c r="E7" s="21">
        <v>2000</v>
      </c>
      <c r="F7" s="21" t="s">
        <v>35</v>
      </c>
      <c r="G7" s="26">
        <v>43494</v>
      </c>
    </row>
    <row r="8" spans="1:7" ht="23.4" x14ac:dyDescent="0.45">
      <c r="A8" s="24">
        <v>13684</v>
      </c>
      <c r="B8" s="24" t="s">
        <v>36</v>
      </c>
      <c r="C8" s="24" t="s">
        <v>21</v>
      </c>
      <c r="D8" s="24" t="s">
        <v>37</v>
      </c>
      <c r="E8" s="24">
        <v>1360</v>
      </c>
      <c r="F8" s="24" t="s">
        <v>38</v>
      </c>
      <c r="G8" s="25">
        <v>43495</v>
      </c>
    </row>
    <row r="9" spans="1:7" ht="23.4" x14ac:dyDescent="0.45">
      <c r="A9" s="21">
        <v>13589</v>
      </c>
      <c r="B9" s="21" t="s">
        <v>39</v>
      </c>
      <c r="C9" s="21" t="s">
        <v>40</v>
      </c>
      <c r="D9" s="21" t="s">
        <v>31</v>
      </c>
      <c r="E9" s="21">
        <v>1296</v>
      </c>
      <c r="F9" s="21" t="s">
        <v>41</v>
      </c>
      <c r="G9" s="26">
        <v>43496</v>
      </c>
    </row>
    <row r="10" spans="1:7" ht="23.4" x14ac:dyDescent="0.45">
      <c r="A10" s="24">
        <v>13687</v>
      </c>
      <c r="B10" s="24" t="s">
        <v>42</v>
      </c>
      <c r="C10" s="24" t="s">
        <v>28</v>
      </c>
      <c r="D10" s="24" t="s">
        <v>43</v>
      </c>
      <c r="E10" s="24">
        <v>1575</v>
      </c>
      <c r="F10" s="24" t="s">
        <v>44</v>
      </c>
      <c r="G10" s="25">
        <v>43497</v>
      </c>
    </row>
    <row r="11" spans="1:7" ht="23.4" x14ac:dyDescent="0.45">
      <c r="A11" s="21">
        <v>13689</v>
      </c>
      <c r="B11" s="21" t="s">
        <v>45</v>
      </c>
      <c r="C11" s="21" t="s">
        <v>46</v>
      </c>
      <c r="D11" s="21" t="s">
        <v>43</v>
      </c>
      <c r="E11" s="21">
        <v>1569</v>
      </c>
      <c r="F11" s="21" t="s">
        <v>47</v>
      </c>
      <c r="G11" s="26">
        <v>43498</v>
      </c>
    </row>
    <row r="12" spans="1:7" ht="23.4" x14ac:dyDescent="0.45">
      <c r="A12" s="24">
        <v>13639</v>
      </c>
      <c r="B12" s="24" t="s">
        <v>48</v>
      </c>
      <c r="C12" s="24" t="s">
        <v>49</v>
      </c>
      <c r="D12" s="24" t="s">
        <v>50</v>
      </c>
      <c r="E12" s="24">
        <v>1739</v>
      </c>
      <c r="F12" s="24" t="s">
        <v>51</v>
      </c>
      <c r="G12" s="25">
        <v>43499</v>
      </c>
    </row>
    <row r="13" spans="1:7" ht="23.4" x14ac:dyDescent="0.45">
      <c r="A13" s="21">
        <v>13641</v>
      </c>
      <c r="B13" s="21" t="s">
        <v>52</v>
      </c>
      <c r="C13" s="21" t="s">
        <v>53</v>
      </c>
      <c r="D13" s="21" t="s">
        <v>18</v>
      </c>
      <c r="E13" s="21">
        <v>1791</v>
      </c>
      <c r="F13" s="21" t="s">
        <v>51</v>
      </c>
      <c r="G13" s="26">
        <v>43500</v>
      </c>
    </row>
    <row r="14" spans="1:7" ht="23.4" x14ac:dyDescent="0.45">
      <c r="A14" s="24">
        <v>13648</v>
      </c>
      <c r="B14" s="24" t="s">
        <v>54</v>
      </c>
      <c r="C14" s="24" t="s">
        <v>55</v>
      </c>
      <c r="D14" s="24" t="s">
        <v>18</v>
      </c>
      <c r="E14" s="24">
        <v>1691</v>
      </c>
      <c r="F14" s="24" t="s">
        <v>56</v>
      </c>
      <c r="G14" s="25">
        <v>43501</v>
      </c>
    </row>
    <row r="15" spans="1:7" ht="23.4" x14ac:dyDescent="0.45">
      <c r="A15" s="21">
        <v>13659</v>
      </c>
      <c r="B15" s="21" t="s">
        <v>57</v>
      </c>
      <c r="C15" s="21" t="s">
        <v>58</v>
      </c>
      <c r="D15" s="21" t="s">
        <v>59</v>
      </c>
      <c r="E15" s="21">
        <v>1715</v>
      </c>
      <c r="F15" s="21" t="s">
        <v>35</v>
      </c>
      <c r="G15" s="26">
        <v>43502</v>
      </c>
    </row>
    <row r="16" spans="1:7" ht="23.4" x14ac:dyDescent="0.45">
      <c r="A16" s="24">
        <v>13661</v>
      </c>
      <c r="B16" s="24" t="s">
        <v>60</v>
      </c>
      <c r="C16" s="24" t="s">
        <v>17</v>
      </c>
      <c r="D16" s="24" t="s">
        <v>18</v>
      </c>
      <c r="E16" s="24">
        <v>1330</v>
      </c>
      <c r="F16" s="24" t="s">
        <v>47</v>
      </c>
      <c r="G16" s="25">
        <v>43503</v>
      </c>
    </row>
    <row r="17" spans="1:7" ht="23.4" x14ac:dyDescent="0.45">
      <c r="A17" s="21">
        <v>13665</v>
      </c>
      <c r="B17" s="21" t="s">
        <v>61</v>
      </c>
      <c r="C17" s="21" t="s">
        <v>21</v>
      </c>
      <c r="D17" s="21" t="s">
        <v>22</v>
      </c>
      <c r="E17" s="21">
        <v>1003</v>
      </c>
      <c r="F17" s="21" t="s">
        <v>32</v>
      </c>
      <c r="G17" s="26">
        <v>43504</v>
      </c>
    </row>
    <row r="18" spans="1:7" ht="23.4" x14ac:dyDescent="0.45">
      <c r="A18" s="24">
        <v>13667</v>
      </c>
      <c r="B18" s="24" t="s">
        <v>62</v>
      </c>
      <c r="C18" s="24" t="s">
        <v>25</v>
      </c>
      <c r="D18" s="24" t="s">
        <v>63</v>
      </c>
      <c r="E18" s="24">
        <v>1295</v>
      </c>
      <c r="F18" s="24" t="s">
        <v>32</v>
      </c>
      <c r="G18" s="25">
        <v>43505</v>
      </c>
    </row>
    <row r="19" spans="1:7" ht="23.4" x14ac:dyDescent="0.45">
      <c r="A19" s="21">
        <v>13670</v>
      </c>
      <c r="B19" s="21" t="s">
        <v>64</v>
      </c>
      <c r="C19" s="21" t="s">
        <v>28</v>
      </c>
      <c r="D19" s="21" t="s">
        <v>18</v>
      </c>
      <c r="E19" s="21">
        <v>1322</v>
      </c>
      <c r="F19" s="21" t="s">
        <v>47</v>
      </c>
      <c r="G19" s="26">
        <v>43506</v>
      </c>
    </row>
    <row r="20" spans="1:7" ht="23.4" x14ac:dyDescent="0.45">
      <c r="A20" s="24">
        <v>13672</v>
      </c>
      <c r="B20" s="24" t="s">
        <v>65</v>
      </c>
      <c r="C20" s="24" t="s">
        <v>25</v>
      </c>
      <c r="D20" s="24" t="s">
        <v>31</v>
      </c>
      <c r="E20" s="24">
        <v>1437</v>
      </c>
      <c r="F20" s="24" t="s">
        <v>66</v>
      </c>
      <c r="G20" s="25">
        <v>43507</v>
      </c>
    </row>
    <row r="21" spans="1:7" ht="23.4" x14ac:dyDescent="0.45">
      <c r="A21" s="21">
        <v>13674</v>
      </c>
      <c r="B21" s="21" t="s">
        <v>67</v>
      </c>
      <c r="C21" s="21" t="s">
        <v>17</v>
      </c>
      <c r="D21" s="21" t="s">
        <v>34</v>
      </c>
      <c r="E21" s="21">
        <v>1342</v>
      </c>
      <c r="F21" s="21" t="s">
        <v>68</v>
      </c>
      <c r="G21" s="26">
        <v>43508</v>
      </c>
    </row>
    <row r="22" spans="1:7" ht="23.4" x14ac:dyDescent="0.45">
      <c r="A22" s="24">
        <v>13676</v>
      </c>
      <c r="B22" s="24" t="s">
        <v>69</v>
      </c>
      <c r="C22" s="24" t="s">
        <v>21</v>
      </c>
      <c r="D22" s="24" t="s">
        <v>37</v>
      </c>
      <c r="E22" s="24">
        <v>1274</v>
      </c>
      <c r="F22" s="24" t="s">
        <v>70</v>
      </c>
      <c r="G22" s="25">
        <v>43509</v>
      </c>
    </row>
    <row r="23" spans="1:7" ht="23.4" x14ac:dyDescent="0.45">
      <c r="A23" s="21">
        <v>13678</v>
      </c>
      <c r="B23" s="21" t="s">
        <v>71</v>
      </c>
      <c r="C23" s="21" t="s">
        <v>40</v>
      </c>
      <c r="D23" s="21" t="s">
        <v>31</v>
      </c>
      <c r="E23" s="21">
        <v>959</v>
      </c>
      <c r="F23" s="21" t="s">
        <v>72</v>
      </c>
      <c r="G23" s="26">
        <v>43510</v>
      </c>
    </row>
    <row r="24" spans="1:7" ht="23.4" x14ac:dyDescent="0.45">
      <c r="A24" s="24">
        <v>13679</v>
      </c>
      <c r="B24" s="24" t="s">
        <v>73</v>
      </c>
      <c r="C24" s="24" t="s">
        <v>28</v>
      </c>
      <c r="D24" s="24" t="s">
        <v>43</v>
      </c>
      <c r="E24" s="24">
        <v>1753</v>
      </c>
      <c r="F24" s="24" t="s">
        <v>74</v>
      </c>
      <c r="G24" s="25">
        <v>43511</v>
      </c>
    </row>
    <row r="25" spans="1:7" ht="23.4" x14ac:dyDescent="0.45">
      <c r="A25" s="21">
        <v>13579</v>
      </c>
      <c r="B25" s="21" t="s">
        <v>75</v>
      </c>
      <c r="C25" s="21" t="s">
        <v>46</v>
      </c>
      <c r="D25" s="21" t="s">
        <v>43</v>
      </c>
      <c r="E25" s="21">
        <v>2108</v>
      </c>
      <c r="F25" s="21" t="s">
        <v>76</v>
      </c>
      <c r="G25" s="26">
        <v>43512</v>
      </c>
    </row>
    <row r="26" spans="1:7" ht="23.4" x14ac:dyDescent="0.45">
      <c r="A26" s="24">
        <v>13580</v>
      </c>
      <c r="B26" s="24" t="s">
        <v>77</v>
      </c>
      <c r="C26" s="24" t="s">
        <v>49</v>
      </c>
      <c r="D26" s="24" t="s">
        <v>50</v>
      </c>
      <c r="E26" s="24">
        <v>1702</v>
      </c>
      <c r="F26" s="24" t="s">
        <v>78</v>
      </c>
      <c r="G26" s="25">
        <v>43513</v>
      </c>
    </row>
    <row r="27" spans="1:7" ht="23.4" x14ac:dyDescent="0.45">
      <c r="A27" s="21">
        <v>13586</v>
      </c>
      <c r="B27" s="21" t="s">
        <v>79</v>
      </c>
      <c r="C27" s="21" t="s">
        <v>53</v>
      </c>
      <c r="D27" s="21" t="s">
        <v>18</v>
      </c>
      <c r="E27" s="21">
        <v>2129</v>
      </c>
      <c r="F27" s="21" t="s">
        <v>80</v>
      </c>
      <c r="G27" s="26">
        <v>43514</v>
      </c>
    </row>
    <row r="28" spans="1:7" ht="23.4" x14ac:dyDescent="0.45">
      <c r="A28" s="24">
        <v>13686</v>
      </c>
      <c r="B28" s="24" t="s">
        <v>81</v>
      </c>
      <c r="C28" s="24" t="s">
        <v>55</v>
      </c>
      <c r="D28" s="24" t="s">
        <v>82</v>
      </c>
      <c r="E28" s="24">
        <v>1387</v>
      </c>
      <c r="F28" s="24" t="s">
        <v>83</v>
      </c>
      <c r="G28" s="25">
        <v>43515</v>
      </c>
    </row>
    <row r="29" spans="1:7" ht="23.4" x14ac:dyDescent="0.45">
      <c r="A29" s="27">
        <v>13595</v>
      </c>
      <c r="B29" s="27" t="s">
        <v>84</v>
      </c>
      <c r="C29" s="27" t="s">
        <v>58</v>
      </c>
      <c r="D29" s="27" t="s">
        <v>59</v>
      </c>
      <c r="E29" s="27">
        <v>1265</v>
      </c>
      <c r="F29" s="27" t="s">
        <v>85</v>
      </c>
      <c r="G29" s="13">
        <v>43516</v>
      </c>
    </row>
  </sheetData>
  <autoFilter ref="A1:G29" xr:uid="{B4BCC63B-C015-4687-8CB0-6958C3439C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19.8" x14ac:dyDescent="0.4"/>
  <cols>
    <col min="1" max="1" width="41.08984375" style="34" bestFit="1" customWidth="1"/>
    <col min="2" max="2" width="30" customWidth="1"/>
    <col min="3" max="3" width="10" bestFit="1" customWidth="1"/>
    <col min="4" max="5" width="10.90625" customWidth="1"/>
    <col min="6" max="6" width="12" customWidth="1"/>
  </cols>
  <sheetData>
    <row r="1" spans="1:7" ht="46.8" x14ac:dyDescent="0.4">
      <c r="A1" s="31" t="s">
        <v>111</v>
      </c>
    </row>
    <row r="2" spans="1:7" ht="18.600000000000001" x14ac:dyDescent="0.4">
      <c r="A2" s="32" t="s">
        <v>88</v>
      </c>
      <c r="B2" s="1">
        <f>DATE(G2,F2,D2)</f>
        <v>44044</v>
      </c>
      <c r="D2">
        <v>32</v>
      </c>
      <c r="F2">
        <v>7</v>
      </c>
      <c r="G2">
        <v>2020</v>
      </c>
    </row>
    <row r="3" spans="1:7" ht="18.600000000000001" x14ac:dyDescent="0.4">
      <c r="A3" s="33" t="s">
        <v>89</v>
      </c>
      <c r="B3">
        <f>DAY(D3)</f>
        <v>20</v>
      </c>
      <c r="D3" s="1">
        <v>35570</v>
      </c>
      <c r="E3" s="1"/>
    </row>
    <row r="4" spans="1:7" ht="18.600000000000001" x14ac:dyDescent="0.4">
      <c r="A4" s="32" t="s">
        <v>90</v>
      </c>
      <c r="B4">
        <f>MONTH(D3)</f>
        <v>5</v>
      </c>
    </row>
    <row r="5" spans="1:7" ht="18.600000000000001" x14ac:dyDescent="0.4">
      <c r="A5" s="33" t="s">
        <v>91</v>
      </c>
      <c r="B5">
        <f>YEAR(D3)</f>
        <v>1997</v>
      </c>
      <c r="D5" t="e">
        <f>YEAR("20.05.1997")</f>
        <v>#VALUE!</v>
      </c>
    </row>
    <row r="6" spans="1:7" ht="18.600000000000001" x14ac:dyDescent="0.4">
      <c r="A6" s="32" t="s">
        <v>92</v>
      </c>
      <c r="B6" t="e">
        <f>DATEVALUE("05.07.2020")</f>
        <v>#VALUE!</v>
      </c>
      <c r="D6">
        <v>44017</v>
      </c>
    </row>
    <row r="7" spans="1:7" ht="18.600000000000001" x14ac:dyDescent="0.4">
      <c r="A7" s="33" t="s">
        <v>93</v>
      </c>
      <c r="B7" s="3">
        <f ca="1">NOW()</f>
        <v>45442.626294097223</v>
      </c>
    </row>
    <row r="8" spans="1:7" ht="18.600000000000001" x14ac:dyDescent="0.4">
      <c r="A8" s="32" t="s">
        <v>94</v>
      </c>
      <c r="B8" s="1">
        <f ca="1">TODAY()</f>
        <v>45442</v>
      </c>
      <c r="F8" s="2">
        <v>0.85</v>
      </c>
    </row>
    <row r="9" spans="1:7" ht="18.600000000000001" x14ac:dyDescent="0.4">
      <c r="A9" s="33" t="s">
        <v>95</v>
      </c>
      <c r="B9" s="4">
        <f>TIME(D9,F9,G9)</f>
        <v>0.54751157407407403</v>
      </c>
      <c r="D9">
        <v>13</v>
      </c>
      <c r="F9">
        <v>8</v>
      </c>
      <c r="G9">
        <v>25</v>
      </c>
    </row>
    <row r="10" spans="1:7" ht="18.600000000000001" x14ac:dyDescent="0.4">
      <c r="A10" s="32" t="s">
        <v>96</v>
      </c>
      <c r="B10">
        <f>SECOND(D10)</f>
        <v>51</v>
      </c>
      <c r="D10" s="2">
        <v>0.85197916666666673</v>
      </c>
      <c r="E10" s="2"/>
    </row>
    <row r="11" spans="1:7" ht="18.600000000000001" x14ac:dyDescent="0.4">
      <c r="A11" s="33" t="s">
        <v>97</v>
      </c>
      <c r="B11">
        <f>MINUTE(D10)</f>
        <v>26</v>
      </c>
    </row>
    <row r="12" spans="1:7" ht="18.600000000000001" x14ac:dyDescent="0.4">
      <c r="A12" s="32" t="s">
        <v>98</v>
      </c>
      <c r="B12">
        <f>HOUR(D10)</f>
        <v>20</v>
      </c>
    </row>
    <row r="13" spans="1:7" ht="18.600000000000001" x14ac:dyDescent="0.4">
      <c r="A13" s="33" t="s">
        <v>99</v>
      </c>
      <c r="B13">
        <f>TIMEVALUE("13:00")</f>
        <v>0.54166666666666663</v>
      </c>
      <c r="D13">
        <v>0.54166666666666663</v>
      </c>
    </row>
    <row r="14" spans="1:7" ht="18.600000000000001" x14ac:dyDescent="0.4">
      <c r="A14" s="32" t="s">
        <v>100</v>
      </c>
      <c r="B14" s="1">
        <f>EDATE(C14,48)</f>
        <v>45481</v>
      </c>
      <c r="C14" s="1">
        <v>44020</v>
      </c>
      <c r="D14" s="1"/>
      <c r="E14" s="1"/>
    </row>
    <row r="15" spans="1:7" ht="18.600000000000001" x14ac:dyDescent="0.4">
      <c r="A15" s="33" t="s">
        <v>101</v>
      </c>
      <c r="C15" s="1">
        <f>EOMONTH(C14,3)</f>
        <v>44135</v>
      </c>
      <c r="D15" s="1">
        <f>EOMONTH(C14,-3)</f>
        <v>43951</v>
      </c>
      <c r="E15" s="1"/>
      <c r="F15" s="1">
        <f>EOMONTH(C14,0)</f>
        <v>44043</v>
      </c>
    </row>
    <row r="16" spans="1:7" ht="18.600000000000001" x14ac:dyDescent="0.4">
      <c r="A16" s="32" t="s">
        <v>102</v>
      </c>
      <c r="B16">
        <f>NETWORKDAYS(C16,D16,F16:F22)</f>
        <v>22</v>
      </c>
      <c r="C16" s="1">
        <v>43886</v>
      </c>
      <c r="D16" s="1">
        <v>43921</v>
      </c>
      <c r="E16" s="1"/>
      <c r="F16" s="1">
        <v>43898</v>
      </c>
    </row>
    <row r="17" spans="1:6" ht="34.799999999999997" x14ac:dyDescent="0.4">
      <c r="A17" s="33" t="s">
        <v>103</v>
      </c>
      <c r="B17">
        <f>NETWORKDAYS.INTL(C16,D16,11,F16:F22)</f>
        <v>26</v>
      </c>
      <c r="F17" s="1">
        <v>43910</v>
      </c>
    </row>
    <row r="18" spans="1:6" ht="18.600000000000001" x14ac:dyDescent="0.4">
      <c r="A18" s="32" t="s">
        <v>104</v>
      </c>
      <c r="B18" s="1">
        <f>WORKDAY(C18,10,D18)</f>
        <v>44035</v>
      </c>
      <c r="C18" s="1">
        <v>44020</v>
      </c>
      <c r="D18" s="1">
        <v>44021</v>
      </c>
      <c r="E18" s="1"/>
      <c r="F18" s="1">
        <v>43911</v>
      </c>
    </row>
    <row r="19" spans="1:6" ht="34.799999999999997" x14ac:dyDescent="0.4">
      <c r="A19" s="33" t="s">
        <v>105</v>
      </c>
      <c r="B19" s="1">
        <f>WORKDAY.INTL(C18,10,11,D18)</f>
        <v>44033</v>
      </c>
      <c r="F19" s="1">
        <v>43912</v>
      </c>
    </row>
    <row r="20" spans="1:6" ht="52.2" x14ac:dyDescent="0.4">
      <c r="A20" s="32" t="s">
        <v>106</v>
      </c>
      <c r="B20">
        <f>_xlfn.DAYS(D20,C20)</f>
        <v>60</v>
      </c>
      <c r="C20" s="1">
        <v>43891</v>
      </c>
      <c r="D20" s="1">
        <v>43951</v>
      </c>
      <c r="E20">
        <f>D20-C20</f>
        <v>60</v>
      </c>
      <c r="F20" s="1">
        <v>43913</v>
      </c>
    </row>
    <row r="21" spans="1:6" ht="18.600000000000001" x14ac:dyDescent="0.4">
      <c r="A21" s="33" t="s">
        <v>107</v>
      </c>
      <c r="B21">
        <f>WEEKDAY(C21,2)</f>
        <v>6</v>
      </c>
      <c r="C21" s="1">
        <v>44023</v>
      </c>
      <c r="F21" s="1">
        <v>43914</v>
      </c>
    </row>
    <row r="22" spans="1:6" ht="18.600000000000001" x14ac:dyDescent="0.4">
      <c r="A22" s="32" t="s">
        <v>108</v>
      </c>
      <c r="B22">
        <f>WEEKNUM(C22,2)</f>
        <v>53</v>
      </c>
      <c r="C22" s="1">
        <v>44193</v>
      </c>
      <c r="F22" s="1">
        <v>43915</v>
      </c>
    </row>
    <row r="23" spans="1:6" ht="18.600000000000001" x14ac:dyDescent="0.4">
      <c r="A23" s="33" t="s">
        <v>109</v>
      </c>
      <c r="B23">
        <f>YEARFRAC(C23,D23)</f>
        <v>23.141666666666666</v>
      </c>
      <c r="C23" s="1">
        <v>35570</v>
      </c>
      <c r="D23" s="1">
        <v>44023</v>
      </c>
    </row>
    <row r="24" spans="1:6" ht="18.600000000000001" x14ac:dyDescent="0.4">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60" zoomScaleNormal="160" workbookViewId="0">
      <selection activeCell="D2" sqref="D2"/>
    </sheetView>
  </sheetViews>
  <sheetFormatPr defaultRowHeight="18.600000000000001" x14ac:dyDescent="0.4"/>
  <cols>
    <col min="1" max="1" width="10.1796875" bestFit="1" customWidth="1"/>
    <col min="2" max="2" width="10.81640625" customWidth="1"/>
  </cols>
  <sheetData>
    <row r="1" spans="1:9" x14ac:dyDescent="0.4">
      <c r="C1" s="8" t="s">
        <v>4</v>
      </c>
      <c r="D1" s="9" t="s">
        <v>5</v>
      </c>
      <c r="E1" s="9" t="s">
        <v>6</v>
      </c>
      <c r="F1" s="9" t="s">
        <v>7</v>
      </c>
      <c r="G1" s="9" t="s">
        <v>8</v>
      </c>
      <c r="H1" s="9" t="s">
        <v>9</v>
      </c>
      <c r="I1" s="9" t="s">
        <v>10</v>
      </c>
    </row>
    <row r="2" spans="1:9" x14ac:dyDescent="0.4">
      <c r="A2" s="7" t="s">
        <v>2</v>
      </c>
      <c r="B2" s="8" t="s">
        <v>3</v>
      </c>
      <c r="C2" s="6"/>
      <c r="D2" s="19">
        <f>DATEDIF(A3,B3,"D")</f>
        <v>8491</v>
      </c>
      <c r="E2" s="19">
        <f>DATEDIF(A3,B3,"M")</f>
        <v>278</v>
      </c>
      <c r="F2" s="19">
        <f>DATEDIF(A3,B3,"Y")</f>
        <v>23</v>
      </c>
      <c r="G2" s="19">
        <f>DATEDIF(A3,B3,"MD")</f>
        <v>29</v>
      </c>
      <c r="H2" s="19">
        <f>DATEDIF(A3,B3,"YM")</f>
        <v>2</v>
      </c>
      <c r="I2" s="19">
        <f>DATEDIF(A3,B3,"yd")</f>
        <v>90</v>
      </c>
    </row>
    <row r="3" spans="1:9" x14ac:dyDescent="0.4">
      <c r="A3" s="15">
        <v>35540</v>
      </c>
      <c r="B3" s="15">
        <v>44031</v>
      </c>
      <c r="C3" s="5"/>
    </row>
    <row r="8" spans="1:9" x14ac:dyDescent="0.4">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topLeftCell="A10" zoomScale="70" zoomScaleNormal="70" workbookViewId="0">
      <selection activeCell="F2" sqref="F2"/>
    </sheetView>
  </sheetViews>
  <sheetFormatPr defaultRowHeight="18.600000000000001" x14ac:dyDescent="0.4"/>
  <cols>
    <col min="1" max="1" width="17.81640625" bestFit="1" customWidth="1"/>
    <col min="2" max="2" width="28.90625" bestFit="1" customWidth="1"/>
    <col min="3" max="3" width="32.36328125" bestFit="1" customWidth="1"/>
    <col min="4" max="4" width="46.6328125" bestFit="1" customWidth="1"/>
    <col min="5" max="5" width="16" style="1" bestFit="1" customWidth="1"/>
    <col min="6" max="6" width="16" customWidth="1"/>
    <col min="8" max="8" width="26.81640625" customWidth="1"/>
  </cols>
  <sheetData>
    <row r="1" spans="1:8" s="10" customFormat="1" ht="23.4" x14ac:dyDescent="0.45">
      <c r="A1" s="10" t="s">
        <v>1</v>
      </c>
      <c r="B1" s="10" t="s">
        <v>11</v>
      </c>
      <c r="C1" s="10" t="s">
        <v>0</v>
      </c>
      <c r="D1" s="10" t="s">
        <v>12</v>
      </c>
      <c r="E1" s="11" t="s">
        <v>86</v>
      </c>
      <c r="F1" s="10" t="s">
        <v>87</v>
      </c>
    </row>
    <row r="2" spans="1:8" s="14" customFormat="1" ht="23.4" x14ac:dyDescent="0.45">
      <c r="A2" s="12">
        <v>13697</v>
      </c>
      <c r="B2" s="12" t="s">
        <v>16</v>
      </c>
      <c r="C2" s="12" t="s">
        <v>17</v>
      </c>
      <c r="D2" s="12" t="s">
        <v>18</v>
      </c>
      <c r="E2" s="13">
        <v>27245</v>
      </c>
      <c r="F2" s="17">
        <f ca="1">DATEDIF(Hesabat[[#This Row],[Doğum tarixi]],TODAY(),"y")</f>
        <v>49</v>
      </c>
    </row>
    <row r="3" spans="1:8" s="14" customFormat="1" ht="23.4" x14ac:dyDescent="0.45">
      <c r="A3" s="12">
        <v>13697</v>
      </c>
      <c r="B3" s="12" t="s">
        <v>20</v>
      </c>
      <c r="C3" s="12" t="s">
        <v>21</v>
      </c>
      <c r="D3" s="12" t="s">
        <v>22</v>
      </c>
      <c r="E3" s="13">
        <v>32615</v>
      </c>
      <c r="F3" s="16">
        <f ca="1">DATEDIF(Hesabat[[#This Row],[Doğum tarixi]],TODAY(),"y")</f>
        <v>35</v>
      </c>
    </row>
    <row r="4" spans="1:8" s="14" customFormat="1" ht="23.4" x14ac:dyDescent="0.45">
      <c r="A4" s="12">
        <v>13588</v>
      </c>
      <c r="B4" s="12" t="s">
        <v>24</v>
      </c>
      <c r="C4" s="12" t="s">
        <v>25</v>
      </c>
      <c r="D4" s="12" t="s">
        <v>18</v>
      </c>
      <c r="E4" s="13">
        <v>26652</v>
      </c>
      <c r="F4" s="16">
        <f ca="1">DATEDIF(Hesabat[[#This Row],[Doğum tarixi]],TODAY(),"y")</f>
        <v>51</v>
      </c>
    </row>
    <row r="5" spans="1:8" s="14" customFormat="1" ht="23.4" x14ac:dyDescent="0.45">
      <c r="A5" s="12">
        <v>13584</v>
      </c>
      <c r="B5" s="12" t="s">
        <v>27</v>
      </c>
      <c r="C5" s="12" t="s">
        <v>28</v>
      </c>
      <c r="D5" s="12" t="s">
        <v>18</v>
      </c>
      <c r="E5" s="13">
        <v>26038</v>
      </c>
      <c r="F5" s="16">
        <f ca="1">DATEDIF(Hesabat[[#This Row],[Doğum tarixi]],TODAY(),"y")</f>
        <v>53</v>
      </c>
    </row>
    <row r="6" spans="1:8" s="14" customFormat="1" ht="23.4" x14ac:dyDescent="0.45">
      <c r="A6" s="12">
        <v>13693</v>
      </c>
      <c r="B6" s="12" t="s">
        <v>30</v>
      </c>
      <c r="C6" s="12" t="s">
        <v>25</v>
      </c>
      <c r="D6" s="12" t="s">
        <v>31</v>
      </c>
      <c r="E6" s="13">
        <v>26963</v>
      </c>
      <c r="F6" s="16">
        <f ca="1">DATEDIF(Hesabat[[#This Row],[Doğum tarixi]],TODAY(),"y")</f>
        <v>50</v>
      </c>
    </row>
    <row r="7" spans="1:8" s="14" customFormat="1" ht="23.4" x14ac:dyDescent="0.45">
      <c r="A7" s="12">
        <v>13696</v>
      </c>
      <c r="B7" s="12" t="s">
        <v>33</v>
      </c>
      <c r="C7" s="12" t="s">
        <v>17</v>
      </c>
      <c r="D7" s="12" t="s">
        <v>34</v>
      </c>
      <c r="E7" s="13">
        <v>29363</v>
      </c>
      <c r="F7" s="16">
        <f ca="1">DATEDIF(Hesabat[[#This Row],[Doğum tarixi]],TODAY(),"y")</f>
        <v>44</v>
      </c>
    </row>
    <row r="8" spans="1:8" s="14" customFormat="1" ht="23.4" x14ac:dyDescent="0.45">
      <c r="A8" s="12">
        <v>13684</v>
      </c>
      <c r="B8" s="12" t="s">
        <v>36</v>
      </c>
      <c r="C8" s="12" t="s">
        <v>21</v>
      </c>
      <c r="D8" s="12" t="s">
        <v>37</v>
      </c>
      <c r="E8" s="13">
        <v>25207</v>
      </c>
      <c r="F8" s="16">
        <f ca="1">DATEDIF(Hesabat[[#This Row],[Doğum tarixi]],TODAY(),"y")</f>
        <v>55</v>
      </c>
    </row>
    <row r="9" spans="1:8" s="14" customFormat="1" ht="23.4" x14ac:dyDescent="0.45">
      <c r="A9" s="12">
        <v>13589</v>
      </c>
      <c r="B9" s="12" t="s">
        <v>39</v>
      </c>
      <c r="C9" s="12" t="s">
        <v>40</v>
      </c>
      <c r="D9" s="12" t="s">
        <v>31</v>
      </c>
      <c r="E9" s="13">
        <v>27572</v>
      </c>
      <c r="F9" s="16">
        <f ca="1">DATEDIF(Hesabat[[#This Row],[Doğum tarixi]],TODAY(),"y")</f>
        <v>48</v>
      </c>
    </row>
    <row r="10" spans="1:8" s="14" customFormat="1" ht="23.4" x14ac:dyDescent="0.45">
      <c r="A10" s="12">
        <v>13687</v>
      </c>
      <c r="B10" s="12" t="s">
        <v>42</v>
      </c>
      <c r="C10" s="12" t="s">
        <v>28</v>
      </c>
      <c r="D10" s="12" t="s">
        <v>43</v>
      </c>
      <c r="E10" s="13">
        <v>33515</v>
      </c>
      <c r="F10" s="16">
        <f ca="1">DATEDIF(Hesabat[[#This Row],[Doğum tarixi]],TODAY(),"y")</f>
        <v>32</v>
      </c>
    </row>
    <row r="11" spans="1:8" s="14" customFormat="1" ht="23.4" x14ac:dyDescent="0.45">
      <c r="A11" s="12">
        <v>13689</v>
      </c>
      <c r="B11" s="12" t="s">
        <v>45</v>
      </c>
      <c r="C11" s="12" t="s">
        <v>46</v>
      </c>
      <c r="D11" s="12" t="s">
        <v>43</v>
      </c>
      <c r="E11" s="13">
        <v>25234</v>
      </c>
      <c r="F11" s="16">
        <f ca="1">DATEDIF(Hesabat[[#This Row],[Doğum tarixi]],TODAY(),"y")</f>
        <v>55</v>
      </c>
    </row>
    <row r="12" spans="1:8" s="14" customFormat="1" ht="23.4" x14ac:dyDescent="0.45">
      <c r="A12" s="12">
        <v>13639</v>
      </c>
      <c r="B12" s="12" t="s">
        <v>48</v>
      </c>
      <c r="C12" s="12" t="s">
        <v>49</v>
      </c>
      <c r="D12" s="12" t="s">
        <v>50</v>
      </c>
      <c r="E12" s="13">
        <v>31121</v>
      </c>
      <c r="F12" s="16">
        <f ca="1">DATEDIF(Hesabat[[#This Row],[Doğum tarixi]],TODAY(),"y")</f>
        <v>39</v>
      </c>
    </row>
    <row r="13" spans="1:8" s="14" customFormat="1" ht="23.4" x14ac:dyDescent="0.45">
      <c r="A13" s="12">
        <v>13641</v>
      </c>
      <c r="B13" s="12" t="s">
        <v>52</v>
      </c>
      <c r="C13" s="12" t="s">
        <v>53</v>
      </c>
      <c r="D13" s="12" t="s">
        <v>18</v>
      </c>
      <c r="E13" s="13">
        <v>29150</v>
      </c>
      <c r="F13" s="16">
        <f ca="1">DATEDIF(Hesabat[[#This Row],[Doğum tarixi]],TODAY(),"y")</f>
        <v>44</v>
      </c>
    </row>
    <row r="14" spans="1:8" s="14" customFormat="1" ht="23.4" x14ac:dyDescent="0.45">
      <c r="A14" s="12">
        <v>13648</v>
      </c>
      <c r="B14" s="12" t="s">
        <v>54</v>
      </c>
      <c r="C14" s="12" t="s">
        <v>55</v>
      </c>
      <c r="D14" s="12" t="s">
        <v>18</v>
      </c>
      <c r="E14" s="13">
        <v>31685</v>
      </c>
      <c r="F14" s="16">
        <f ca="1">DATEDIF(Hesabat[[#This Row],[Doğum tarixi]],TODAY(),"y")</f>
        <v>37</v>
      </c>
      <c r="H14" s="10"/>
    </row>
    <row r="15" spans="1:8" s="14" customFormat="1" ht="23.4" x14ac:dyDescent="0.45">
      <c r="A15" s="12">
        <v>13659</v>
      </c>
      <c r="B15" s="12" t="s">
        <v>57</v>
      </c>
      <c r="C15" s="12" t="s">
        <v>58</v>
      </c>
      <c r="D15" s="12" t="s">
        <v>59</v>
      </c>
      <c r="E15" s="13">
        <v>32326</v>
      </c>
      <c r="F15" s="16">
        <f ca="1">DATEDIF(Hesabat[[#This Row],[Doğum tarixi]],TODAY(),"y")</f>
        <v>35</v>
      </c>
    </row>
    <row r="16" spans="1:8" s="14" customFormat="1" ht="23.4" x14ac:dyDescent="0.45">
      <c r="A16" s="12">
        <v>13661</v>
      </c>
      <c r="B16" s="12" t="s">
        <v>60</v>
      </c>
      <c r="C16" s="12" t="s">
        <v>17</v>
      </c>
      <c r="D16" s="12" t="s">
        <v>18</v>
      </c>
      <c r="E16" s="13">
        <v>29947</v>
      </c>
      <c r="F16" s="16">
        <f ca="1">DATEDIF(Hesabat[[#This Row],[Doğum tarixi]],TODAY(),"y")</f>
        <v>42</v>
      </c>
    </row>
    <row r="17" spans="1:6" s="14" customFormat="1" ht="23.4" x14ac:dyDescent="0.45">
      <c r="A17" s="12">
        <v>13665</v>
      </c>
      <c r="B17" s="12" t="s">
        <v>61</v>
      </c>
      <c r="C17" s="12" t="s">
        <v>21</v>
      </c>
      <c r="D17" s="12" t="s">
        <v>22</v>
      </c>
      <c r="E17" s="13">
        <v>25296</v>
      </c>
      <c r="F17" s="16">
        <f ca="1">DATEDIF(Hesabat[[#This Row],[Doğum tarixi]],TODAY(),"y")</f>
        <v>55</v>
      </c>
    </row>
    <row r="18" spans="1:6" s="14" customFormat="1" ht="23.4" x14ac:dyDescent="0.45">
      <c r="A18" s="12">
        <v>13667</v>
      </c>
      <c r="B18" s="12" t="s">
        <v>62</v>
      </c>
      <c r="C18" s="12" t="s">
        <v>25</v>
      </c>
      <c r="D18" s="12" t="s">
        <v>63</v>
      </c>
      <c r="E18" s="13">
        <v>33195</v>
      </c>
      <c r="F18" s="16">
        <f ca="1">DATEDIF(Hesabat[[#This Row],[Doğum tarixi]],TODAY(),"y")</f>
        <v>33</v>
      </c>
    </row>
    <row r="19" spans="1:6" s="14" customFormat="1" ht="23.4" x14ac:dyDescent="0.45">
      <c r="A19" s="12">
        <v>13670</v>
      </c>
      <c r="B19" s="12" t="s">
        <v>64</v>
      </c>
      <c r="C19" s="12" t="s">
        <v>28</v>
      </c>
      <c r="D19" s="12" t="s">
        <v>18</v>
      </c>
      <c r="E19" s="13">
        <v>26079</v>
      </c>
      <c r="F19" s="16">
        <f ca="1">DATEDIF(Hesabat[[#This Row],[Doğum tarixi]],TODAY(),"y")</f>
        <v>53</v>
      </c>
    </row>
    <row r="20" spans="1:6" s="14" customFormat="1" ht="23.4" x14ac:dyDescent="0.45">
      <c r="A20" s="12">
        <v>13672</v>
      </c>
      <c r="B20" s="12" t="s">
        <v>65</v>
      </c>
      <c r="C20" s="12" t="s">
        <v>25</v>
      </c>
      <c r="D20" s="12" t="s">
        <v>31</v>
      </c>
      <c r="E20" s="13">
        <v>35468</v>
      </c>
      <c r="F20" s="16">
        <f ca="1">DATEDIF(Hesabat[[#This Row],[Doğum tarixi]],TODAY(),"y")</f>
        <v>27</v>
      </c>
    </row>
    <row r="21" spans="1:6" s="14" customFormat="1" ht="23.4" x14ac:dyDescent="0.45">
      <c r="A21" s="12">
        <v>13674</v>
      </c>
      <c r="B21" s="12" t="s">
        <v>67</v>
      </c>
      <c r="C21" s="12" t="s">
        <v>17</v>
      </c>
      <c r="D21" s="12" t="s">
        <v>34</v>
      </c>
      <c r="E21" s="13">
        <v>31221</v>
      </c>
      <c r="F21" s="16">
        <f ca="1">DATEDIF(Hesabat[[#This Row],[Doğum tarixi]],TODAY(),"y")</f>
        <v>38</v>
      </c>
    </row>
    <row r="22" spans="1:6" s="14" customFormat="1" ht="23.4" x14ac:dyDescent="0.45">
      <c r="A22" s="12">
        <v>13676</v>
      </c>
      <c r="B22" s="12" t="s">
        <v>69</v>
      </c>
      <c r="C22" s="12" t="s">
        <v>21</v>
      </c>
      <c r="D22" s="12" t="s">
        <v>37</v>
      </c>
      <c r="E22" s="13">
        <v>27890</v>
      </c>
      <c r="F22" s="16">
        <f ca="1">DATEDIF(Hesabat[[#This Row],[Doğum tarixi]],TODAY(),"y")</f>
        <v>48</v>
      </c>
    </row>
    <row r="23" spans="1:6" s="14" customFormat="1" ht="23.4" x14ac:dyDescent="0.45">
      <c r="A23" s="12">
        <v>13678</v>
      </c>
      <c r="B23" s="12" t="s">
        <v>71</v>
      </c>
      <c r="C23" s="12" t="s">
        <v>40</v>
      </c>
      <c r="D23" s="12" t="s">
        <v>31</v>
      </c>
      <c r="E23" s="13">
        <v>31113</v>
      </c>
      <c r="F23" s="16">
        <f ca="1">DATEDIF(Hesabat[[#This Row],[Doğum tarixi]],TODAY(),"y")</f>
        <v>39</v>
      </c>
    </row>
    <row r="24" spans="1:6" s="14" customFormat="1" ht="23.4" x14ac:dyDescent="0.45">
      <c r="A24" s="12">
        <v>13679</v>
      </c>
      <c r="B24" s="12" t="s">
        <v>73</v>
      </c>
      <c r="C24" s="12" t="s">
        <v>28</v>
      </c>
      <c r="D24" s="12" t="s">
        <v>43</v>
      </c>
      <c r="E24" s="13">
        <v>36156</v>
      </c>
      <c r="F24" s="16">
        <f ca="1">DATEDIF(Hesabat[[#This Row],[Doğum tarixi]],TODAY(),"y")</f>
        <v>25</v>
      </c>
    </row>
    <row r="25" spans="1:6" s="14" customFormat="1" ht="23.4" x14ac:dyDescent="0.45">
      <c r="A25" s="12">
        <v>13579</v>
      </c>
      <c r="B25" s="12" t="s">
        <v>75</v>
      </c>
      <c r="C25" s="12" t="s">
        <v>46</v>
      </c>
      <c r="D25" s="12" t="s">
        <v>43</v>
      </c>
      <c r="E25" s="13">
        <v>30383</v>
      </c>
      <c r="F25" s="16">
        <f ca="1">DATEDIF(Hesabat[[#This Row],[Doğum tarixi]],TODAY(),"y")</f>
        <v>41</v>
      </c>
    </row>
    <row r="26" spans="1:6" s="14" customFormat="1" ht="23.4" x14ac:dyDescent="0.45">
      <c r="A26" s="12">
        <v>13580</v>
      </c>
      <c r="B26" s="12" t="s">
        <v>77</v>
      </c>
      <c r="C26" s="12" t="s">
        <v>49</v>
      </c>
      <c r="D26" s="12" t="s">
        <v>50</v>
      </c>
      <c r="E26" s="13">
        <v>25875</v>
      </c>
      <c r="F26" s="16">
        <f ca="1">DATEDIF(Hesabat[[#This Row],[Doğum tarixi]],TODAY(),"y")</f>
        <v>53</v>
      </c>
    </row>
    <row r="27" spans="1:6" s="14" customFormat="1" ht="23.4" x14ac:dyDescent="0.45">
      <c r="A27" s="12">
        <v>13586</v>
      </c>
      <c r="B27" s="12" t="s">
        <v>79</v>
      </c>
      <c r="C27" s="12" t="s">
        <v>53</v>
      </c>
      <c r="D27" s="12" t="s">
        <v>18</v>
      </c>
      <c r="E27" s="13">
        <v>26808</v>
      </c>
      <c r="F27" s="16">
        <f ca="1">DATEDIF(Hesabat[[#This Row],[Doğum tarixi]],TODAY(),"y")</f>
        <v>51</v>
      </c>
    </row>
    <row r="28" spans="1:6" s="14" customFormat="1" ht="23.4" x14ac:dyDescent="0.45">
      <c r="A28" s="12">
        <v>13686</v>
      </c>
      <c r="B28" s="12" t="s">
        <v>81</v>
      </c>
      <c r="C28" s="12" t="s">
        <v>55</v>
      </c>
      <c r="D28" s="12" t="s">
        <v>82</v>
      </c>
      <c r="E28" s="13">
        <v>35567</v>
      </c>
      <c r="F28" s="16">
        <f ca="1">DATEDIF(Hesabat[[#This Row],[Doğum tarixi]],TODAY(),"y")</f>
        <v>27</v>
      </c>
    </row>
    <row r="29" spans="1:6" s="14" customFormat="1" ht="23.4" x14ac:dyDescent="0.45">
      <c r="A29" s="12">
        <v>13595</v>
      </c>
      <c r="B29" s="12" t="s">
        <v>84</v>
      </c>
      <c r="C29" s="12" t="s">
        <v>58</v>
      </c>
      <c r="D29" s="12" t="s">
        <v>59</v>
      </c>
      <c r="E29" s="13">
        <v>29136</v>
      </c>
      <c r="F29" s="18">
        <f ca="1">DATEDIF(Hesabat[[#This Row],[Doğum tarixi]],TODAY(),"y")</f>
        <v>44</v>
      </c>
    </row>
    <row r="30" spans="1:6" x14ac:dyDescent="0.4">
      <c r="E30"/>
    </row>
    <row r="31" spans="1:6" x14ac:dyDescent="0.4">
      <c r="E31"/>
    </row>
    <row r="32" spans="1:6" x14ac:dyDescent="0.4">
      <c r="E32"/>
    </row>
    <row r="33" spans="5:5" x14ac:dyDescent="0.4">
      <c r="E33"/>
    </row>
    <row r="34" spans="5:5" x14ac:dyDescent="0.4">
      <c r="E34"/>
    </row>
    <row r="35" spans="5:5" x14ac:dyDescent="0.4">
      <c r="E35"/>
    </row>
    <row r="36" spans="5:5" x14ac:dyDescent="0.4">
      <c r="E36"/>
    </row>
    <row r="37" spans="5:5" x14ac:dyDescent="0.4">
      <c r="E37"/>
    </row>
    <row r="38" spans="5:5" x14ac:dyDescent="0.4">
      <c r="E38"/>
    </row>
    <row r="39" spans="5:5" x14ac:dyDescent="0.4">
      <c r="E39"/>
    </row>
    <row r="40" spans="5:5" x14ac:dyDescent="0.4">
      <c r="E40"/>
    </row>
    <row r="41" spans="5:5" x14ac:dyDescent="0.4">
      <c r="E41"/>
    </row>
    <row r="42" spans="5:5" x14ac:dyDescent="0.4">
      <c r="E42"/>
    </row>
    <row r="43" spans="5:5" x14ac:dyDescent="0.4">
      <c r="E43"/>
    </row>
    <row r="44" spans="5:5" x14ac:dyDescent="0.4">
      <c r="E44"/>
    </row>
    <row r="45" spans="5:5" x14ac:dyDescent="0.4">
      <c r="E45"/>
    </row>
    <row r="46" spans="5:5" x14ac:dyDescent="0.4">
      <c r="E46"/>
    </row>
    <row r="47" spans="5:5" x14ac:dyDescent="0.4">
      <c r="E47"/>
    </row>
    <row r="48" spans="5:5" x14ac:dyDescent="0.4">
      <c r="E48"/>
    </row>
    <row r="49" spans="5:5" x14ac:dyDescent="0.4">
      <c r="E49"/>
    </row>
    <row r="50" spans="5:5" x14ac:dyDescent="0.4">
      <c r="E50"/>
    </row>
    <row r="51" spans="5:5" x14ac:dyDescent="0.4">
      <c r="E51"/>
    </row>
    <row r="52" spans="5:5" x14ac:dyDescent="0.4">
      <c r="E52"/>
    </row>
    <row r="53" spans="5:5" x14ac:dyDescent="0.4">
      <c r="E53"/>
    </row>
    <row r="54" spans="5:5" x14ac:dyDescent="0.4">
      <c r="E54"/>
    </row>
    <row r="55" spans="5:5" x14ac:dyDescent="0.4">
      <c r="E55"/>
    </row>
    <row r="56" spans="5:5" x14ac:dyDescent="0.4">
      <c r="E56"/>
    </row>
    <row r="57" spans="5:5" x14ac:dyDescent="0.4">
      <c r="E57"/>
    </row>
    <row r="58" spans="5:5" x14ac:dyDescent="0.4">
      <c r="E58"/>
    </row>
    <row r="59" spans="5:5" x14ac:dyDescent="0.4">
      <c r="E59"/>
    </row>
    <row r="60" spans="5:5" x14ac:dyDescent="0.4">
      <c r="E60"/>
    </row>
    <row r="61" spans="5:5" x14ac:dyDescent="0.4">
      <c r="E61"/>
    </row>
    <row r="62" spans="5:5" x14ac:dyDescent="0.4">
      <c r="E62"/>
    </row>
    <row r="63" spans="5:5" x14ac:dyDescent="0.4">
      <c r="E63"/>
    </row>
    <row r="64" spans="5:5" x14ac:dyDescent="0.4">
      <c r="E64"/>
    </row>
    <row r="65" spans="5:5" x14ac:dyDescent="0.4">
      <c r="E65"/>
    </row>
    <row r="66" spans="5:5" x14ac:dyDescent="0.4">
      <c r="E66"/>
    </row>
    <row r="67" spans="5:5" x14ac:dyDescent="0.4">
      <c r="E67"/>
    </row>
    <row r="68" spans="5:5" x14ac:dyDescent="0.4">
      <c r="E68"/>
    </row>
    <row r="69" spans="5:5" x14ac:dyDescent="0.4">
      <c r="E69"/>
    </row>
    <row r="70" spans="5:5" x14ac:dyDescent="0.4">
      <c r="E70"/>
    </row>
    <row r="71" spans="5:5" x14ac:dyDescent="0.4">
      <c r="E71"/>
    </row>
    <row r="72" spans="5:5" x14ac:dyDescent="0.4">
      <c r="E72"/>
    </row>
    <row r="73" spans="5:5" x14ac:dyDescent="0.4">
      <c r="E73"/>
    </row>
    <row r="74" spans="5:5" x14ac:dyDescent="0.4">
      <c r="E74"/>
    </row>
    <row r="75" spans="5:5" x14ac:dyDescent="0.4">
      <c r="E75"/>
    </row>
    <row r="76" spans="5:5" x14ac:dyDescent="0.4">
      <c r="E76"/>
    </row>
    <row r="77" spans="5:5" x14ac:dyDescent="0.4">
      <c r="E77"/>
    </row>
    <row r="78" spans="5:5" x14ac:dyDescent="0.4">
      <c r="E78"/>
    </row>
    <row r="79" spans="5:5" x14ac:dyDescent="0.4">
      <c r="E79"/>
    </row>
    <row r="80" spans="5:5" x14ac:dyDescent="0.4">
      <c r="E80"/>
    </row>
    <row r="81" spans="5:5" x14ac:dyDescent="0.4">
      <c r="E81"/>
    </row>
    <row r="82" spans="5:5" x14ac:dyDescent="0.4">
      <c r="E82"/>
    </row>
    <row r="83" spans="5:5" x14ac:dyDescent="0.4">
      <c r="E83"/>
    </row>
    <row r="84" spans="5:5" x14ac:dyDescent="0.4">
      <c r="E84"/>
    </row>
    <row r="85" spans="5:5" x14ac:dyDescent="0.4">
      <c r="E85"/>
    </row>
    <row r="86" spans="5:5" x14ac:dyDescent="0.4">
      <c r="E86"/>
    </row>
    <row r="87" spans="5:5" x14ac:dyDescent="0.4">
      <c r="E87"/>
    </row>
    <row r="88" spans="5:5" x14ac:dyDescent="0.4">
      <c r="E88"/>
    </row>
    <row r="89" spans="5:5" x14ac:dyDescent="0.4">
      <c r="E89"/>
    </row>
    <row r="90" spans="5:5" x14ac:dyDescent="0.4">
      <c r="E90"/>
    </row>
    <row r="91" spans="5:5" x14ac:dyDescent="0.4">
      <c r="E91"/>
    </row>
    <row r="92" spans="5:5" x14ac:dyDescent="0.4">
      <c r="E92"/>
    </row>
    <row r="93" spans="5:5" x14ac:dyDescent="0.4">
      <c r="E93"/>
    </row>
    <row r="94" spans="5:5" x14ac:dyDescent="0.4">
      <c r="E94"/>
    </row>
    <row r="95" spans="5:5" x14ac:dyDescent="0.4">
      <c r="E95"/>
    </row>
    <row r="96" spans="5:5" x14ac:dyDescent="0.4">
      <c r="E96"/>
    </row>
    <row r="97" spans="5:5" x14ac:dyDescent="0.4">
      <c r="E97"/>
    </row>
    <row r="98" spans="5:5" x14ac:dyDescent="0.4">
      <c r="E98"/>
    </row>
    <row r="99" spans="5:5" x14ac:dyDescent="0.4">
      <c r="E99"/>
    </row>
    <row r="100" spans="5:5" x14ac:dyDescent="0.4">
      <c r="E100"/>
    </row>
    <row r="101" spans="5:5" x14ac:dyDescent="0.4">
      <c r="E101"/>
    </row>
    <row r="102" spans="5:5" x14ac:dyDescent="0.4">
      <c r="E102"/>
    </row>
    <row r="103" spans="5:5" x14ac:dyDescent="0.4">
      <c r="E103"/>
    </row>
    <row r="104" spans="5:5" x14ac:dyDescent="0.4">
      <c r="E104"/>
    </row>
    <row r="105" spans="5:5" x14ac:dyDescent="0.4">
      <c r="E105"/>
    </row>
    <row r="106" spans="5:5" x14ac:dyDescent="0.4">
      <c r="E106"/>
    </row>
    <row r="107" spans="5:5" x14ac:dyDescent="0.4">
      <c r="E107"/>
    </row>
    <row r="108" spans="5:5" x14ac:dyDescent="0.4">
      <c r="E108"/>
    </row>
    <row r="109" spans="5:5" x14ac:dyDescent="0.4">
      <c r="E109"/>
    </row>
    <row r="110" spans="5:5" x14ac:dyDescent="0.4">
      <c r="E110"/>
    </row>
    <row r="111" spans="5:5" x14ac:dyDescent="0.4">
      <c r="E111"/>
    </row>
    <row r="112" spans="5:5" x14ac:dyDescent="0.4">
      <c r="E112"/>
    </row>
    <row r="113" spans="5:5" x14ac:dyDescent="0.4">
      <c r="E113"/>
    </row>
    <row r="114" spans="5:5" x14ac:dyDescent="0.4">
      <c r="E114"/>
    </row>
    <row r="115" spans="5:5" x14ac:dyDescent="0.4">
      <c r="E115"/>
    </row>
    <row r="116" spans="5:5" x14ac:dyDescent="0.4">
      <c r="E116"/>
    </row>
    <row r="117" spans="5:5" x14ac:dyDescent="0.4">
      <c r="E117"/>
    </row>
    <row r="118" spans="5:5" x14ac:dyDescent="0.4">
      <c r="E118"/>
    </row>
    <row r="119" spans="5:5" x14ac:dyDescent="0.4">
      <c r="E119"/>
    </row>
    <row r="120" spans="5:5" x14ac:dyDescent="0.4">
      <c r="E120"/>
    </row>
    <row r="121" spans="5:5" x14ac:dyDescent="0.4">
      <c r="E121"/>
    </row>
    <row r="122" spans="5:5" x14ac:dyDescent="0.4">
      <c r="E122"/>
    </row>
    <row r="123" spans="5:5" x14ac:dyDescent="0.4">
      <c r="E123"/>
    </row>
    <row r="124" spans="5:5" x14ac:dyDescent="0.4">
      <c r="E124"/>
    </row>
    <row r="125" spans="5:5" x14ac:dyDescent="0.4">
      <c r="E125"/>
    </row>
    <row r="126" spans="5:5" x14ac:dyDescent="0.4">
      <c r="E126"/>
    </row>
    <row r="127" spans="5:5" x14ac:dyDescent="0.4">
      <c r="E127"/>
    </row>
    <row r="128" spans="5:5" x14ac:dyDescent="0.4">
      <c r="E128"/>
    </row>
    <row r="129" spans="5:5" x14ac:dyDescent="0.4">
      <c r="E129"/>
    </row>
    <row r="130" spans="5:5" x14ac:dyDescent="0.4">
      <c r="E130"/>
    </row>
    <row r="131" spans="5:5" x14ac:dyDescent="0.4">
      <c r="E131"/>
    </row>
    <row r="132" spans="5:5" x14ac:dyDescent="0.4">
      <c r="E132"/>
    </row>
    <row r="133" spans="5:5" x14ac:dyDescent="0.4">
      <c r="E133"/>
    </row>
    <row r="134" spans="5:5" x14ac:dyDescent="0.4">
      <c r="E134"/>
    </row>
    <row r="135" spans="5:5" x14ac:dyDescent="0.4">
      <c r="E135"/>
    </row>
    <row r="136" spans="5:5" x14ac:dyDescent="0.4">
      <c r="E136"/>
    </row>
    <row r="137" spans="5:5" x14ac:dyDescent="0.4">
      <c r="E137"/>
    </row>
    <row r="138" spans="5:5" x14ac:dyDescent="0.4">
      <c r="E138"/>
    </row>
    <row r="139" spans="5:5" x14ac:dyDescent="0.4">
      <c r="E139"/>
    </row>
    <row r="140" spans="5:5" x14ac:dyDescent="0.4">
      <c r="E140"/>
    </row>
    <row r="141" spans="5:5" x14ac:dyDescent="0.4">
      <c r="E141"/>
    </row>
    <row r="142" spans="5:5" x14ac:dyDescent="0.4">
      <c r="E142"/>
    </row>
    <row r="143" spans="5:5" x14ac:dyDescent="0.4">
      <c r="E143"/>
    </row>
    <row r="144" spans="5:5" x14ac:dyDescent="0.4">
      <c r="E144"/>
    </row>
    <row r="145" spans="5:5" x14ac:dyDescent="0.4">
      <c r="E145"/>
    </row>
    <row r="146" spans="5:5" x14ac:dyDescent="0.4">
      <c r="E146"/>
    </row>
    <row r="147" spans="5:5" x14ac:dyDescent="0.4">
      <c r="E147"/>
    </row>
    <row r="148" spans="5:5" x14ac:dyDescent="0.4">
      <c r="E148"/>
    </row>
    <row r="149" spans="5:5" x14ac:dyDescent="0.4">
      <c r="E149"/>
    </row>
    <row r="150" spans="5:5" x14ac:dyDescent="0.4">
      <c r="E150"/>
    </row>
    <row r="151" spans="5:5" x14ac:dyDescent="0.4">
      <c r="E151"/>
    </row>
    <row r="152" spans="5:5" x14ac:dyDescent="0.4">
      <c r="E152"/>
    </row>
    <row r="153" spans="5:5" x14ac:dyDescent="0.4">
      <c r="E153"/>
    </row>
    <row r="154" spans="5:5" x14ac:dyDescent="0.4">
      <c r="E154"/>
    </row>
    <row r="155" spans="5:5" x14ac:dyDescent="0.4">
      <c r="E155"/>
    </row>
    <row r="156" spans="5:5" x14ac:dyDescent="0.4">
      <c r="E156"/>
    </row>
    <row r="157" spans="5:5" x14ac:dyDescent="0.4">
      <c r="E157"/>
    </row>
    <row r="158" spans="5:5" x14ac:dyDescent="0.4">
      <c r="E158"/>
    </row>
    <row r="159" spans="5:5" x14ac:dyDescent="0.4">
      <c r="E159"/>
    </row>
    <row r="160" spans="5:5" x14ac:dyDescent="0.4">
      <c r="E160"/>
    </row>
    <row r="161" spans="5:5" x14ac:dyDescent="0.4">
      <c r="E161"/>
    </row>
    <row r="162" spans="5:5" x14ac:dyDescent="0.4">
      <c r="E162"/>
    </row>
    <row r="163" spans="5:5" x14ac:dyDescent="0.4">
      <c r="E163"/>
    </row>
    <row r="164" spans="5:5" x14ac:dyDescent="0.4">
      <c r="E164"/>
    </row>
    <row r="165" spans="5:5" x14ac:dyDescent="0.4">
      <c r="E165"/>
    </row>
    <row r="166" spans="5:5" x14ac:dyDescent="0.4">
      <c r="E166"/>
    </row>
    <row r="167" spans="5:5" x14ac:dyDescent="0.4">
      <c r="E167"/>
    </row>
    <row r="168" spans="5:5" x14ac:dyDescent="0.4">
      <c r="E168"/>
    </row>
    <row r="169" spans="5:5" x14ac:dyDescent="0.4">
      <c r="E169"/>
    </row>
    <row r="170" spans="5:5" x14ac:dyDescent="0.4">
      <c r="E170"/>
    </row>
    <row r="171" spans="5:5" x14ac:dyDescent="0.4">
      <c r="E171"/>
    </row>
    <row r="172" spans="5:5" x14ac:dyDescent="0.4">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2024-05-30T11:08:07Z</dcterms:modified>
</cp:coreProperties>
</file>