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Desktop\Excel\Handex Excel\Ders8\"/>
    </mc:Choice>
  </mc:AlternateContent>
  <xr:revisionPtr revIDLastSave="0" documentId="13_ncr:1_{7F01F65E-3CC4-4075-9012-04CAF00FD4A4}" xr6:coauthVersionLast="45" xr6:coauthVersionMax="47" xr10:uidLastSave="{00000000-0000-0000-0000-000000000000}"/>
  <bookViews>
    <workbookView xWindow="-120" yWindow="-120" windowWidth="20730" windowHeight="11160" tabRatio="841" firstSheet="4" activeTab="8" xr2:uid="{B30EEAA8-12F8-4DDD-9B6F-144A5E592B50}"/>
  </bookViews>
  <sheets>
    <sheet name="HANDEX" sheetId="26" r:id="rId1"/>
    <sheet name="Dataset" sheetId="4" r:id="rId2"/>
    <sheet name="INT practise" sheetId="19" r:id="rId3"/>
    <sheet name="MATH&amp;TRİG formulas" sheetId="2" r:id="rId4"/>
    <sheet name="MATH&amp;TRİG formulas (2)" sheetId="27" r:id="rId5"/>
    <sheet name="ROUND,ROUNDUP,ROUNDDOWN,MROUND" sheetId="15" r:id="rId6"/>
    <sheet name="ROUND practise" sheetId="16" r:id="rId7"/>
    <sheet name="QUOTIENT, MOD " sheetId="22" r:id="rId8"/>
    <sheet name="MOD practise" sheetId="18" r:id="rId9"/>
    <sheet name="POWER formula" sheetId="20" r:id="rId10"/>
    <sheet name="RANDBETWEEN" sheetId="24" r:id="rId11"/>
    <sheet name="PRODUCT formula" sheetId="21" r:id="rId12"/>
    <sheet name="#VALUE! or not #VALUE!" sheetId="23" r:id="rId13"/>
    <sheet name="ABS practise" sheetId="25" r:id="rId14"/>
  </sheets>
  <definedNames>
    <definedName name="_xlnm._FilterDatabase" localSheetId="1" hidden="1">Dataset!$A$1:$H$690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 i="18" l="1"/>
  <c r="G6" i="18"/>
  <c r="G7" i="18"/>
  <c r="G8" i="18"/>
  <c r="G9" i="18"/>
  <c r="G10" i="18"/>
  <c r="G11" i="18"/>
  <c r="G12" i="18"/>
  <c r="G13" i="18"/>
  <c r="G14" i="18"/>
  <c r="G15" i="18"/>
  <c r="G4" i="18"/>
  <c r="B15" i="27" l="1"/>
  <c r="B13" i="27"/>
  <c r="B12" i="27"/>
  <c r="F18" i="22"/>
  <c r="F19" i="22"/>
  <c r="F20" i="22"/>
  <c r="F21" i="22"/>
  <c r="F22" i="22"/>
  <c r="F17" i="22"/>
  <c r="E18" i="22"/>
  <c r="E19" i="22"/>
  <c r="E20" i="22"/>
  <c r="E21" i="22"/>
  <c r="E22" i="22"/>
  <c r="E17" i="22"/>
  <c r="B11" i="27" l="1"/>
  <c r="I18" i="15"/>
  <c r="I17" i="15"/>
  <c r="I16" i="15"/>
  <c r="I15" i="15"/>
  <c r="B10" i="27"/>
  <c r="G16" i="15" l="1"/>
  <c r="G17" i="15"/>
  <c r="G18" i="15"/>
  <c r="G19" i="15"/>
  <c r="G20" i="15"/>
  <c r="G21" i="15"/>
  <c r="G15" i="15"/>
  <c r="B9" i="27"/>
  <c r="F16" i="15" l="1"/>
  <c r="F17" i="15"/>
  <c r="F18" i="15"/>
  <c r="F19" i="15"/>
  <c r="F20" i="15"/>
  <c r="F21" i="15"/>
  <c r="F28" i="15"/>
  <c r="E26" i="15"/>
  <c r="D26" i="15"/>
  <c r="F15" i="15"/>
  <c r="H13" i="16" l="1"/>
  <c r="H12" i="16"/>
  <c r="G13" i="16"/>
  <c r="G12" i="16"/>
  <c r="D13" i="16"/>
  <c r="D12" i="16"/>
  <c r="B8" i="27" l="1"/>
  <c r="E21" i="15" l="1"/>
  <c r="E20" i="15"/>
  <c r="E16" i="15"/>
  <c r="E17" i="15"/>
  <c r="E18" i="15"/>
  <c r="E19" i="15"/>
  <c r="E15" i="15"/>
  <c r="C7" i="27" l="1"/>
  <c r="B7" i="27"/>
  <c r="C6" i="27" l="1"/>
  <c r="B6" i="27"/>
  <c r="C5" i="27" l="1"/>
  <c r="B5" i="27"/>
  <c r="C4" i="27"/>
  <c r="B4" i="27"/>
  <c r="F1" i="27"/>
  <c r="B1" i="27"/>
  <c r="D4" i="25" l="1"/>
  <c r="D5" i="25"/>
  <c r="D6" i="25"/>
  <c r="D7" i="25"/>
  <c r="D3" i="25"/>
  <c r="C20" i="2"/>
  <c r="B19" i="2" l="1"/>
  <c r="D9" i="23"/>
  <c r="C9" i="23"/>
  <c r="D8" i="23"/>
  <c r="C8" i="23"/>
  <c r="E4" i="21"/>
  <c r="E5" i="21"/>
  <c r="E6" i="21"/>
  <c r="E7" i="21"/>
  <c r="E8" i="21"/>
  <c r="E3" i="21"/>
  <c r="A1" i="24"/>
  <c r="B1" i="24"/>
  <c r="C1" i="24"/>
  <c r="D1" i="24"/>
  <c r="A2" i="24"/>
  <c r="B2" i="24"/>
  <c r="C2" i="24"/>
  <c r="D2" i="24"/>
  <c r="A3" i="24"/>
  <c r="B3" i="24"/>
  <c r="C3" i="24"/>
  <c r="D3" i="24"/>
  <c r="A4" i="24"/>
  <c r="B4" i="24"/>
  <c r="C4" i="24"/>
  <c r="D4" i="24"/>
  <c r="A5" i="24"/>
  <c r="B5" i="24"/>
  <c r="C5" i="24"/>
  <c r="D5" i="24"/>
  <c r="A6" i="24"/>
  <c r="B6" i="24"/>
  <c r="C6" i="24"/>
  <c r="D6" i="24"/>
  <c r="A7" i="24"/>
  <c r="B7" i="24"/>
  <c r="C7" i="24"/>
  <c r="D7" i="24"/>
  <c r="A8" i="24"/>
  <c r="B8" i="24"/>
  <c r="C8" i="24"/>
  <c r="D8" i="24"/>
  <c r="F16" i="2"/>
  <c r="E16" i="2"/>
  <c r="D16" i="2"/>
  <c r="C16" i="2"/>
  <c r="C19" i="2" s="1"/>
  <c r="F6" i="20"/>
  <c r="F7" i="20"/>
  <c r="F8" i="20"/>
  <c r="F9" i="20"/>
  <c r="F5" i="20"/>
  <c r="E6" i="20"/>
  <c r="E7" i="20"/>
  <c r="E8" i="20"/>
  <c r="E9" i="20"/>
  <c r="E5" i="20"/>
  <c r="C4" i="18"/>
  <c r="C5" i="18"/>
  <c r="C6" i="18"/>
  <c r="C7" i="18"/>
  <c r="C8" i="18"/>
  <c r="C9" i="18"/>
  <c r="C10" i="18"/>
  <c r="C11" i="18"/>
  <c r="C12" i="18"/>
  <c r="C13" i="18"/>
  <c r="C14" i="18"/>
  <c r="C3" i="18"/>
  <c r="F6" i="22"/>
  <c r="F7" i="22"/>
  <c r="F8" i="22"/>
  <c r="F9" i="22"/>
  <c r="F10" i="22"/>
  <c r="F5" i="22"/>
  <c r="E6" i="22"/>
  <c r="E7" i="22"/>
  <c r="E8" i="22"/>
  <c r="E9" i="22"/>
  <c r="E10" i="22"/>
  <c r="E5" i="22"/>
  <c r="H9" i="16"/>
  <c r="H8" i="16"/>
  <c r="D9" i="16"/>
  <c r="G9" i="16" s="1"/>
  <c r="D8" i="16"/>
  <c r="G8" i="16" s="1"/>
  <c r="I5" i="15"/>
  <c r="G6" i="15"/>
  <c r="G7" i="15"/>
  <c r="G8" i="15"/>
  <c r="G9" i="15"/>
  <c r="G5" i="15"/>
  <c r="F6" i="15"/>
  <c r="F7" i="15"/>
  <c r="F8" i="15"/>
  <c r="F9" i="15"/>
  <c r="F5" i="15"/>
  <c r="E9" i="15"/>
  <c r="E8" i="15"/>
  <c r="E7" i="15"/>
  <c r="E6" i="15"/>
  <c r="E5" i="15"/>
  <c r="D8" i="2"/>
  <c r="D4" i="19"/>
  <c r="D5" i="19"/>
  <c r="D6" i="19"/>
  <c r="D7" i="19"/>
  <c r="D8" i="19"/>
  <c r="D3" i="19"/>
  <c r="D7" i="2"/>
  <c r="C6" i="2"/>
  <c r="C5" i="2"/>
  <c r="B6" i="2"/>
  <c r="B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D5" authorId="0" shapeId="0" xr:uid="{6528F44B-090A-4E0C-837A-B87A33F1E531}">
      <text>
        <r>
          <rPr>
            <b/>
            <sz val="9"/>
            <color indexed="81"/>
            <rFont val="Tahoma"/>
            <family val="2"/>
          </rPr>
          <t>Rashad:</t>
        </r>
        <r>
          <rPr>
            <sz val="9"/>
            <color indexed="81"/>
            <rFont val="Tahoma"/>
            <family val="2"/>
          </rPr>
          <t xml:space="preserve">
Yüzdə bir dəqiqliklə yuvarlaqlaşdırma həyata keçirir</t>
        </r>
      </text>
    </comment>
    <comment ref="D6" authorId="0" shapeId="0" xr:uid="{94062236-12AE-431B-8AB8-AA7CABC422E4}">
      <text>
        <r>
          <rPr>
            <b/>
            <sz val="9"/>
            <color indexed="81"/>
            <rFont val="Tahoma"/>
            <family val="2"/>
          </rPr>
          <t>Rashad:</t>
        </r>
        <r>
          <rPr>
            <sz val="9"/>
            <color indexed="81"/>
            <rFont val="Tahoma"/>
            <family val="2"/>
          </rPr>
          <t xml:space="preserve">
Onda bir dəqiqliklə yuvarlaqlaşdırma həyata keçirir</t>
        </r>
      </text>
    </comment>
    <comment ref="D7" authorId="0" shapeId="0" xr:uid="{DF3D0D37-049A-4DA1-B6C6-6684ABE80553}">
      <text>
        <r>
          <rPr>
            <b/>
            <sz val="9"/>
            <color indexed="81"/>
            <rFont val="Tahoma"/>
            <family val="2"/>
          </rPr>
          <t>Rashad:</t>
        </r>
        <r>
          <rPr>
            <sz val="9"/>
            <color indexed="81"/>
            <rFont val="Tahoma"/>
            <family val="2"/>
          </rPr>
          <t xml:space="preserve">
Tam yuvarlaqlaşdırma</t>
        </r>
      </text>
    </comment>
    <comment ref="D8" authorId="0" shapeId="0" xr:uid="{A36E1685-4A05-4643-8B0E-0186BB5E9AB2}">
      <text>
        <r>
          <rPr>
            <b/>
            <sz val="9"/>
            <color indexed="81"/>
            <rFont val="Tahoma"/>
            <family val="2"/>
          </rPr>
          <t>Rashad:</t>
        </r>
        <r>
          <rPr>
            <sz val="9"/>
            <color indexed="81"/>
            <rFont val="Tahoma"/>
            <family val="2"/>
          </rPr>
          <t xml:space="preserve">
Onluq dəqiqliklə yuvarlaqlaşdırma həyata keçirir</t>
        </r>
      </text>
    </comment>
    <comment ref="D9" authorId="0" shapeId="0" xr:uid="{94445D5B-76CB-4BDA-B5FB-F677F87981ED}">
      <text>
        <r>
          <rPr>
            <b/>
            <sz val="9"/>
            <color indexed="81"/>
            <rFont val="Tahoma"/>
            <family val="2"/>
          </rPr>
          <t>Rashad:</t>
        </r>
        <r>
          <rPr>
            <sz val="9"/>
            <color indexed="81"/>
            <rFont val="Tahoma"/>
            <family val="2"/>
          </rPr>
          <t xml:space="preserve">
Yüzdə bir dəqiqliklə yuvarlaqlaşdırma həyata keçirir</t>
        </r>
      </text>
    </comment>
    <comment ref="D15" authorId="0" shapeId="0" xr:uid="{7C6DA5F7-98A4-4450-A885-64E67BFEE252}">
      <text>
        <r>
          <rPr>
            <b/>
            <sz val="9"/>
            <color indexed="81"/>
            <rFont val="Tahoma"/>
            <family val="2"/>
          </rPr>
          <t>Rashad:</t>
        </r>
        <r>
          <rPr>
            <sz val="9"/>
            <color indexed="81"/>
            <rFont val="Tahoma"/>
            <family val="2"/>
          </rPr>
          <t xml:space="preserve">
Yüzdə bir dəqiqliklə yuvarlaqlaşdırma həyata keçirir</t>
        </r>
      </text>
    </comment>
    <comment ref="D16" authorId="0" shapeId="0" xr:uid="{61DEB66D-9795-44C4-83D8-85100BAC4E7D}">
      <text>
        <r>
          <rPr>
            <b/>
            <sz val="9"/>
            <color indexed="81"/>
            <rFont val="Tahoma"/>
            <family val="2"/>
          </rPr>
          <t>Rashad:</t>
        </r>
        <r>
          <rPr>
            <sz val="9"/>
            <color indexed="81"/>
            <rFont val="Tahoma"/>
            <family val="2"/>
          </rPr>
          <t xml:space="preserve">
Onda bir dəqiqliklə yuvarlaqlaşdırma həyata keçirir</t>
        </r>
      </text>
    </comment>
    <comment ref="D17" authorId="0" shapeId="0" xr:uid="{CFD7DC14-BCE0-4D27-8BD2-763C52425E22}">
      <text>
        <r>
          <rPr>
            <b/>
            <sz val="9"/>
            <color indexed="81"/>
            <rFont val="Tahoma"/>
            <family val="2"/>
          </rPr>
          <t>Rashad:</t>
        </r>
        <r>
          <rPr>
            <sz val="9"/>
            <color indexed="81"/>
            <rFont val="Tahoma"/>
            <family val="2"/>
          </rPr>
          <t xml:space="preserve">
Tam yuvarlaqlaşdırma</t>
        </r>
      </text>
    </comment>
    <comment ref="D18" authorId="0" shapeId="0" xr:uid="{8982D7BA-DAC4-407D-B306-7EC4CE3B047C}">
      <text>
        <r>
          <rPr>
            <b/>
            <sz val="9"/>
            <color indexed="81"/>
            <rFont val="Tahoma"/>
            <family val="2"/>
          </rPr>
          <t>Rashad:</t>
        </r>
        <r>
          <rPr>
            <sz val="9"/>
            <color indexed="81"/>
            <rFont val="Tahoma"/>
            <family val="2"/>
          </rPr>
          <t xml:space="preserve">
Onluq dəqiqliklə yuvarlaqlaşdırma həyata keçirir</t>
        </r>
      </text>
    </comment>
    <comment ref="D19" authorId="0" shapeId="0" xr:uid="{9BD17BB0-8FB8-429A-A8F2-312B26E986B6}">
      <text>
        <r>
          <rPr>
            <b/>
            <sz val="9"/>
            <color indexed="81"/>
            <rFont val="Tahoma"/>
            <family val="2"/>
          </rPr>
          <t>Rashad:</t>
        </r>
        <r>
          <rPr>
            <sz val="9"/>
            <color indexed="81"/>
            <rFont val="Tahoma"/>
            <family val="2"/>
          </rPr>
          <t xml:space="preserve">
Yüzdə bir dəqiqliklə yuvarlaqlaşdırma həyata keçirir</t>
        </r>
      </text>
    </comment>
  </commentList>
</comments>
</file>

<file path=xl/sharedStrings.xml><?xml version="1.0" encoding="utf-8"?>
<sst xmlns="http://schemas.openxmlformats.org/spreadsheetml/2006/main" count="2198" uniqueCount="814">
  <si>
    <t>Məhsul</t>
  </si>
  <si>
    <t>Say</t>
  </si>
  <si>
    <t>Qiymət</t>
  </si>
  <si>
    <t>İşçi nömrəsi</t>
  </si>
  <si>
    <t>S.A.A</t>
  </si>
  <si>
    <t>Vəzifə</t>
  </si>
  <si>
    <t>Maaş</t>
  </si>
  <si>
    <t>Cins</t>
  </si>
  <si>
    <t>Yaş</t>
  </si>
  <si>
    <t>Doğum tarixi</t>
  </si>
  <si>
    <t>İşə giriş tarixi</t>
  </si>
  <si>
    <t>Quliyev Üzeyir Rafət  oğlu</t>
  </si>
  <si>
    <t>İqtisadçı</t>
  </si>
  <si>
    <t>kişi</t>
  </si>
  <si>
    <t>Məmmədova Aynurə Rasim qızı</t>
  </si>
  <si>
    <t>Mütəxəssis</t>
  </si>
  <si>
    <t>qadın</t>
  </si>
  <si>
    <t>Hüseynov İntiqam Mehman  oğlu</t>
  </si>
  <si>
    <t>Mühasib</t>
  </si>
  <si>
    <t>Gözəlova Evqeniya Fəxrəddin qızı</t>
  </si>
  <si>
    <t>Aparıcı mütəxəssis (Şəbəkə inzibatçısı)</t>
  </si>
  <si>
    <t>Nəcəfquluyev Xəlil Mustafa  oğlu</t>
  </si>
  <si>
    <t>Qəniyev İslam Famil  oğlu</t>
  </si>
  <si>
    <t>Nəbiyeva Nəzakət Məmməd qızı</t>
  </si>
  <si>
    <t>Təhməzova Sayalı Rasim qızı</t>
  </si>
  <si>
    <t>İsmayılov Cavan Xəlil  oğlu</t>
  </si>
  <si>
    <t>Departament rəisi</t>
  </si>
  <si>
    <t>Quliyev Azər Rafiq  oğlu</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</si>
  <si>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</si>
  <si>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</si>
  <si>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</si>
  <si>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</si>
  <si>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</si>
  <si>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</si>
  <si>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</si>
  <si>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</si>
  <si>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</si>
  <si>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Tomris Emin qızı</t>
  </si>
  <si>
    <t>Hüseynova Sitarə Samir qızı</t>
  </si>
  <si>
    <t>Veysəlova Nəfisə Rafiq qızı</t>
  </si>
  <si>
    <t>Aparıcı mütəxəssis(Proqram tərtibatçısı)</t>
  </si>
  <si>
    <t>Quliyeva Məhru Elnur qızı</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</si>
  <si>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</si>
  <si>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</si>
  <si>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</si>
  <si>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</si>
  <si>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</si>
  <si>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</si>
  <si>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</si>
  <si>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</si>
  <si>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</si>
  <si>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Aparıcı hüquq məsləhətçisi</t>
  </si>
  <si>
    <t>Yunusov Rizvan Nəsir  oğlu</t>
  </si>
  <si>
    <t>Abdullayev Rəsul Məhəmmədağa  oğlu</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</si>
  <si>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</si>
  <si>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</si>
  <si>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</si>
  <si>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</si>
  <si>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</si>
  <si>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</si>
  <si>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</si>
  <si>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</si>
  <si>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</si>
  <si>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</si>
  <si>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</si>
  <si>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</si>
  <si>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</si>
  <si>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</si>
  <si>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</si>
  <si>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</si>
  <si>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</si>
  <si>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t>Mirzoyeva Kamilə İbrahim qızı</t>
  </si>
  <si>
    <t>Babayeva Xalisə Rəfail qızı</t>
  </si>
  <si>
    <t>Əliyev Müntəzir Mürvət  oğlu</t>
  </si>
  <si>
    <t>Cəlilzadə Qızbəs İbrahim qızı</t>
  </si>
  <si>
    <t>Zamanlı Nəriman Hümbət  oğlu</t>
  </si>
  <si>
    <t>Aslanova Flora Nadir qızı</t>
  </si>
  <si>
    <t>İsmayılova Afət Nicat qızı</t>
  </si>
  <si>
    <t>Məmmədova Ruqiyyə Elman qızı</t>
  </si>
  <si>
    <t>Soltanov Məmməd Niyazi  oğlu</t>
  </si>
  <si>
    <t>Arxiv müdiri</t>
  </si>
  <si>
    <t>İsmayılov Elman Nadir  oğlu</t>
  </si>
  <si>
    <t>Səmədov Rasim Əsgərəli  oğlu</t>
  </si>
  <si>
    <t>Çərkəzli Nailə Teymur qızı</t>
  </si>
  <si>
    <t>Hüseynova Ülviyyə Cəmil qızı</t>
  </si>
  <si>
    <t>Camalova Sayalı Hafiz qızı</t>
  </si>
  <si>
    <t>Sadıqova Natəvan Şöhrət qızı</t>
  </si>
  <si>
    <t>Kərimov Səftər Səadət  oğlu</t>
  </si>
  <si>
    <t>Daxili auditor</t>
  </si>
  <si>
    <t>Əzimov Bəhlul Hüseyn  oğlu</t>
  </si>
  <si>
    <t>Nərimanov Mirzə Eldar  oğlu</t>
  </si>
  <si>
    <t>Məmmədli Gülarə Elgün qızı</t>
  </si>
  <si>
    <t>Sənədlərlə iş üzrə mütəxəssis</t>
  </si>
  <si>
    <t>Hüseynov Vidadi Zaxid  oğlu</t>
  </si>
  <si>
    <t>Əliyeva Zinaida Mobil qızı</t>
  </si>
  <si>
    <t>Cəfərov Məhəmməd Mehdi  oğlu</t>
  </si>
  <si>
    <t>Koordinator</t>
  </si>
  <si>
    <t>Əzizov Telman Mösüm  oğlu</t>
  </si>
  <si>
    <t>Eminova Leyli Turan qızı</t>
  </si>
  <si>
    <t>Qarayeva Fimar Əfqan qızı</t>
  </si>
  <si>
    <t>Niyazlı Seymur Osman  oğlu</t>
  </si>
  <si>
    <t>Sadıqova Mərziyyə Samir qızı</t>
  </si>
  <si>
    <t>Şükürov Vurğun İmran  oğlu</t>
  </si>
  <si>
    <t>Tağıyev Ramazan Nurəddin  oğlu</t>
  </si>
  <si>
    <t>Məmmədova Rəna Yusif qızı</t>
  </si>
  <si>
    <t>Qarayeva Zinaida Rəşad qızı</t>
  </si>
  <si>
    <t>Əskərov Kamran Natiq  oğlu</t>
  </si>
  <si>
    <t>Məmmədov Kamal Adil  oğlu</t>
  </si>
  <si>
    <t>Cəlilova Zərif Səməd qızı</t>
  </si>
  <si>
    <t>Yusifov Şahsuvar Bayram  oğlu</t>
  </si>
  <si>
    <t>Məşədiyeva Tatyana Rafiq qızı</t>
  </si>
  <si>
    <t>Nəsrullayev Mahir Balaxan  oğlu</t>
  </si>
  <si>
    <t>Baş auditor</t>
  </si>
  <si>
    <t>Qafarlı Babək Dədəkişi  oğlu</t>
  </si>
  <si>
    <t>Əfəndiyeva Həmidə  Rahil qızı</t>
  </si>
  <si>
    <t>Məhərrəmli Gülçin Çingiz qızı</t>
  </si>
  <si>
    <t>Salamova Güllər Əlizamin qızı</t>
  </si>
  <si>
    <t>Babayev Vüqar Rüstəm  oğlu</t>
  </si>
  <si>
    <t>Hüseynov Sulduz Telman  oğlu</t>
  </si>
  <si>
    <t>Hüseynova Gülüstan Akif qızı</t>
  </si>
  <si>
    <t>Məlikov Tahir  Rəşid  oğlu</t>
  </si>
  <si>
    <t>Rəsulov Nüsrət Məhəmməd  oğlu</t>
  </si>
  <si>
    <t>Auditor</t>
  </si>
  <si>
    <t>Zeynallı Gövhər Adgözəl qızı</t>
  </si>
  <si>
    <t>Təhməzov Məzair Şöhrət  oğlu</t>
  </si>
  <si>
    <t>Əlizadə Lütfiyyə Emin qızı</t>
  </si>
  <si>
    <t>Atakişiyev Səlahəddin Asəf  oğlu</t>
  </si>
  <si>
    <t>Güləlizadə Şəmsiyyə Mübariz qızı</t>
  </si>
  <si>
    <t>Rəhimov Ruslan Raqif  oğlu</t>
  </si>
  <si>
    <t>Zeynalov Səxavət Qabil  oğlu</t>
  </si>
  <si>
    <t>İbrahimov Faiq Əliheydər  oğlu</t>
  </si>
  <si>
    <t>Hüquq məsləhətçisi</t>
  </si>
  <si>
    <t>Şərifova Rəmziyyə Mahir qızı</t>
  </si>
  <si>
    <t>Hüseynov Məmmədalı Əli  oğlu</t>
  </si>
  <si>
    <t>Məmmədova Xədicə Adil qızı</t>
  </si>
  <si>
    <t>Aslanlı Samirə Süleyman qızı</t>
  </si>
  <si>
    <t>Qənbərli Qüdrət Həsənağa  oğlu</t>
  </si>
  <si>
    <t>Hüseynov Hafiz Fərəc  oğlu</t>
  </si>
  <si>
    <t>Budaqlı İqbal Bilal  oğlu</t>
  </si>
  <si>
    <t>İmanova Ceyla İsmət qızı</t>
  </si>
  <si>
    <t>Əsgərova Güllər Eldar qızı</t>
  </si>
  <si>
    <t>Əsədli Rəxşəndə Sahib qızı</t>
  </si>
  <si>
    <t>Əliyev Röyal Cəfər  oğlu</t>
  </si>
  <si>
    <t>Salahov Saleh İntiqam  oğlu</t>
  </si>
  <si>
    <t>Əhmədova Ramilə Tibilisxan qızı</t>
  </si>
  <si>
    <t>Məcidov Nağı Durasan  oğlu</t>
  </si>
  <si>
    <t>Abdullayev Anar Səhrab  oğlu</t>
  </si>
  <si>
    <t>İsmayılov Mehman Məhəmməd  oğlu</t>
  </si>
  <si>
    <t>Əsədov İlkin Həmizə  oğlu</t>
  </si>
  <si>
    <t>Gözəlova Nurlana İbrahim qızı</t>
  </si>
  <si>
    <t>Məmmədova Səidə Məsum qızı</t>
  </si>
  <si>
    <t>Şixənmədov Çingiz Əbdül  oğlu</t>
  </si>
  <si>
    <t>Alməmmədov Sarvan Asif  oğlu</t>
  </si>
  <si>
    <t>Mikailov Cahangir Əlövsət  oğlu</t>
  </si>
  <si>
    <t>Abdullayev Ceyhun Aqadadaş  oğlu</t>
  </si>
  <si>
    <t>Əsədli Asif Aydın  oğlu</t>
  </si>
  <si>
    <t>Gənclərlə iş üzrə koordinator</t>
  </si>
  <si>
    <t>Abdullayev Əfsər Qəşəm  oğlu</t>
  </si>
  <si>
    <t>Mühəndis (sertifikatlaşdırma üzrə)</t>
  </si>
  <si>
    <t>Qasımov Rəşad Nadir  oğlu</t>
  </si>
  <si>
    <t>Bədəlova Rəsmiyyə Allahverdi qızı</t>
  </si>
  <si>
    <t>Əkbərova Zarəngiz Teyyub qızı</t>
  </si>
  <si>
    <t>Eminov Sənan Ağacan  oğlu</t>
  </si>
  <si>
    <t>Məmmədova Seyran Rauf qızı</t>
  </si>
  <si>
    <t>Ədilov Sovqat Rafiq  oğlu</t>
  </si>
  <si>
    <t>Səfərov Pənah Ələkbər  oğlu</t>
  </si>
  <si>
    <t>Zamanov Sənan Mirzəbala  oğlu</t>
  </si>
  <si>
    <t>Əliyev İman Bayraməli  oğlu</t>
  </si>
  <si>
    <t>Məmmədov Bəhruz Yusif  oğlu</t>
  </si>
  <si>
    <t>Məmmədov Gündüz Elşad  oğlu</t>
  </si>
  <si>
    <t>Fərəcova Sabirə Ramil qızı</t>
  </si>
  <si>
    <t>Ağayev Hakim Firudin  oğlu</t>
  </si>
  <si>
    <t>Abasova Sevda Zəfər qızı</t>
  </si>
  <si>
    <t>Baxşəliyeva Gülay Ülfət qızı</t>
  </si>
  <si>
    <t>Rüstəmli Raziyə Kamran qızı</t>
  </si>
  <si>
    <t>Məmmədli Rabil Əmiraslan  oğlu</t>
  </si>
  <si>
    <t>Mahmudov Həsənağa Əfəndi  oğlu</t>
  </si>
  <si>
    <t>İbrahimli Evqeniya Elxan qızı</t>
  </si>
  <si>
    <t>Mənsimova Xatirə Qurban qızı</t>
  </si>
  <si>
    <t>Mütəllimov Yasəf Məhəmmədhüseyn  oğlu</t>
  </si>
  <si>
    <t>Gözəlova İlhamə Əfqan qızı</t>
  </si>
  <si>
    <t>Hümbətli Nərminə Elxan qızı</t>
  </si>
  <si>
    <t>Satış üzrə mütəxəssis</t>
  </si>
  <si>
    <t>Lətifov Arif Müqəddəs  oğlu</t>
  </si>
  <si>
    <t>Rüstəmli Züleyxa Azər qızı</t>
  </si>
  <si>
    <t>Hüseynova İlhamə Ruslan qızı</t>
  </si>
  <si>
    <t>Şahmarova Laçın Orxan qızı</t>
  </si>
  <si>
    <t>Mütəxəssis (Proqram tərtibatçısı)</t>
  </si>
  <si>
    <t>Məmmədli Qadir Balaməli  oğlu</t>
  </si>
  <si>
    <t>İsakova Gülzar Siyasət qızı</t>
  </si>
  <si>
    <t>Qurbanova Xanım Nicat qızı</t>
  </si>
  <si>
    <t>Gülməmmədov Vasif Bahadur  oğlu</t>
  </si>
  <si>
    <t>Camalova Yasəmən Aydın qızı</t>
  </si>
  <si>
    <t>İsakova Aynur Ruslan qızı</t>
  </si>
  <si>
    <t>Bəkmirzəyev Yalçın Seyidbaba  oğlu</t>
  </si>
  <si>
    <t>Şayxutdinov Mütəllim Telman  oğlu</t>
  </si>
  <si>
    <t>Rizvanova Təhminə Yaşar qızı</t>
  </si>
  <si>
    <t>Səfərli Nazir Sərkar  oğlu</t>
  </si>
  <si>
    <t>Əliyev Elmir Qeybulla  oğlu</t>
  </si>
  <si>
    <t>Həsənov Ərkan Alışan  oğlu</t>
  </si>
  <si>
    <t>Quliyeva Çinarə İntizar qızı</t>
  </si>
  <si>
    <t>Ələsgərov Əflatun Qurban  oğlu</t>
  </si>
  <si>
    <t>Babayev Anar Sövdüməli  oğlu</t>
  </si>
  <si>
    <t>Məhərrəmli Zülfiyyə Əsgər qızı</t>
  </si>
  <si>
    <t>Hüseynova Ruhəngiz Bəxtiyar qızı</t>
  </si>
  <si>
    <t>Yaqubova Nüşabə Yasin qızı</t>
  </si>
  <si>
    <t>Əfəndiyeva Nuray Babaşah qızı</t>
  </si>
  <si>
    <t>Fərziyeva Ceyran Ramin qızı</t>
  </si>
  <si>
    <t>Məmmədli Gülnara Musa qızı</t>
  </si>
  <si>
    <t>Zeynallı Leyla Cavanşir qızı</t>
  </si>
  <si>
    <t>Quliyeva Əsmər Azad qızı</t>
  </si>
  <si>
    <t>Rəsulov Əkbər Ağaislam  oğlu</t>
  </si>
  <si>
    <t>Abdullayev Hüseyn Sübhan  oğlu</t>
  </si>
  <si>
    <t>Həbibli Kifayət Mahir qızı</t>
  </si>
  <si>
    <t>Hüseynov Vaqif Nadirhüseyn  oğlu</t>
  </si>
  <si>
    <t>Əliyev Zahir Sərxan  oğlu</t>
  </si>
  <si>
    <t>İsrafilov Vahid Daşlı  oğlu</t>
  </si>
  <si>
    <t>Ədilova Züleyxa Vüqar qızı</t>
  </si>
  <si>
    <t>Məmmədov Azad Şövqi  oğlu</t>
  </si>
  <si>
    <t>Hacıyev Münəvvər Fəhrad  oğlu</t>
  </si>
  <si>
    <t>Baxşəliyeva Gülsüm Rəcəb qızı</t>
  </si>
  <si>
    <t>Əzizova Ofeliya Elvin qızı</t>
  </si>
  <si>
    <t>Şirinov Əlihüseyn Əlihüseyn  oğlu</t>
  </si>
  <si>
    <t>İbrahimova Adilə Rövşən qızı</t>
  </si>
  <si>
    <t>Heybətov Qalib Mahir  oğlu</t>
  </si>
  <si>
    <t>Çilingər-santexnik</t>
  </si>
  <si>
    <t>Əlizadə Xatirə Elnur qızı</t>
  </si>
  <si>
    <t>Şahvələdova Sitarə Rüstəm qızı</t>
  </si>
  <si>
    <t>Xasayev Rauf Həmzə  oğlu</t>
  </si>
  <si>
    <t>Aslanova Yasəmən Elnur qızı</t>
  </si>
  <si>
    <t>Əhmədova Leyli Əkbər qızı</t>
  </si>
  <si>
    <t>Məmmədov Ruhid Nadir  oğlu</t>
  </si>
  <si>
    <t>Heydərov Elşad İxtiyar  oğlu</t>
  </si>
  <si>
    <t>Beydullayev Abbas Şamxal  oğlu</t>
  </si>
  <si>
    <t>Heybətova Aynur Fikrət qızı</t>
  </si>
  <si>
    <t>Həmidov Orduxan Rəşid  oğlu</t>
  </si>
  <si>
    <t>Manaflı Gülnar Ramil qızı</t>
  </si>
  <si>
    <t>İsmayılov Zabit Vaqif  oğlu</t>
  </si>
  <si>
    <t>Həşimov Asif Hidayət  oğlu</t>
  </si>
  <si>
    <t>Hüseynov Seymur Zakir  oğlu</t>
  </si>
  <si>
    <t>Kərimov Roman Şirindil  oğlu</t>
  </si>
  <si>
    <t>Osmanlı Fidan Şirxan qızı</t>
  </si>
  <si>
    <t>Məhərrəmli Əcəbnaz Kamil qızı</t>
  </si>
  <si>
    <t>Məmmədova Seyran Suməli qızı</t>
  </si>
  <si>
    <t>Butayev Pərviz Süleyman  oğlu</t>
  </si>
  <si>
    <t>Hüseynov Rahid Bahadır  oğlu</t>
  </si>
  <si>
    <t>Ömərova Məryəm İlkin qızı</t>
  </si>
  <si>
    <t>İlmanov Rəşad Nazim  oğlu</t>
  </si>
  <si>
    <t>Əşrəfova Əsmər Bədəl qızı</t>
  </si>
  <si>
    <t>Aslanova Ramilə Əmir qızı</t>
  </si>
  <si>
    <t>Məmmədov Zərdüşt Rəsul  oğlu</t>
  </si>
  <si>
    <t>İbrahimova Mülayim Cəfər qızı</t>
  </si>
  <si>
    <t>Həbibli Kamran Məhəbbət  oğlu</t>
  </si>
  <si>
    <t>Ağayev Mətləb Güloğlan  oğlu</t>
  </si>
  <si>
    <t>Veysəlova Pərvanə Emil qızı</t>
  </si>
  <si>
    <t>Cabbarov Elşən Əbülfərz  oğlu</t>
  </si>
  <si>
    <t>Tarverdiyev Ramiz Teyfur  oğlu</t>
  </si>
  <si>
    <t>Əhmədov Eyvaz Paşa  oğlu</t>
  </si>
  <si>
    <t>Əsədova Taliyə Akif qızı</t>
  </si>
  <si>
    <t>İbrahimova Samirə Eyvaz qızı</t>
  </si>
  <si>
    <t>Məmmədov Şahlar Yaşar  oğlu</t>
  </si>
  <si>
    <t>Cabbarov Əmin Aslan  oğlu</t>
  </si>
  <si>
    <t>Zingirov Yasəf Xanəli  oğlu</t>
  </si>
  <si>
    <t>Cəfərli Zöhrə Zahid qızı</t>
  </si>
  <si>
    <t>Cəfərov Vladislav Səbuhi  oğlu</t>
  </si>
  <si>
    <t>Əsədullayev Süleyman Məmmədəli  oğlu</t>
  </si>
  <si>
    <t>Rzayev Sübhan Novruz  oğlu</t>
  </si>
  <si>
    <t>Əzizov Rasim Xasay  oğlu</t>
  </si>
  <si>
    <t>Mənsimova Məlahət Akif qızı</t>
  </si>
  <si>
    <t>Hüseynov İntiqam Fəryaz  oğlu</t>
  </si>
  <si>
    <t>Kərimova Fənarə Mayis qızı</t>
  </si>
  <si>
    <t>Niyazlı Kəmalə Zamin qızı</t>
  </si>
  <si>
    <t>Bədəlova Sidiqə Rəcəb qızı</t>
  </si>
  <si>
    <t>Qurbanov Sabir Zabil  oğlu</t>
  </si>
  <si>
    <t>Əhmədova Şəfiqə Ramil qızı</t>
  </si>
  <si>
    <t>Xəlilov Mehdi Rafət  oğlu</t>
  </si>
  <si>
    <t>Babayev Barat Məşədibaba  oğlu</t>
  </si>
  <si>
    <t>Əlizadə Ülkər Sənan qızı</t>
  </si>
  <si>
    <t>Siryayeva Çimnaz Sahib qızı</t>
  </si>
  <si>
    <t>Hümbətova Ruhiyyə Şöhrət qızı</t>
  </si>
  <si>
    <t>İmamquliyev Elman Hüseyn  oğlu</t>
  </si>
  <si>
    <t>Şiriyev Tahir Mirfərman  oğlu</t>
  </si>
  <si>
    <t>Kərimli Asilə Yaşar qızı</t>
  </si>
  <si>
    <t>Allahverdiyev Emil Həsən  oğlu</t>
  </si>
  <si>
    <t>Mehtiyev Əmrah Əbülfəz  oğlu</t>
  </si>
  <si>
    <t>Əliyeva Çiçək Hikmət qızı</t>
  </si>
  <si>
    <t>Rəhimli Günel Əvəz qızı</t>
  </si>
  <si>
    <t>Təhməzova Samirə Vasif qızı</t>
  </si>
  <si>
    <t>İbrahimova Selcan Bəhruz qızı</t>
  </si>
  <si>
    <t>Fərzəliyev Ələsgər Elbayaz  oğlu</t>
  </si>
  <si>
    <t>Mahmudova Səhər Nəriman qızı</t>
  </si>
  <si>
    <t>Ələkbərov Anar Rizvan  oğlu</t>
  </si>
  <si>
    <t>Baxışlı Adilə Yaqub qızı</t>
  </si>
  <si>
    <t>Qurbanov Rusif Tofiq  oğlu</t>
  </si>
  <si>
    <t>Əbilov Rəşadət Dövlət  oğlu</t>
  </si>
  <si>
    <t>Rüstəmov Elturan Salam  oğlu</t>
  </si>
  <si>
    <t>Əliyev Cavid Məşgül  oğlu</t>
  </si>
  <si>
    <t>Aslanov Bəxtiyar Əhməd  oğlu</t>
  </si>
  <si>
    <t>Dadaşov Məhərrəm Əlimirzə  oğlu</t>
  </si>
  <si>
    <t>Hümbətova Rövşanə Rüstəm qızı</t>
  </si>
  <si>
    <t>Hacıyev İmam Böyükxan  oğlu</t>
  </si>
  <si>
    <t>Qafarlı Şölə Ağalar qızı</t>
  </si>
  <si>
    <t>Quliyev Əlxan Tofit  oğlu</t>
  </si>
  <si>
    <t>Əhmədov Sadiq İlham  oğlu</t>
  </si>
  <si>
    <t>Veysəlova Rübabə Elman qızı</t>
  </si>
  <si>
    <t>Hüseynli Samir Məzahir  oğlu</t>
  </si>
  <si>
    <t>Quliyev Zahid Eynəli  oğlu</t>
  </si>
  <si>
    <t>Bağırov Muxtar Mirzəhəsən  oğlu</t>
  </si>
  <si>
    <t>Vəliyev İxtiyar Nazim  oğlu</t>
  </si>
  <si>
    <t>Niyazlı Növrəstə Ramiz qızı</t>
  </si>
  <si>
    <t>Tanırverdiyeva Zəminə Teymur qızı</t>
  </si>
  <si>
    <t>Məhərrəmli Lətifə İlqar qızı</t>
  </si>
  <si>
    <t>İmanov Tahir Rəhim  oğlu</t>
  </si>
  <si>
    <t>Dadaşova Könül Ədalət qızı</t>
  </si>
  <si>
    <t>Həsənov Cəlil Nazim  oğlu</t>
  </si>
  <si>
    <t>Abbasov Rəşid Fazil  oğlu</t>
  </si>
  <si>
    <t>Fərəməzov Firdovsi Əbdül  oğlu</t>
  </si>
  <si>
    <t>Alışova Pəri Faiq qızı</t>
  </si>
  <si>
    <t>Əhmədova Vəfa İmam qızı</t>
  </si>
  <si>
    <t>Hadıyev Ayaz Nazim  oğlu</t>
  </si>
  <si>
    <t>Süleymanov Azər Böyükkişi  oğlu</t>
  </si>
  <si>
    <t>Əsgərova Tükəzban Xeybər qızı</t>
  </si>
  <si>
    <t>Şəmmədov Murad İslam  oğlu</t>
  </si>
  <si>
    <t>Rəşidov Vüqar Atabala  oğlu</t>
  </si>
  <si>
    <t>Teymurov Tural Tofiq  oğlu</t>
  </si>
  <si>
    <t>Əhmədova İnarə Araz qızı</t>
  </si>
  <si>
    <t>Gözəlov Həsən Ağacan  oğlu</t>
  </si>
  <si>
    <t>Mürsəlov İbrahim Vaqif  oğlu</t>
  </si>
  <si>
    <t>Nərimanlı Məmmədağa Abasət  oğlu</t>
  </si>
  <si>
    <t>Cəlilov Qalamirzə Abbas  oğlu</t>
  </si>
  <si>
    <t>Osmanlı Rəmziyə Əflatun qızı</t>
  </si>
  <si>
    <t>Nərimanlı Nuray Ramin qızı</t>
  </si>
  <si>
    <t>Əliyev Nahid Rafiq  oğlu</t>
  </si>
  <si>
    <t>Muradov Zəki Yəhya  oğlu</t>
  </si>
  <si>
    <t>Əbilov Hacıbala Firdovsi  oğlu</t>
  </si>
  <si>
    <t>Baxışlı Bayram Fizuli  oğlu</t>
  </si>
  <si>
    <t>Hüseynov Mirzə Musa  oğlu</t>
  </si>
  <si>
    <t>Qurbanova Cəmilə Mahir qızı</t>
  </si>
  <si>
    <t>Bəşirov Mətləb Bayram  oğlu</t>
  </si>
  <si>
    <t>Mahmudov Zülfüqar Məğrub  oğlu</t>
  </si>
  <si>
    <t>Budaqlı Minurə Ramiz qızı</t>
  </si>
  <si>
    <t>Mirzəcanova Aliyə Nicat qızı</t>
  </si>
  <si>
    <t>Həsənli Mehbarə Azad qızı</t>
  </si>
  <si>
    <t>Səmədli Nərminə Mirzə qızı</t>
  </si>
  <si>
    <t>Əhmədova Tutu Tariel qızı</t>
  </si>
  <si>
    <t>Mecidov Etibar Mirzə  oğlu</t>
  </si>
  <si>
    <t>Osmanov Elçin Şahin  oğlu</t>
  </si>
  <si>
    <t>Səidova Nərgiz Akif qızı</t>
  </si>
  <si>
    <t>Mirzəcanov Rafiq Füzuli  oğlu</t>
  </si>
  <si>
    <t>Ağayev Müslüm Orucəli  oğlu</t>
  </si>
  <si>
    <t>Hüseynov Əliş Qafur  oğlu</t>
  </si>
  <si>
    <t>Mirzoyeva Asilə Xəyal qızı</t>
  </si>
  <si>
    <t>Abdullayev Əliməmməd Əli  oğlu</t>
  </si>
  <si>
    <t>Allahyarova Ballı Cavid qızı</t>
  </si>
  <si>
    <t>Bayramov Səxavət Tahir  oğlu</t>
  </si>
  <si>
    <t>Əlibəyov Bəhram Eyvaz  oğlu</t>
  </si>
  <si>
    <t>Poladov Etiqad Xansuvar  oğlu</t>
  </si>
  <si>
    <t>Əliyev Orxan Həbib  oğlu</t>
  </si>
  <si>
    <t>Ağayarlı Təranə Eldar qızı</t>
  </si>
  <si>
    <t>Hüseynov Asiman Muqbil  oğlu</t>
  </si>
  <si>
    <t>İmanov Taleh Əmir  oğlu</t>
  </si>
  <si>
    <t>Nəsibova Fatihə Rəhman qızı</t>
  </si>
  <si>
    <t>Həsənov Nəzirməmməd Nəzərəli  oğlu</t>
  </si>
  <si>
    <t>Əskərov Anar Həsən  oğlu</t>
  </si>
  <si>
    <t>Mazanov Elxan Əsgər  oğlu</t>
  </si>
  <si>
    <t>Abbasov Elmar Rəcəb  oğlu</t>
  </si>
  <si>
    <t>Fatxudinov Gülağa Fərzəmalı  oğlu</t>
  </si>
  <si>
    <t>Musayev Elməddin Balağa  oğlu</t>
  </si>
  <si>
    <t>Dünyamalıyev İlham Abdulla  oğlu</t>
  </si>
  <si>
    <t>Əmbiyeva Gülzar Süleyman qızı</t>
  </si>
  <si>
    <t>Nuriyeva Brilyant Vyaçeslav qızı</t>
  </si>
  <si>
    <t>Əliyev Mehman Qəzənfər  oğlu</t>
  </si>
  <si>
    <t>Rəhimov Mirəli Namaz  oğlu</t>
  </si>
  <si>
    <t>Osmanov Elşad Bağır  oğlu</t>
  </si>
  <si>
    <t>Ələkbərova Aidə Cavid qızı</t>
  </si>
  <si>
    <t>İsmayılov Ramiz Adil  oğlu</t>
  </si>
  <si>
    <t>Səfərov Zaur Əsədulla  oğlu</t>
  </si>
  <si>
    <t>Baxışlı Ağca Rövşən qızı</t>
  </si>
  <si>
    <t>Həsənova Ballı Elvin qızı</t>
  </si>
  <si>
    <t>Əliyev Kamran Nizam  oğlu</t>
  </si>
  <si>
    <t>Zingirov Vasif Tevan  oğlu</t>
  </si>
  <si>
    <t>Osmanova Təranə Elxan qızı</t>
  </si>
  <si>
    <t>Həmidova Ceyla Rəmiş qızı</t>
  </si>
  <si>
    <t>Xudiyev Telman Afət  oğlu</t>
  </si>
  <si>
    <t>Əliyev İlqar Xudat  oğlu</t>
  </si>
  <si>
    <t>Primov Nəsib Məhərrəm  oğlu</t>
  </si>
  <si>
    <t>Hüseynov İlqar Əbdüləli  oğlu</t>
  </si>
  <si>
    <t>Babayeva Gülnarə Cavad qızı</t>
  </si>
  <si>
    <t>Ağayev İlqar Əşrəf  oğlu</t>
  </si>
  <si>
    <t>Aslanlı Elnarə Yusif qızı</t>
  </si>
  <si>
    <t>Mehdiyev Elxan Əlikram  oğlu</t>
  </si>
  <si>
    <t>Məmmədov Ramazan Fidayə  oğlu</t>
  </si>
  <si>
    <t>Qulizadə Dürnisə Hüseyn qızı</t>
  </si>
  <si>
    <t>Ağakişiyev Teymur Hidayət  oğlu</t>
  </si>
  <si>
    <t>Osmanlı Fatma Bəxtiyar qızı</t>
  </si>
  <si>
    <t>Səfərli Həqiqət Tərlan qızı</t>
  </si>
  <si>
    <t>Aslanova Şəmsiyyə Çingiz qızı</t>
  </si>
  <si>
    <t>Şahbudaqova Nailə Vahid qızı</t>
  </si>
  <si>
    <t>İskəndərli Gülnar Tural qızı</t>
  </si>
  <si>
    <t>Zairov Əmir Dilqəm  oğlu</t>
  </si>
  <si>
    <t>Ələkbərov Fəzail Nurməmməd  oğlu</t>
  </si>
  <si>
    <t>Zərbəliyev Yahya Fizuli  oğlu</t>
  </si>
  <si>
    <t>Mürsəlova Vəfa Sahib qızı</t>
  </si>
  <si>
    <t>Hümbətova Sacidə Emin qızı</t>
  </si>
  <si>
    <t>Ələkbərova Lamiyə Zəfər qızı</t>
  </si>
  <si>
    <t>Aydəmirov Balaoğlan Şürəddin  oğlu</t>
  </si>
  <si>
    <t>Seydiyev Cabbar İlqar  oğlu</t>
  </si>
  <si>
    <t>Hacıyev Yaşar Məmmədhəsən  oğlu</t>
  </si>
  <si>
    <t>Əliyeva Dilşad Rahid qızı</t>
  </si>
  <si>
    <t>Şabiyev Adıgözəl Telman  oğlu</t>
  </si>
  <si>
    <t>Məmmədov Azər Ramiz  oğlu</t>
  </si>
  <si>
    <t>Rəhimli Raifə Pərvin qızı</t>
  </si>
  <si>
    <t>Babayeva Hicran İlqar qızı</t>
  </si>
  <si>
    <t>Qafarlı Nisə Ədalət qızı</t>
  </si>
  <si>
    <t>Mustafayev İsrafil Ramazan  oğlu</t>
  </si>
  <si>
    <t>İbrahimli Azadə Mübariz qızı</t>
  </si>
  <si>
    <t>Nəzərov Elşən Bünyamin  oğlu</t>
  </si>
  <si>
    <t>Hüseynov Novruz Fərman  oğlu</t>
  </si>
  <si>
    <t>Hüseynova Fatma Fariz qızı</t>
  </si>
  <si>
    <t>Əliyeva Pərvinə İsmayıl qızı</t>
  </si>
  <si>
    <t>Əliyev Asif Elşad  oğlu</t>
  </si>
  <si>
    <t>Şabiyev Məmmədağa Qurban  oğlu</t>
  </si>
  <si>
    <t>Ağayev Firdovsi Əzizağa  oğlu</t>
  </si>
  <si>
    <t>Hacıyev Elşad Novruz  oğlu</t>
  </si>
  <si>
    <t>Həsənli Esmira İbrahim qızı</t>
  </si>
  <si>
    <t>Hüseynli Könül Firudin qızı</t>
  </si>
  <si>
    <t>Salamova Sənubər Ceyhun qızı</t>
  </si>
  <si>
    <t>Babayev Savad Şahab  oğlu</t>
  </si>
  <si>
    <t>Nəbiyeva Rəfiqə Qurban qızı</t>
  </si>
  <si>
    <t>Həsənova Rəfiqə Namiq qızı</t>
  </si>
  <si>
    <t>Əhmədov Əhliman Abı  oğlu</t>
  </si>
  <si>
    <t>Babayev Şahin  Zakir  oğlu</t>
  </si>
  <si>
    <t>Həsənov Namiq Sədulla  oğlu</t>
  </si>
  <si>
    <t>Məmmədli Yaşar Eyvaz  oğlu</t>
  </si>
  <si>
    <t>Hüseynov Hilal İrşad  oğlu</t>
  </si>
  <si>
    <t>Rəhimli Zəhra Kənan qızı</t>
  </si>
  <si>
    <t>Məcidov Lazım Fariz  oğlu</t>
  </si>
  <si>
    <t>Rzayev Sadiq Alış  oğlu</t>
  </si>
  <si>
    <t>Məmmədova Turanə Sərdar qızı</t>
  </si>
  <si>
    <t>Qədirli Mənsurə Camal qızı</t>
  </si>
  <si>
    <t>Zahidov Yaşar Cankişi  oğlu</t>
  </si>
  <si>
    <t>Süleymanov Emin Əli  oğlu</t>
  </si>
  <si>
    <t>Hacıbalayeva İlqarə Qənimət qızı</t>
  </si>
  <si>
    <t>Əliyeva Nuranə Qara qızı</t>
  </si>
  <si>
    <t>Hacıyev Rəşid Ağakişi  oğlu</t>
  </si>
  <si>
    <t>Ağamaliyev Vaqif  Zakir  oğlu</t>
  </si>
  <si>
    <t>Qasımova Vahidə Eldəniz qızı</t>
  </si>
  <si>
    <t>Qənbərli Gülüş Elimşah qızı</t>
  </si>
  <si>
    <t>Əliyev Səməd Teymur  oğlu</t>
  </si>
  <si>
    <t>Əzizli Şakir Əmir  oğlu</t>
  </si>
  <si>
    <t>Əliyev Həmid Qurbanəli  oğlu</t>
  </si>
  <si>
    <t>Məmmədova İradə Cavad qızı</t>
  </si>
  <si>
    <t>Səmədov Bahadır Firudin  oğlu</t>
  </si>
  <si>
    <t>Dadaşova Cəmilə Xəqani qızı</t>
  </si>
  <si>
    <t>Ağayeva Solmaz Samir qızı</t>
  </si>
  <si>
    <t>Mikayılov Ziya Əmirxan  oğlu</t>
  </si>
  <si>
    <t>Əliyev Lətif Xeyrulla  oğlu</t>
  </si>
  <si>
    <t>Əliyev İlqar Bəzirğan  oğlu</t>
  </si>
  <si>
    <t>Həsənov Zamiq Firuz  oğlu</t>
  </si>
  <si>
    <t>Həsənov Şahvələd Ağa  oğlu</t>
  </si>
  <si>
    <t>Hümbətli Pəri Fariz qızı</t>
  </si>
  <si>
    <t>Xudaverdiyev Dünyamalı Ələmdar  oğlu</t>
  </si>
  <si>
    <t>Qasımov Rəşid Zakir  oğlu</t>
  </si>
  <si>
    <t>Məmmədli Arifə Qasım qızı</t>
  </si>
  <si>
    <t>Mehdiyeva Aydan Allahverdi qızı</t>
  </si>
  <si>
    <t>Hüseynov Hilal Xanlar  oğlu</t>
  </si>
  <si>
    <t>Əmrahova Mahirə Farid qızı</t>
  </si>
  <si>
    <t>Fətdayev Mümtaz Tahir  oğlu</t>
  </si>
  <si>
    <t>Əliyeva Rəxşəndə Eyyub qızı</t>
  </si>
  <si>
    <t>Xalıqov Ramiz Şahlar  oğlu</t>
  </si>
  <si>
    <t>İdrisova Tamara Faiq qızı</t>
  </si>
  <si>
    <t>Abbasova Yasəmən Faiq qızı</t>
  </si>
  <si>
    <t>Şirinov Cavad Cahangir  oğlu</t>
  </si>
  <si>
    <t>Mehdiyeva Yeganə İlkin qızı</t>
  </si>
  <si>
    <t>Ələkbərov Fəxrəddin İdrak  oğlu</t>
  </si>
  <si>
    <t>Maksumova Sima Zöhrab qızı</t>
  </si>
  <si>
    <t>İbadov Məmməd Əkbər  oğlu</t>
  </si>
  <si>
    <t>Hüseynova İlqarə Samir qızı</t>
  </si>
  <si>
    <t>Musayev Rafiq Əli  oğlu</t>
  </si>
  <si>
    <t>Maksumova Akifə Zamin qızı</t>
  </si>
  <si>
    <t>Köçəriyev Namik Məmmədhüseyn  oğlu</t>
  </si>
  <si>
    <t>Babayev Nurulla Əbülfət  oğlu</t>
  </si>
  <si>
    <t>Məmmədova Rasimə Əhəd qızı</t>
  </si>
  <si>
    <t>Səidova Sədaqət Abasağa qızı</t>
  </si>
  <si>
    <t>Hüseynova Lalə Zayid qızı</t>
  </si>
  <si>
    <t>Qulizadə İradə Orxan qızı</t>
  </si>
  <si>
    <t>Axundov Şıxı Allahverdi  oğlu</t>
  </si>
  <si>
    <t>Məlikli Yunis Fəhrat  oğlu</t>
  </si>
  <si>
    <t>Rzaquliyev Rəşad Sahib  oğlu</t>
  </si>
  <si>
    <t>Nuriyeva Şərafət Qənimət qızı</t>
  </si>
  <si>
    <t>Poladov Asif Akif  oğlu</t>
  </si>
  <si>
    <t>Axundov Fəzail Cabir  oğlu</t>
  </si>
  <si>
    <t>Əmirov Sirac Zülfüqar  oğlu</t>
  </si>
  <si>
    <t>Həmidli Hüsniyyə Faiq qızı</t>
  </si>
  <si>
    <t>Məmmədov Əziz Nurəddin  oğlu</t>
  </si>
  <si>
    <t>Məhərrəmli Məlahət Emin qızı</t>
  </si>
  <si>
    <t>Məmmədova Aybəniz Maris qızı</t>
  </si>
  <si>
    <t>Abdullayev Şaban Qəhrəman  oğlu</t>
  </si>
  <si>
    <t>Qafarova Təranə Nəsimi qızı</t>
  </si>
  <si>
    <t>Əliyeva Hökümə Ülfət qızı</t>
  </si>
  <si>
    <t>Məhərrəmli Sevinc Mütəllim qızı</t>
  </si>
  <si>
    <t>Məmmədova Ceyla Əflatun qızı</t>
  </si>
  <si>
    <t>Mahmudov Viktor Mirəli  oğlu</t>
  </si>
  <si>
    <t>Həsənov Həmid Nurxan  oğlu</t>
  </si>
  <si>
    <t>Babayeva Gülşən Əli qızı</t>
  </si>
  <si>
    <t>Əkbərli Bəylər Əlixan  oğlu</t>
  </si>
  <si>
    <t>Nəbiyeva Taliyə Turan qızı</t>
  </si>
  <si>
    <t>Abbasov Səbuhi Vasif  oğlu</t>
  </si>
  <si>
    <t>Həsənov Murad Şahin  oğlu</t>
  </si>
  <si>
    <t>Rəhimli Famil  Elixan  oğlu</t>
  </si>
  <si>
    <t>Siryayeva Qənimət Mübariz qızı</t>
  </si>
  <si>
    <t>Mirzoyeva Laçın Vidadi qızı</t>
  </si>
  <si>
    <t>Babaşova Zəhra Elbəy qızı</t>
  </si>
  <si>
    <t>Salmanov Fərahim Əbülfət  oğlu</t>
  </si>
  <si>
    <t>Abbasov Niyazi Ramiz  oğlu</t>
  </si>
  <si>
    <t>Xudiyev Xanməmməd Arif  oğlu</t>
  </si>
  <si>
    <t>Məmmədli Gövhər Yusif qızı</t>
  </si>
  <si>
    <t>Məlikli Sona Raif qızı</t>
  </si>
  <si>
    <t>Məhərrəmov Şirvani İntizar  oğlu</t>
  </si>
  <si>
    <t>Nəcəfov Emin Cəbrayıl  oğlu</t>
  </si>
  <si>
    <t>Hüseynova Mehin Aqil qızı</t>
  </si>
  <si>
    <t>Səfərli Xəyalə Valeh qızı</t>
  </si>
  <si>
    <t>Fətullayev Nəriman Ağavahid  oğlu</t>
  </si>
  <si>
    <t>Həsənov Afiq Gülmirzə  oğlu</t>
  </si>
  <si>
    <t>İmanov Ramin Rza  oğlu</t>
  </si>
  <si>
    <t>Məmmədrəhimova Ədibə Vüqar qızı</t>
  </si>
  <si>
    <t>Əşrəfova Səadət Kamil qızı</t>
  </si>
  <si>
    <t>Soltanov Vaqif Niftulla  oğlu</t>
  </si>
  <si>
    <t>Axundov Vazeh Məmməd  oğlu</t>
  </si>
  <si>
    <t>Məmmədli Məsmə Bəxtiyar qızı</t>
  </si>
  <si>
    <t>Həmidova Həmidə  Namiq qızı</t>
  </si>
  <si>
    <t>Məmmədova Yaqub Azad qızı</t>
  </si>
  <si>
    <t>Əhmədova Mehriban Süleyman qızı</t>
  </si>
  <si>
    <t>Hacıyeva Günel Xəyyam qızı</t>
  </si>
  <si>
    <t>Fikrətli Rəna Elman qızı</t>
  </si>
  <si>
    <t>Kərimov Əliəkrəm Məmməd  oğlu</t>
  </si>
  <si>
    <t>Ramazanova Simuzər Sənan qızı</t>
  </si>
  <si>
    <t>Məmmədli Firəngiz Asəf qızı</t>
  </si>
  <si>
    <t>Qasımova Məlahət Rufulla qızı</t>
  </si>
  <si>
    <t>Səfərli Aygün Yaşar qızı</t>
  </si>
  <si>
    <t>Əsgərov Paşa Haqverdi  oğlu</t>
  </si>
  <si>
    <t>Əfəndili Naibə Emil qızı</t>
  </si>
  <si>
    <t>İsgəndərli Səfurə Rəvan qızı</t>
  </si>
  <si>
    <t>İbrahimov Dursun Qulu  oğlu</t>
  </si>
  <si>
    <t>Əliyeva İlhamə Rafiq qızı</t>
  </si>
  <si>
    <t>Əzizova Fizzə Yaşar qızı</t>
  </si>
  <si>
    <t>Kərimov Arif Yaqub  oğlu</t>
  </si>
  <si>
    <t>Ramazanov Telman Müqabil  oğlu</t>
  </si>
  <si>
    <t>Hacıyeva Maisə Hüseyn qızı</t>
  </si>
  <si>
    <t>Bağırov Rəsul Xasay  oğlu</t>
  </si>
  <si>
    <t>Zeynallı Cəmalə Əlövsət qızı</t>
  </si>
  <si>
    <t>Kərimli Xalidə Rəşad qızı</t>
  </si>
  <si>
    <t>Həsənli Əsgər Gülmalı  oğlu</t>
  </si>
  <si>
    <t>Ağayarlı Gülnur Ramiz qızı</t>
  </si>
  <si>
    <t>Rüstəmov Qaytaran Firudin  oğlu</t>
  </si>
  <si>
    <t>İbrahimova Elnarə İlham qızı</t>
  </si>
  <si>
    <t>Həbibli Gülnar Bilal qızı</t>
  </si>
  <si>
    <t>Mədətova İradə Elvin qızı</t>
  </si>
  <si>
    <t>Zeynalov Eldəniz Mübariz  oğlu</t>
  </si>
  <si>
    <t>Qafarov Azad Zeynal  oğlu</t>
  </si>
  <si>
    <t>Əsgərova Elvira Əbdulrəhim qızı</t>
  </si>
  <si>
    <t>Rasulova Şahnaz İslam qızı</t>
  </si>
  <si>
    <t>İsmayılova Səadət Yaşar qızı</t>
  </si>
  <si>
    <t>Sadıqov Elsevər Əli  oğlu</t>
  </si>
  <si>
    <t>Həsənova Gülşən Nəsimi qızı</t>
  </si>
  <si>
    <t>Veysəlova Yelena Vasif qızı</t>
  </si>
  <si>
    <t>Babayev Pərvin Cahid  oğlu</t>
  </si>
  <si>
    <t>Kərimov Tural Tofiq  oğlu</t>
  </si>
  <si>
    <t>Həsənov Babək Abuzər  oğlu</t>
  </si>
  <si>
    <t>Əfəndiyeva Aybəniz Naib qızı</t>
  </si>
  <si>
    <t>Hüseynli Röyal Qasım qızı</t>
  </si>
  <si>
    <t>Məmmədov Rüstəm Qasım  oğlu</t>
  </si>
  <si>
    <t>Sadıqova Gültac Ramin qızı</t>
  </si>
  <si>
    <t>Xaməmmədov Mahmud Asəf  oğlu</t>
  </si>
  <si>
    <t>Qulizadə Məlahət Kamil qızı</t>
  </si>
  <si>
    <t>Hüseynov Fərhad Ənvər  oğlu</t>
  </si>
  <si>
    <t>Dünyamalı Səmayə Mahir qızı</t>
  </si>
  <si>
    <t>Mirzəcanova Solmaz Hicran qızı</t>
  </si>
  <si>
    <t>Yaqubov Elxan Akif  oğlu</t>
  </si>
  <si>
    <t>Aslanov Fərman Bəylər  oğlu</t>
  </si>
  <si>
    <t>İbrahimov Əyanət Məmmədhüseyn  oğlu</t>
  </si>
  <si>
    <t>Sofiyeva Ceyla Vüqar qızı</t>
  </si>
  <si>
    <t>Baxşəliyeva Dilşad Ramin qızı</t>
  </si>
  <si>
    <t>Ömərova Xalidə Rahid qızı</t>
  </si>
  <si>
    <t>Əliyeva Məsmə Fərid qızı</t>
  </si>
  <si>
    <t>Nərimanlı Aysel Rövşən qızı</t>
  </si>
  <si>
    <t>Əlizadə Nurlana Bilal qızı</t>
  </si>
  <si>
    <t>Babayev Osman Hacı  oğlu</t>
  </si>
  <si>
    <t>Zərbiyev İbiş Əvəz  oğlu</t>
  </si>
  <si>
    <t>Abbasov Asif Abdulla  oğlu</t>
  </si>
  <si>
    <t>Məmmədova Türkan Elbəy qızı</t>
  </si>
  <si>
    <t>Cəlilova Dürdanə Nazim qızı</t>
  </si>
  <si>
    <t>Sultanov Xəyyam Arif  oğlu</t>
  </si>
  <si>
    <t>Allahyarova Lətafət Rəşad qızı</t>
  </si>
  <si>
    <t>Əcəmov Afil Əbülfəz  oğlu</t>
  </si>
  <si>
    <t>Əlizadə Arifə Mobil qızı</t>
  </si>
  <si>
    <t>Həsənov Ramil Şircavan  oğlu</t>
  </si>
  <si>
    <t>İbrahimova Gülnarə Niyaz qızı</t>
  </si>
  <si>
    <t>Allahverdiyev Dönməz Fərhad  oğlu</t>
  </si>
  <si>
    <t>Vəliyev Qulam Oktay  oğlu</t>
  </si>
  <si>
    <t>Cəlilzadə Xədicə Möhübbət qızı</t>
  </si>
  <si>
    <t>Hacıbalayeva Səadət Musa qızı</t>
  </si>
  <si>
    <t>Məmmədova Füruzə Əliağa qızı</t>
  </si>
  <si>
    <t>Məmmədov Elnur Vəli  oğlu</t>
  </si>
  <si>
    <t>Babayeva Ruxsarə Xalıq qızı</t>
  </si>
  <si>
    <t>Bədəlova Nərgiz Yusif qızı</t>
  </si>
  <si>
    <t>İbrahimov Nəbi Sabir  oğlu</t>
  </si>
  <si>
    <t>Zeynalova Gülsüm Elman qızı</t>
  </si>
  <si>
    <t>Məlikov Rəfiağa İsmayıl  oğlu</t>
  </si>
  <si>
    <t>Gözəlova Türkanə Elimşah qızı</t>
  </si>
  <si>
    <t>Kərimov Şamxal Sumbat  oğlu</t>
  </si>
  <si>
    <t>Qayıbova Vüsalə Qara qızı</t>
  </si>
  <si>
    <t>Çərkəzli Əntiqə Hüseyn qızı</t>
  </si>
  <si>
    <t>Alışova Turan Rəşad qızı</t>
  </si>
  <si>
    <t>Məmmədova Mahizər Eldar qızı</t>
  </si>
  <si>
    <t>Abugülov Rafiz Pənah  oğlu</t>
  </si>
  <si>
    <t>Binətəliyev Valid Adgözəl  oğlu</t>
  </si>
  <si>
    <t>Yaqubova Şəhla Vüqar qızı</t>
  </si>
  <si>
    <t>Şükürov Aydın Teyyub  oğlu</t>
  </si>
  <si>
    <t>Baxşəliyeva Ruhiyyə Etibar qızı</t>
  </si>
  <si>
    <t>Məmmədova Qənirə İsrafil qızı</t>
  </si>
  <si>
    <t>Bəşirov Fəyyaz Beybala  oğlu</t>
  </si>
  <si>
    <t>Mirzəcanova Səlimə Zabil qızı</t>
  </si>
  <si>
    <t>Rəhimli Anar Əhəd  oğlu</t>
  </si>
  <si>
    <t>Kazımov Vilayət Novruz  oğlu</t>
  </si>
  <si>
    <t>Əlizadə Vüsalə Elvin qızı</t>
  </si>
  <si>
    <t>Əlizadə Şükufə Pərvin qızı</t>
  </si>
  <si>
    <t>Şiralıyev Əjdər Şahniyar  oğlu</t>
  </si>
  <si>
    <t>Bağmanlı Şəhrəbanu Rəşad qızı</t>
  </si>
  <si>
    <t>Hüseynova Turan Vilayət qızı</t>
  </si>
  <si>
    <t>Bayramova Ayçiçək Valeh qızı</t>
  </si>
  <si>
    <t>Qüdrətov Şamil Məlik  oğlu</t>
  </si>
  <si>
    <t>Hüseynova Aytəkin Faiq qızı</t>
  </si>
  <si>
    <t>Vəliyeva Şəlalə İbrahim qızı</t>
  </si>
  <si>
    <t>Təhməzov Əhməd Ağa  oğlu</t>
  </si>
  <si>
    <t>İsmayılova Səkinə Etibar qızı</t>
  </si>
  <si>
    <t>Qasımov Sərxan Niyaz  oğlu</t>
  </si>
  <si>
    <t>Mustafayev Nazim Əsgər  oğlu</t>
  </si>
  <si>
    <t>Əhmədov Ramid Sücahət  oğlu</t>
  </si>
  <si>
    <t>Məmmədov Mirəli İlham  oğlu</t>
  </si>
  <si>
    <t>Məmmədov Timur Mirzə  oğlu</t>
  </si>
  <si>
    <t>Səttərova Esmira Sərdar qızı</t>
  </si>
  <si>
    <t>Əsədova Nihal Şünasib qızı</t>
  </si>
  <si>
    <t>Alıyev Ehtibar Oktay  oğlu</t>
  </si>
  <si>
    <t>Məmmədova Zeynəgül Fizuli qızı</t>
  </si>
  <si>
    <t>Cəlilova Şölə Bədəl qızı</t>
  </si>
  <si>
    <t>Qurbanov Həbib Ağamalı  oğlu</t>
  </si>
  <si>
    <t>Şəfiyev Anar Nuruş  oğlu</t>
  </si>
  <si>
    <t>İbrahimova Fəridə Mübariz qızı</t>
  </si>
  <si>
    <t>Əhmədova Türkanə Sənan qızı</t>
  </si>
  <si>
    <t>Rəhimov Vüqar Hidayət  oğlu</t>
  </si>
  <si>
    <t>Əliyev Haxverdi Mehdi  oğlu</t>
  </si>
  <si>
    <t>Əkbərov Vəli Oruc  oğlu</t>
  </si>
  <si>
    <t>Abdullayev Vüqar Rustəm  oğlu</t>
  </si>
  <si>
    <t>Nərimanlı Yazgül Ramin qızı</t>
  </si>
  <si>
    <t>Babayev Xudu Balağa  oğlu</t>
  </si>
  <si>
    <t>Əhmədova Sədaqət Qerman qızı</t>
  </si>
  <si>
    <t>Hadiyev Eldar Ağalar  oğlu</t>
  </si>
  <si>
    <t>Qasımov Qabil Bala  oğlu</t>
  </si>
  <si>
    <t>Çərkəzli Elgün Vahid  oğlu</t>
  </si>
  <si>
    <t>Miriyeva Leyla İslam qızı</t>
  </si>
  <si>
    <t>Əliyeva Gülbəniz Bəxtiyar qızı</t>
  </si>
  <si>
    <t>Vəliyeva Zərifə Elvin qızı</t>
  </si>
  <si>
    <t>Mahmudov Elşad Xanəli  oğlu</t>
  </si>
  <si>
    <t>Hüseynli Mehriban Rüstəm qızı</t>
  </si>
  <si>
    <t>Qabulov Aqil Tahir  oğlu</t>
  </si>
  <si>
    <t>Məmmədov Asəf Məcnun  oğlu</t>
  </si>
  <si>
    <t>Hüseynov Sərdar Məhərrəm  oğlu</t>
  </si>
  <si>
    <t>Mehtiyev Cəmil Asim  oğlu</t>
  </si>
  <si>
    <t>Mazanova Əntiqə Namiq qızı</t>
  </si>
  <si>
    <t>Həşimova Rübeyda Süleyman qızı</t>
  </si>
  <si>
    <t>Əlizadə Nazimə Vaqif qızı</t>
  </si>
  <si>
    <t>Taharov Müzəffər Pörüz  oğlu</t>
  </si>
  <si>
    <t>Hüseynova Brilyant Taptıq qızı</t>
  </si>
  <si>
    <t>Şərifova Fizzə Vaqif qızı</t>
  </si>
  <si>
    <t>İmanova Kifayət Famil qızı</t>
  </si>
  <si>
    <t>Xəlilzadə Dürdanə Eldəniz qızı</t>
  </si>
  <si>
    <t>Quliyeva Ayla İntiqam qızı</t>
  </si>
  <si>
    <t>Ağarəhimov Anar Əliabbas  oğlu</t>
  </si>
  <si>
    <t>İsmayılov Taleh Şaəli  oğlu</t>
  </si>
  <si>
    <t>Tağıyev Çingiz Telman  oğlu</t>
  </si>
  <si>
    <t>Əzizov Aydın Zöhrab  oğlu</t>
  </si>
  <si>
    <t>Hüseynli İlnarə Faiq qızı</t>
  </si>
  <si>
    <t>Qədirov Turan Ceyhun  oğlu</t>
  </si>
  <si>
    <t>Əkbərova Səbinə Naib qızı</t>
  </si>
  <si>
    <t>Aslanlı Solmaz Cəmaləddin qızı</t>
  </si>
  <si>
    <t>Quliyev Amil İkram  oğlu</t>
  </si>
  <si>
    <t>Abbasova Tamilla Məmmədbağır qızı</t>
  </si>
  <si>
    <t>Rəsulov Rauf Adil  oğlu</t>
  </si>
  <si>
    <t>Əhmədov Aftandil Alışan  oğlu</t>
  </si>
  <si>
    <t>Əmirov Seyfəl Şamil  oğlu</t>
  </si>
  <si>
    <t>Hacıyeva Sürəyyə Mübariz qızı</t>
  </si>
  <si>
    <t>Tahirova Zibeydə Vüqar qızı</t>
  </si>
  <si>
    <t>Abbasova Gülxanım Məmmədbağır qızı</t>
  </si>
  <si>
    <t>Süleymanova Afaq İlqar qızı</t>
  </si>
  <si>
    <t>Əsədli Vüsalə Aqşin qızı</t>
  </si>
  <si>
    <t>Həmidova Səma Anar qızı</t>
  </si>
  <si>
    <t>İbrahimova Almaz Mehman qızı</t>
  </si>
  <si>
    <t>Mehdili Mübariz Həmdiyə  oğlu</t>
  </si>
  <si>
    <t>Əhmədova Nailə Cavid qızı</t>
  </si>
  <si>
    <t>Mirzəxanov Zaur Xudaverdi  oğlu</t>
  </si>
  <si>
    <t>Tağıyev Vitaliy Mirzə  oğlu</t>
  </si>
  <si>
    <t>Mustafayev Vladislav Musa  oğlu</t>
  </si>
  <si>
    <t>Qazıbəyov Vüqar Hacıbala  oğlu</t>
  </si>
  <si>
    <t>Qurbanov Rəşad Məqsəd  oğlu</t>
  </si>
  <si>
    <t>Talıbov Firudin Məhəmməd  oğlu</t>
  </si>
  <si>
    <t>Tağıyev Yaqub Əvəz  oğlu</t>
  </si>
  <si>
    <t>Əlizadə Zülfiyyə Elimxan qızı</t>
  </si>
  <si>
    <t>Musayev Atabala Hüseynağa  oğlu</t>
  </si>
  <si>
    <t>Mirzəyev Mirzə Malik  oğlu</t>
  </si>
  <si>
    <t>Hüseynov Yusuf Almaz  oğlu</t>
  </si>
  <si>
    <t>Əsgərov Turxan Hamlet  oğlu</t>
  </si>
  <si>
    <t>Tağıyev Rizvan Qasım  oğlu</t>
  </si>
  <si>
    <t>Hüseynov Baba Yamən  oğlu</t>
  </si>
  <si>
    <t>Xalıqov Azad Bəhrəm  oğlu</t>
  </si>
  <si>
    <t>Rüstəmov Zeynal Dünyaməddin  oğlu</t>
  </si>
  <si>
    <t>Hacıbəyova Zeynəb Rza qızı</t>
  </si>
  <si>
    <t>Budaqlı Nuray Sənan qızı</t>
  </si>
  <si>
    <t>Məmmədova Ulduz Aqil qızı</t>
  </si>
  <si>
    <t>Əliyev Mehdi Qələndər  oğlu</t>
  </si>
  <si>
    <t>Hüseynov Mustafa Feyzulla  oğlu</t>
  </si>
  <si>
    <t>Səfərli Nəcəf Xanağa  oğlu</t>
  </si>
  <si>
    <t>Hüseynov Sudeif Abbas  oğlu</t>
  </si>
  <si>
    <t>Novruzov Ramin Haqqulla  oğlu</t>
  </si>
  <si>
    <t>Məmmədli Laləzar Eyyub qızı</t>
  </si>
  <si>
    <t>Əsgərov Coşqun Məhərrəm  oğlu</t>
  </si>
  <si>
    <t>Rəcəbov Samir Fazil  oğlu</t>
  </si>
  <si>
    <t>Qafarov Cəlal Sami  oğlu</t>
  </si>
  <si>
    <t>Həsənov Namiq Qəmbər  oğlu</t>
  </si>
  <si>
    <t>Abdulxalıqov Xudaverdi Məhəmməd  oğlu</t>
  </si>
  <si>
    <t>Daşdəmirov İbrahim Eyvaz  oğlu</t>
  </si>
  <si>
    <t>Apatonov Elman Alik  oğlu</t>
  </si>
  <si>
    <t>Rəşidov Nazim Şirəli  oğlu</t>
  </si>
  <si>
    <t>LG</t>
  </si>
  <si>
    <t>Qələm</t>
  </si>
  <si>
    <t>Məbləğ</t>
  </si>
  <si>
    <t>Dəftər</t>
  </si>
  <si>
    <t>+</t>
  </si>
  <si>
    <t>num_digits</t>
  </si>
  <si>
    <t>ROUND</t>
  </si>
  <si>
    <t>ROUNDUP</t>
  </si>
  <si>
    <t>ROUNDDOWN</t>
  </si>
  <si>
    <t>MROUND</t>
  </si>
  <si>
    <t>Ədədlər</t>
  </si>
  <si>
    <t>Round Function</t>
  </si>
  <si>
    <t>İncrease/Decrease Decimal</t>
  </si>
  <si>
    <t>Ədələr</t>
  </si>
  <si>
    <t>Cüt yoxsa Tək?</t>
  </si>
  <si>
    <t>Ondalıq hissə</t>
  </si>
  <si>
    <t>Number</t>
  </si>
  <si>
    <t>Power</t>
  </si>
  <si>
    <t>Result</t>
  </si>
  <si>
    <t>Result (^)</t>
  </si>
  <si>
    <t>Albom</t>
  </si>
  <si>
    <t>Pozan</t>
  </si>
  <si>
    <t>Kitab</t>
  </si>
  <si>
    <t>Karandaş</t>
  </si>
  <si>
    <t>Bölünən</t>
  </si>
  <si>
    <t>Bölən</t>
  </si>
  <si>
    <t>Qismət (QUOTIENT)</t>
  </si>
  <si>
    <t>Qalıq (MOD)</t>
  </si>
  <si>
    <t>Excel</t>
  </si>
  <si>
    <t>+/*</t>
  </si>
  <si>
    <r>
      <t>SUM</t>
    </r>
    <r>
      <rPr>
        <b/>
        <sz val="11"/>
        <color theme="1"/>
        <rFont val="Palatino Linotype"/>
        <family val="1"/>
      </rPr>
      <t>/</t>
    </r>
    <r>
      <rPr>
        <sz val="11"/>
        <color theme="1"/>
        <rFont val="Palatino Linotype"/>
        <family val="2"/>
        <charset val="186"/>
      </rPr>
      <t>PRODUCT</t>
    </r>
  </si>
  <si>
    <r>
      <rPr>
        <b/>
        <sz val="16"/>
        <color rgb="FFFF0000"/>
        <rFont val="Palatino Linotype"/>
        <family val="1"/>
      </rPr>
      <t>Math&amp;Trig functions</t>
    </r>
    <r>
      <rPr>
        <b/>
        <sz val="16"/>
        <color theme="1"/>
        <rFont val="Palatino Linotype"/>
        <family val="1"/>
      </rPr>
      <t xml:space="preserve"> (Математические; Matematik ve trigonometri)</t>
    </r>
  </si>
  <si>
    <r>
      <rPr>
        <sz val="14"/>
        <color rgb="FFFF0000"/>
        <rFont val="Cambria"/>
        <family val="1"/>
      </rPr>
      <t>SUM</t>
    </r>
    <r>
      <rPr>
        <sz val="14"/>
        <color theme="1"/>
        <rFont val="Cambria"/>
        <family val="1"/>
        <charset val="186"/>
      </rPr>
      <t xml:space="preserve"> (СУММ; TOPLA)</t>
    </r>
  </si>
  <si>
    <r>
      <rPr>
        <sz val="14"/>
        <color rgb="FFFF0000"/>
        <rFont val="Cambria"/>
        <family val="1"/>
      </rPr>
      <t>SUMIF</t>
    </r>
    <r>
      <rPr>
        <sz val="14"/>
        <color theme="1"/>
        <rFont val="Cambria"/>
        <family val="1"/>
        <charset val="186"/>
      </rPr>
      <t xml:space="preserve"> (СУММЕСЛИ; ETOPLA)</t>
    </r>
  </si>
  <si>
    <r>
      <rPr>
        <sz val="14"/>
        <color rgb="FFFF0000"/>
        <rFont val="Cambria"/>
        <family val="1"/>
      </rPr>
      <t>SUMIFS</t>
    </r>
    <r>
      <rPr>
        <sz val="14"/>
        <color theme="1"/>
        <rFont val="Cambria"/>
        <family val="1"/>
        <charset val="186"/>
      </rPr>
      <t xml:space="preserve"> (СУММЕСЛИМН; ÇOKETOPLA)</t>
    </r>
  </si>
  <si>
    <r>
      <rPr>
        <sz val="14"/>
        <color rgb="FFFF0000"/>
        <rFont val="Cambria"/>
        <family val="1"/>
      </rPr>
      <t>ODD</t>
    </r>
    <r>
      <rPr>
        <sz val="14"/>
        <color theme="1"/>
        <rFont val="Cambria"/>
        <family val="1"/>
        <charset val="186"/>
      </rPr>
      <t xml:space="preserve"> (НЕЧЁТ; TEK)</t>
    </r>
  </si>
  <si>
    <r>
      <rPr>
        <sz val="14"/>
        <color rgb="FFFF0000"/>
        <rFont val="Cambria"/>
        <family val="1"/>
      </rPr>
      <t>EVEN</t>
    </r>
    <r>
      <rPr>
        <sz val="14"/>
        <color theme="1"/>
        <rFont val="Cambria"/>
        <family val="1"/>
        <charset val="186"/>
      </rPr>
      <t xml:space="preserve"> (ЧЁТН; ÇİFT)</t>
    </r>
  </si>
  <si>
    <r>
      <rPr>
        <sz val="14"/>
        <color rgb="FFFF0000"/>
        <rFont val="Cambria"/>
        <family val="1"/>
      </rPr>
      <t>INT</t>
    </r>
    <r>
      <rPr>
        <sz val="14"/>
        <color theme="1"/>
        <rFont val="Cambria"/>
        <family val="1"/>
        <charset val="186"/>
      </rPr>
      <t xml:space="preserve"> (ЦЕЛОЕ; TAMSAYI)</t>
    </r>
  </si>
  <si>
    <r>
      <rPr>
        <sz val="14"/>
        <color rgb="FFFF0000"/>
        <rFont val="Cambria"/>
        <family val="1"/>
      </rPr>
      <t>TRUNC</t>
    </r>
    <r>
      <rPr>
        <sz val="14"/>
        <color theme="1"/>
        <rFont val="Cambria"/>
        <family val="1"/>
        <charset val="186"/>
      </rPr>
      <t xml:space="preserve"> (ОТБР; NSAT)</t>
    </r>
  </si>
  <si>
    <r>
      <rPr>
        <sz val="14"/>
        <color rgb="FFFF0000"/>
        <rFont val="Cambria"/>
        <family val="1"/>
      </rPr>
      <t>ROUND</t>
    </r>
    <r>
      <rPr>
        <sz val="14"/>
        <color theme="1"/>
        <rFont val="Cambria"/>
        <family val="1"/>
        <charset val="186"/>
      </rPr>
      <t xml:space="preserve"> (ОКРУГЛ; YUVARLA)</t>
    </r>
  </si>
  <si>
    <r>
      <rPr>
        <sz val="14"/>
        <color rgb="FFFF0000"/>
        <rFont val="Cambria"/>
        <family val="1"/>
      </rPr>
      <t>ROUNDUP</t>
    </r>
    <r>
      <rPr>
        <sz val="14"/>
        <color theme="1"/>
        <rFont val="Cambria"/>
        <family val="1"/>
        <charset val="186"/>
      </rPr>
      <t xml:space="preserve"> (ОКРУГЛВВЕРХ; YUKARIYUVARLA)</t>
    </r>
  </si>
  <si>
    <r>
      <rPr>
        <sz val="14"/>
        <color rgb="FFFF0000"/>
        <rFont val="Cambria"/>
        <family val="1"/>
      </rPr>
      <t>ROUNDDOWN</t>
    </r>
    <r>
      <rPr>
        <sz val="14"/>
        <color theme="1"/>
        <rFont val="Cambria"/>
        <family val="1"/>
        <charset val="186"/>
      </rPr>
      <t xml:space="preserve"> (ОКРУГЛВНИЗ; AŞAĞIYUVARLA)</t>
    </r>
  </si>
  <si>
    <r>
      <rPr>
        <sz val="14"/>
        <color rgb="FFFF0000"/>
        <rFont val="Cambria"/>
        <family val="1"/>
      </rPr>
      <t>MROUND</t>
    </r>
    <r>
      <rPr>
        <sz val="14"/>
        <color theme="1"/>
        <rFont val="Cambria"/>
        <family val="1"/>
        <charset val="186"/>
      </rPr>
      <t xml:space="preserve"> (ОКРУГЛТ; KYUVARLA)</t>
    </r>
  </si>
  <si>
    <r>
      <rPr>
        <sz val="14"/>
        <color rgb="FFFF0000"/>
        <rFont val="Cambria"/>
        <family val="1"/>
      </rPr>
      <t>MOD</t>
    </r>
    <r>
      <rPr>
        <sz val="14"/>
        <color theme="1"/>
        <rFont val="Cambria"/>
        <family val="1"/>
        <charset val="186"/>
      </rPr>
      <t xml:space="preserve"> (ОСТАТ; MOD)</t>
    </r>
  </si>
  <si>
    <r>
      <rPr>
        <sz val="14"/>
        <color rgb="FFFF0000"/>
        <rFont val="Cambria"/>
        <family val="1"/>
      </rPr>
      <t>QUOTIENT</t>
    </r>
    <r>
      <rPr>
        <sz val="14"/>
        <color theme="1"/>
        <rFont val="Cambria"/>
        <family val="1"/>
        <charset val="186"/>
      </rPr>
      <t xml:space="preserve"> (ЧАСТНОЕ; BÖLÜM)</t>
    </r>
  </si>
  <si>
    <r>
      <rPr>
        <sz val="14"/>
        <color rgb="FFFF0000"/>
        <rFont val="Cambria"/>
        <family val="1"/>
      </rPr>
      <t>POWER</t>
    </r>
    <r>
      <rPr>
        <sz val="14"/>
        <color theme="1"/>
        <rFont val="Cambria"/>
        <family val="1"/>
        <charset val="186"/>
      </rPr>
      <t xml:space="preserve"> (СТЕПЕНЬ; KUVVET)</t>
    </r>
  </si>
  <si>
    <r>
      <rPr>
        <sz val="14"/>
        <color rgb="FFFF0000"/>
        <rFont val="Cambria"/>
        <family val="1"/>
      </rPr>
      <t>SQRT</t>
    </r>
    <r>
      <rPr>
        <sz val="14"/>
        <color theme="1"/>
        <rFont val="Cambria"/>
        <family val="1"/>
        <charset val="186"/>
      </rPr>
      <t xml:space="preserve"> (КОРЕНЬ; KAREKÖK)</t>
    </r>
  </si>
  <si>
    <r>
      <rPr>
        <sz val="14"/>
        <color rgb="FFFF0000"/>
        <rFont val="Cambria"/>
        <family val="1"/>
      </rPr>
      <t>RANDBETWEEN</t>
    </r>
    <r>
      <rPr>
        <sz val="14"/>
        <color theme="1"/>
        <rFont val="Cambria"/>
        <family val="1"/>
        <charset val="186"/>
      </rPr>
      <t xml:space="preserve"> (СЛУЧМЕЖДУ; RASTGELEARADA)</t>
    </r>
  </si>
  <si>
    <r>
      <rPr>
        <sz val="14"/>
        <color rgb="FFFF0000"/>
        <rFont val="Cambria"/>
        <family val="1"/>
      </rPr>
      <t>PRODUCT</t>
    </r>
    <r>
      <rPr>
        <sz val="14"/>
        <color theme="1"/>
        <rFont val="Cambria"/>
        <family val="1"/>
        <charset val="186"/>
      </rPr>
      <t xml:space="preserve"> (ПРОИЗВЕД; ÇARPIM)</t>
    </r>
  </si>
  <si>
    <r>
      <rPr>
        <sz val="14"/>
        <color rgb="FFFF0000"/>
        <rFont val="Cambria"/>
        <family val="1"/>
      </rPr>
      <t>SUMSQ</t>
    </r>
    <r>
      <rPr>
        <sz val="14"/>
        <color theme="1"/>
        <rFont val="Cambria"/>
        <family val="1"/>
        <charset val="186"/>
      </rPr>
      <t xml:space="preserve"> (СУММКВ; TOPKARE)</t>
    </r>
  </si>
  <si>
    <r>
      <rPr>
        <sz val="14"/>
        <color rgb="FFFF0000"/>
        <rFont val="Cambria"/>
        <family val="1"/>
      </rPr>
      <t>ABS</t>
    </r>
    <r>
      <rPr>
        <sz val="14"/>
        <color theme="1"/>
        <rFont val="Cambria"/>
        <family val="1"/>
        <charset val="186"/>
      </rPr>
      <t xml:space="preserve"> (ABS; MUTLAK)</t>
    </r>
  </si>
  <si>
    <r>
      <rPr>
        <sz val="14"/>
        <color rgb="FFFF0000"/>
        <rFont val="Cambria"/>
        <family val="1"/>
      </rPr>
      <t>SUMPRODUCT</t>
    </r>
    <r>
      <rPr>
        <sz val="14"/>
        <color theme="1"/>
        <rFont val="Cambria"/>
        <family val="1"/>
        <charset val="186"/>
      </rPr>
      <t xml:space="preserve"> (СУММПРОИЗВ; TOPLA.ÇARPIM)</t>
    </r>
  </si>
  <si>
    <r>
      <rPr>
        <sz val="14"/>
        <color rgb="FFFF0000"/>
        <rFont val="Cambria"/>
        <family val="1"/>
      </rPr>
      <t>SUBTOTAL</t>
    </r>
    <r>
      <rPr>
        <sz val="14"/>
        <color theme="1"/>
        <rFont val="Cambria"/>
        <family val="1"/>
        <charset val="186"/>
      </rPr>
      <t xml:space="preserve"> (ПРОМЕЖУТОЧНЫЕ.ИТОГИ; ALTTOPLAM)</t>
    </r>
  </si>
  <si>
    <r>
      <rPr>
        <sz val="14"/>
        <color rgb="FFFF0000"/>
        <rFont val="Cambria"/>
        <family val="1"/>
      </rPr>
      <t>AGGREGATE</t>
    </r>
    <r>
      <rPr>
        <sz val="14"/>
        <color theme="1"/>
        <rFont val="Cambria"/>
        <family val="1"/>
        <charset val="186"/>
      </rPr>
      <t xml:space="preserve"> (АГРЕГАТ; TOPLAMA)</t>
    </r>
  </si>
  <si>
    <t>Cari vəziyyət</t>
  </si>
  <si>
    <t>Pendir</t>
  </si>
  <si>
    <t>Qaymaq</t>
  </si>
  <si>
    <t>Çörək</t>
  </si>
  <si>
    <t>Noxud</t>
  </si>
  <si>
    <t>Düyü</t>
  </si>
  <si>
    <t>Son istifadə tarixi</t>
  </si>
  <si>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</si>
  <si>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</si>
  <si>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</si>
  <si>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</si>
  <si>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</si>
  <si>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</si>
  <si>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</si>
  <si>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</si>
  <si>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</si>
  <si>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</si>
  <si>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SUM</t>
  </si>
  <si>
    <t>SUMIF</t>
  </si>
  <si>
    <t>SUMİFS</t>
  </si>
  <si>
    <t>ODD</t>
  </si>
  <si>
    <t>EVEN</t>
  </si>
  <si>
    <t>INT</t>
  </si>
  <si>
    <t>TRUNC</t>
  </si>
  <si>
    <t>ROUNDOWN</t>
  </si>
  <si>
    <t>QUOTIENT</t>
  </si>
  <si>
    <t>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</si>
</sst>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 #,##0.00_-;\-&quot;₼&quot;\ * #,##0.00_-;_-&quot;₼&quot;\ * &quot;-&quot;??_-;_-@_-"/>
    <numFmt numFmtId="165" formatCode="_-[$₼-42C]\ * #,##0.00_-;\-[$₼-42C]\ * #,##0.00_-;_-[$₼-42C]\ * &quot;-&quot;??_-;_-@_-"/>
    <numFmt numFmtId="166" formatCode="_-* #,##0.00\ [$₼-42C]_-;\-* #,##0.00\ [$₼-42C]_-;_-* &quot;-&quot;??\ [$₼-42C]_-;_-@_-"/>
    <numFmt numFmtId="167" formatCode="0.000"/>
  </numFmts>
  <fonts count="30" x14ac:knownFonts="1">
    <font>
      <sz val="11"/>
      <color theme="1"/>
      <name val="Palatino Linotype"/>
      <family val="2"/>
      <charset val="186"/>
    </font>
    <font>
      <sz val="11"/>
      <color theme="1"/>
      <name val="Calibri"/>
      <family val="2"/>
      <charset val="186"/>
      <scheme val="minor"/>
    </font>
    <font>
      <sz val="12"/>
      <color theme="1"/>
      <name val="Arial"/>
      <family val="2"/>
      <charset val="186"/>
    </font>
    <font>
      <sz val="14"/>
      <color theme="1"/>
      <name val="Cambria"/>
      <family val="1"/>
      <charset val="186"/>
    </font>
    <font>
      <sz val="14"/>
      <color theme="1"/>
      <name val="Palatino Linotype"/>
      <family val="2"/>
      <charset val="186"/>
    </font>
    <font>
      <sz val="13"/>
      <color theme="1"/>
      <name val="Palatino Linotype"/>
      <family val="2"/>
      <charset val="186"/>
    </font>
    <font>
      <b/>
      <sz val="16"/>
      <color theme="0"/>
      <name val="Palatino Linotype"/>
      <family val="2"/>
      <charset val="186"/>
    </font>
    <font>
      <b/>
      <sz val="16"/>
      <color theme="1"/>
      <name val="Palatino Linotype"/>
      <family val="1"/>
    </font>
    <font>
      <sz val="11"/>
      <color theme="1"/>
      <name val="Palatino Linotype"/>
      <family val="2"/>
      <charset val="186"/>
    </font>
    <font>
      <b/>
      <sz val="16"/>
      <color theme="0"/>
      <name val="Palatino Linotype"/>
      <family val="1"/>
    </font>
    <font>
      <b/>
      <sz val="11"/>
      <color theme="0"/>
      <name val="Palatino Linotype"/>
      <family val="1"/>
    </font>
    <font>
      <sz val="16"/>
      <color theme="1"/>
      <name val="Palatino Linotype"/>
      <family val="1"/>
    </font>
    <font>
      <sz val="9"/>
      <color indexed="81"/>
      <name val="Tahoma"/>
      <family val="2"/>
    </font>
    <font>
      <b/>
      <sz val="9"/>
      <color indexed="81"/>
      <name val="Tahoma"/>
      <family val="2"/>
    </font>
    <font>
      <b/>
      <sz val="11"/>
      <color theme="1"/>
      <name val="Palatino Linotype"/>
      <family val="1"/>
    </font>
    <font>
      <b/>
      <sz val="11"/>
      <color theme="9" tint="-0.249977111117893"/>
      <name val="Palatino Linotype"/>
      <family val="1"/>
    </font>
    <font>
      <b/>
      <sz val="16"/>
      <color rgb="FFFF0000"/>
      <name val="Palatino Linotype"/>
      <family val="1"/>
    </font>
    <font>
      <sz val="14"/>
      <color theme="1"/>
      <name val="Cambria"/>
      <family val="1"/>
    </font>
    <font>
      <sz val="14"/>
      <color rgb="FFFF0000"/>
      <name val="Cambria"/>
      <family val="1"/>
    </font>
    <font>
      <sz val="12"/>
      <color theme="1"/>
      <name val="Palatino Linotype"/>
      <family val="2"/>
      <charset val="186"/>
    </font>
    <font>
      <b/>
      <sz val="12"/>
      <color theme="1"/>
      <name val="Palatino Linotype"/>
      <family val="1"/>
    </font>
    <font>
      <b/>
      <sz val="28"/>
      <name val="Palatino Linotype"/>
      <family val="1"/>
    </font>
    <font>
      <b/>
      <sz val="18"/>
      <color rgb="FF002060"/>
      <name val="Palatino Linotype"/>
      <family val="1"/>
    </font>
    <font>
      <b/>
      <sz val="18"/>
      <color theme="0"/>
      <name val="Calibri Light"/>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rgb="FF000000"/>
      <name val="Courier New"/>
      <family val="3"/>
    </font>
  </fonts>
  <fills count="13">
    <fill>
      <patternFill patternType="none"/>
    </fill>
    <fill>
      <patternFill patternType="gray125"/>
    </fill>
    <fill>
      <patternFill patternType="solid">
        <fgColor theme="0" tint="-0.149998474074526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rgb="FFFF0000"/>
        <bgColor indexed="64"/>
      </patternFill>
    </fill>
    <fill>
      <patternFill patternType="solid">
        <fgColor rgb="FF002060"/>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CBF68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bottom style="medium">
        <color indexed="64"/>
      </bottom>
      <diagonal/>
    </border>
    <border>
      <left/>
      <right/>
      <top style="thin">
        <color indexed="64"/>
      </top>
      <bottom/>
      <diagonal/>
    </border>
    <border>
      <left/>
      <right/>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0" fontId="1" fillId="0" borderId="0"/>
    <xf numFmtId="0" fontId="2" fillId="0" borderId="0"/>
    <xf numFmtId="0" fontId="5" fillId="0" borderId="0"/>
    <xf numFmtId="164" fontId="8" fillId="0" borderId="0" applyFont="0" applyFill="0" applyBorder="0" applyAlignment="0" applyProtection="0"/>
    <xf numFmtId="0" fontId="5" fillId="0" borderId="0"/>
    <xf numFmtId="0" fontId="27" fillId="0" borderId="0" applyNumberFormat="0" applyFill="0" applyBorder="0" applyAlignment="0" applyProtection="0"/>
  </cellStyleXfs>
  <cellXfs count="79">
    <xf numFmtId="0" fontId="0" fillId="0" borderId="0" xfId="0"/>
    <xf numFmtId="0" fontId="1" fillId="0" borderId="0" xfId="1"/>
    <xf numFmtId="0" fontId="3" fillId="0" borderId="0" xfId="2" applyFont="1"/>
    <xf numFmtId="0" fontId="4" fillId="0" borderId="0" xfId="0" applyFont="1"/>
    <xf numFmtId="0" fontId="6" fillId="3" borderId="2" xfId="3" applyFont="1" applyFill="1" applyBorder="1" applyAlignment="1">
      <alignment horizontal="left" vertical="center" wrapText="1"/>
    </xf>
    <xf numFmtId="0" fontId="6" fillId="3" borderId="3" xfId="3" applyFont="1" applyFill="1" applyBorder="1" applyAlignment="1">
      <alignment horizontal="left" vertical="center" wrapText="1"/>
    </xf>
    <xf numFmtId="14" fontId="6" fillId="3" borderId="3" xfId="3" applyNumberFormat="1" applyFont="1" applyFill="1" applyBorder="1" applyAlignment="1">
      <alignment horizontal="left" vertical="center" wrapText="1"/>
    </xf>
    <xf numFmtId="14" fontId="6" fillId="3" borderId="4" xfId="3" applyNumberFormat="1" applyFont="1" applyFill="1" applyBorder="1" applyAlignment="1">
      <alignment horizontal="left" vertical="center" wrapText="1"/>
    </xf>
    <xf numFmtId="14" fontId="5" fillId="0" borderId="0" xfId="3" applyNumberFormat="1" applyAlignment="1">
      <alignment horizontal="left" wrapText="1"/>
    </xf>
    <xf numFmtId="0" fontId="5" fillId="0" borderId="0" xfId="3" applyAlignment="1">
      <alignment horizontal="left" wrapText="1"/>
    </xf>
    <xf numFmtId="0" fontId="5" fillId="0" borderId="2" xfId="3" applyBorder="1"/>
    <xf numFmtId="0" fontId="5" fillId="0" borderId="3" xfId="3" applyBorder="1"/>
    <xf numFmtId="165" fontId="5" fillId="0" borderId="3" xfId="3" applyNumberFormat="1" applyBorder="1"/>
    <xf numFmtId="14" fontId="5" fillId="0" borderId="3" xfId="3" applyNumberFormat="1" applyBorder="1"/>
    <xf numFmtId="14" fontId="5" fillId="0" borderId="4" xfId="3" applyNumberFormat="1" applyBorder="1" applyAlignment="1">
      <alignment wrapText="1"/>
    </xf>
    <xf numFmtId="0" fontId="5" fillId="0" borderId="0" xfId="3"/>
    <xf numFmtId="0" fontId="5" fillId="4" borderId="2" xfId="3" applyFill="1" applyBorder="1"/>
    <xf numFmtId="0" fontId="5" fillId="4" borderId="3" xfId="3" applyFill="1" applyBorder="1"/>
    <xf numFmtId="165" fontId="5" fillId="4" borderId="3" xfId="3" applyNumberFormat="1" applyFill="1" applyBorder="1"/>
    <xf numFmtId="14" fontId="5" fillId="4" borderId="3" xfId="3" applyNumberFormat="1" applyFill="1" applyBorder="1"/>
    <xf numFmtId="14" fontId="5" fillId="4" borderId="4" xfId="3" applyNumberFormat="1" applyFill="1" applyBorder="1" applyAlignment="1">
      <alignment wrapText="1"/>
    </xf>
    <xf numFmtId="14" fontId="5" fillId="0" borderId="0" xfId="3" applyNumberFormat="1"/>
    <xf numFmtId="0" fontId="0" fillId="0" borderId="0" xfId="0" applyAlignment="1">
      <alignment horizontal="center" vertical="center"/>
    </xf>
    <xf numFmtId="165" fontId="5" fillId="0" borderId="0" xfId="3" applyNumberFormat="1"/>
    <xf numFmtId="0" fontId="9" fillId="7" borderId="0" xfId="0" applyFont="1" applyFill="1" applyAlignment="1">
      <alignment horizontal="center" vertical="center"/>
    </xf>
    <xf numFmtId="0" fontId="10" fillId="7" borderId="0" xfId="0" applyFont="1" applyFill="1" applyAlignment="1">
      <alignment horizontal="center" vertical="center"/>
    </xf>
    <xf numFmtId="0" fontId="9" fillId="8" borderId="1" xfId="0" applyFont="1" applyFill="1" applyBorder="1" applyAlignment="1">
      <alignment horizontal="center" vertical="center"/>
    </xf>
    <xf numFmtId="0" fontId="9" fillId="6" borderId="1" xfId="0" applyFont="1" applyFill="1" applyBorder="1" applyAlignment="1">
      <alignment horizontal="center" vertical="center"/>
    </xf>
    <xf numFmtId="0" fontId="11" fillId="9" borderId="1" xfId="4" applyNumberFormat="1" applyFont="1" applyFill="1" applyBorder="1" applyAlignment="1">
      <alignment horizontal="center" vertical="center" wrapText="1"/>
    </xf>
    <xf numFmtId="0" fontId="7" fillId="5" borderId="1" xfId="0" applyFont="1" applyFill="1" applyBorder="1" applyAlignment="1">
      <alignment horizontal="center" vertical="center"/>
    </xf>
    <xf numFmtId="0" fontId="0" fillId="10" borderId="1" xfId="0"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1" fillId="0" borderId="0" xfId="1" quotePrefix="1"/>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wrapText="1"/>
    </xf>
    <xf numFmtId="22" fontId="1" fillId="0" borderId="0" xfId="1" applyNumberFormat="1"/>
    <xf numFmtId="0" fontId="0" fillId="0" borderId="0" xfId="0" applyAlignment="1">
      <alignment horizontal="center"/>
    </xf>
    <xf numFmtId="0" fontId="0" fillId="0" borderId="5" xfId="0" applyBorder="1" applyAlignment="1">
      <alignment horizontal="center"/>
    </xf>
    <xf numFmtId="0" fontId="0" fillId="0" borderId="0" xfId="0" applyAlignment="1">
      <alignment horizontal="center" wrapText="1"/>
    </xf>
    <xf numFmtId="0" fontId="0" fillId="0" borderId="7" xfId="0" applyBorder="1" applyAlignment="1">
      <alignment horizontal="center" wrapText="1"/>
    </xf>
    <xf numFmtId="166" fontId="0" fillId="0" borderId="0" xfId="0" applyNumberFormat="1" applyAlignment="1">
      <alignment horizontal="center"/>
    </xf>
    <xf numFmtId="166" fontId="0" fillId="0" borderId="7" xfId="0" applyNumberFormat="1" applyBorder="1" applyAlignment="1">
      <alignment horizontal="center"/>
    </xf>
    <xf numFmtId="0" fontId="0" fillId="0" borderId="7" xfId="0" applyBorder="1" applyAlignment="1">
      <alignment horizontal="center"/>
    </xf>
    <xf numFmtId="0" fontId="0" fillId="11" borderId="6" xfId="0" applyFill="1" applyBorder="1" applyAlignment="1">
      <alignment horizontal="center" vertical="center"/>
    </xf>
    <xf numFmtId="0" fontId="0" fillId="11" borderId="0" xfId="0" applyFill="1" applyAlignment="1">
      <alignment horizontal="center" vertical="center"/>
    </xf>
    <xf numFmtId="0" fontId="0" fillId="9" borderId="6" xfId="0" applyFill="1" applyBorder="1" applyAlignment="1">
      <alignment horizontal="center" vertical="center"/>
    </xf>
    <xf numFmtId="0" fontId="0" fillId="9" borderId="0" xfId="0" applyFill="1" applyAlignment="1">
      <alignment horizontal="center" vertical="center"/>
    </xf>
    <xf numFmtId="0" fontId="0" fillId="0" borderId="0" xfId="0" quotePrefix="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167" fontId="0" fillId="0" borderId="1" xfId="0" applyNumberFormat="1" applyBorder="1" applyAlignment="1">
      <alignment horizontal="center" vertical="center"/>
    </xf>
    <xf numFmtId="0" fontId="7" fillId="5" borderId="0" xfId="0" applyFont="1" applyFill="1" applyAlignment="1">
      <alignment wrapText="1"/>
    </xf>
    <xf numFmtId="0" fontId="17" fillId="0" borderId="0" xfId="2" applyFont="1"/>
    <xf numFmtId="0" fontId="17" fillId="2" borderId="0" xfId="2" applyFont="1" applyFill="1"/>
    <xf numFmtId="0" fontId="19" fillId="0" borderId="0" xfId="0" applyFont="1"/>
    <xf numFmtId="0" fontId="19" fillId="0" borderId="0" xfId="3" applyFont="1"/>
    <xf numFmtId="0" fontId="19" fillId="0" borderId="5" xfId="3" applyFont="1" applyBorder="1"/>
    <xf numFmtId="0" fontId="20" fillId="12" borderId="6" xfId="0" applyFont="1" applyFill="1" applyBorder="1" applyAlignment="1">
      <alignment horizontal="left" vertical="center"/>
    </xf>
    <xf numFmtId="14" fontId="19" fillId="0" borderId="0" xfId="0" applyNumberFormat="1" applyFont="1"/>
    <xf numFmtId="14" fontId="19" fillId="0" borderId="5" xfId="0" applyNumberFormat="1" applyFont="1" applyBorder="1"/>
    <xf numFmtId="0" fontId="5" fillId="9" borderId="0" xfId="5" applyFill="1"/>
    <xf numFmtId="0" fontId="23" fillId="9" borderId="0" xfId="5" applyFont="1" applyFill="1"/>
    <xf numFmtId="0" fontId="24" fillId="9" borderId="0" xfId="5" applyFont="1" applyFill="1"/>
    <xf numFmtId="0" fontId="26" fillId="9" borderId="0" xfId="5" applyFont="1" applyFill="1"/>
    <xf numFmtId="0" fontId="17" fillId="0" borderId="0" xfId="2" applyFont="1" applyAlignment="1">
      <alignment horizontal="center" wrapText="1"/>
    </xf>
    <xf numFmtId="0" fontId="17" fillId="2" borderId="0" xfId="2" applyFont="1" applyFill="1" applyAlignment="1">
      <alignment horizontal="center" vertical="center" wrapText="1"/>
    </xf>
    <xf numFmtId="0" fontId="17" fillId="2" borderId="0" xfId="2" applyFont="1" applyFill="1" applyAlignment="1">
      <alignment horizontal="center" wrapText="1"/>
    </xf>
    <xf numFmtId="0" fontId="17" fillId="0" borderId="0" xfId="2" applyFont="1" applyAlignment="1">
      <alignment horizontal="center" vertical="center" wrapText="1"/>
    </xf>
    <xf numFmtId="0" fontId="29" fillId="0" borderId="0" xfId="0" applyFont="1"/>
    <xf numFmtId="0" fontId="28" fillId="9" borderId="0" xfId="6" applyFont="1" applyFill="1" applyAlignment="1">
      <alignment horizontal="center" vertical="center"/>
    </xf>
    <xf numFmtId="0" fontId="26" fillId="9" borderId="0" xfId="5" applyFont="1" applyFill="1" applyAlignment="1">
      <alignment horizontal="center" vertical="center"/>
    </xf>
    <xf numFmtId="0" fontId="21" fillId="9" borderId="0" xfId="5" applyFont="1" applyFill="1" applyAlignment="1">
      <alignment horizontal="right" vertical="center"/>
    </xf>
    <xf numFmtId="0" fontId="22" fillId="9" borderId="0" xfId="5" applyFont="1" applyFill="1" applyAlignment="1">
      <alignment horizontal="left" wrapText="1"/>
    </xf>
    <xf numFmtId="0" fontId="25" fillId="9" borderId="0" xfId="5" applyFont="1" applyFill="1" applyAlignment="1">
      <alignment horizontal="center"/>
    </xf>
  </cellXfs>
  <cellStyles count="7">
    <cellStyle name="Currency" xfId="4" builtinId="4"/>
    <cellStyle name="Hyperlink 3" xfId="6" xr:uid="{025CA353-273F-4B22-B0F3-A17456A24018}"/>
    <cellStyle name="Normal" xfId="0" builtinId="0"/>
    <cellStyle name="Normal 2" xfId="1" xr:uid="{08B8D498-C2D8-4A1C-8959-C42E6608F830}"/>
    <cellStyle name="Normal 2 2" xfId="2" xr:uid="{59B743E7-D4A5-4B61-B9FC-B5705AB2A6DC}"/>
    <cellStyle name="Normal 2 2 2" xfId="5" xr:uid="{1769EBD7-5EF7-4FF3-9F1B-D737E5D616CA}"/>
    <cellStyle name="Normal 3" xfId="3" xr:uid="{F9CD4527-1B38-43A7-8E55-A1F2422AE2CF}"/>
  </cellStyles>
  <dxfs count="0"/>
  <tableStyles count="0" defaultTableStyle="TableStyleMedium2" defaultPivotStyle="PivotStyleLight16"/>
  <colors>
    <mruColors>
      <color rgb="FFCBF6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F0E2FDBA-BFBB-421E-8C38-28F3DAA8654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064E929C-8A28-432F-9C40-04AFCA43006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10CD6781-E655-4C4F-944D-4E30B9980E1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E3EF3E3E-60B1-429A-8E97-C2459F570A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5737B9E4-9EBE-444A-AE98-70104472A19D}"/>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09EDDBCF-0552-4461-A45E-A4AB57D8FF3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8879C4B-8D83-4E8A-A0E7-5CF7DC729D09}"/>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5BF6C-4A89-41A7-BAE8-6095AE09742D}">
  <sheetPr>
    <tabColor rgb="FF2988B7"/>
  </sheetPr>
  <dimension ref="A1:XFC26"/>
  <sheetViews>
    <sheetView showGridLines="0" topLeftCell="A6" zoomScale="70" zoomScaleNormal="70" workbookViewId="0">
      <selection activeCell="N9" sqref="N9"/>
    </sheetView>
  </sheetViews>
  <sheetFormatPr defaultColWidth="0" defaultRowHeight="0" customHeight="1" zeroHeight="1" x14ac:dyDescent="0.35"/>
  <cols>
    <col min="1" max="18" width="12" style="65" customWidth="1"/>
    <col min="19" max="19" width="11.75" style="65" customWidth="1"/>
    <col min="20" max="16383" width="12" style="65" hidden="1"/>
    <col min="16384" max="16384" width="8" style="65" hidden="1" customWidth="1"/>
  </cols>
  <sheetData>
    <row r="1" spans="1:19" ht="18.95" customHeight="1" x14ac:dyDescent="0.35">
      <c r="B1" s="76" t="s">
        <v>794</v>
      </c>
      <c r="C1" s="76"/>
      <c r="D1" s="76"/>
      <c r="E1" s="76"/>
      <c r="F1" s="76"/>
      <c r="G1" s="76"/>
      <c r="H1" s="76"/>
      <c r="I1" s="76"/>
      <c r="J1" s="76"/>
      <c r="K1" s="76"/>
      <c r="L1" s="76"/>
      <c r="M1" s="76"/>
      <c r="N1" s="76"/>
      <c r="O1" s="76"/>
    </row>
    <row r="2" spans="1:19" ht="18.95" customHeight="1" x14ac:dyDescent="0.35">
      <c r="B2" s="76"/>
      <c r="C2" s="76"/>
      <c r="D2" s="76"/>
      <c r="E2" s="76"/>
      <c r="F2" s="76"/>
      <c r="G2" s="76"/>
      <c r="H2" s="76"/>
      <c r="I2" s="76"/>
      <c r="J2" s="76"/>
      <c r="K2" s="76"/>
      <c r="L2" s="76"/>
      <c r="M2" s="76"/>
      <c r="N2" s="76"/>
      <c r="O2" s="76"/>
    </row>
    <row r="3" spans="1:19" ht="18.95" customHeight="1" x14ac:dyDescent="0.35">
      <c r="B3" s="76"/>
      <c r="C3" s="76"/>
      <c r="D3" s="76"/>
      <c r="E3" s="76"/>
      <c r="F3" s="76"/>
      <c r="G3" s="76"/>
      <c r="H3" s="76"/>
      <c r="I3" s="76"/>
      <c r="J3" s="76"/>
      <c r="K3" s="76"/>
      <c r="L3" s="76"/>
      <c r="M3" s="76"/>
      <c r="N3" s="76"/>
      <c r="O3" s="76"/>
    </row>
    <row r="4" spans="1:19" ht="18.95" customHeight="1" x14ac:dyDescent="0.35">
      <c r="B4" s="76"/>
      <c r="C4" s="76"/>
      <c r="D4" s="76"/>
      <c r="E4" s="76"/>
      <c r="F4" s="76"/>
      <c r="G4" s="76"/>
      <c r="H4" s="76"/>
      <c r="I4" s="76"/>
      <c r="J4" s="76"/>
      <c r="K4" s="76"/>
      <c r="L4" s="76"/>
      <c r="M4" s="76"/>
      <c r="N4" s="76"/>
      <c r="O4" s="76"/>
    </row>
    <row r="5" spans="1:19" ht="18.95" customHeight="1" x14ac:dyDescent="0.35">
      <c r="B5" s="76"/>
      <c r="C5" s="76"/>
      <c r="D5" s="76"/>
      <c r="E5" s="76"/>
      <c r="F5" s="76"/>
      <c r="G5" s="76"/>
      <c r="H5" s="76"/>
      <c r="I5" s="76"/>
      <c r="J5" s="76"/>
      <c r="K5" s="76"/>
      <c r="L5" s="76"/>
      <c r="M5" s="76"/>
      <c r="N5" s="76"/>
      <c r="O5" s="76"/>
    </row>
    <row r="6" spans="1:19" ht="141.94999999999999" customHeight="1" x14ac:dyDescent="0.45">
      <c r="A6" s="77" t="s">
        <v>795</v>
      </c>
      <c r="B6" s="77"/>
      <c r="C6" s="77"/>
      <c r="D6" s="77"/>
      <c r="E6" s="77"/>
      <c r="F6" s="77"/>
      <c r="G6" s="77"/>
      <c r="H6" s="77"/>
      <c r="I6" s="77"/>
      <c r="J6" s="77"/>
      <c r="K6" s="77"/>
      <c r="L6" s="77"/>
      <c r="M6" s="77"/>
      <c r="N6" s="77"/>
      <c r="O6" s="77"/>
      <c r="P6" s="77"/>
      <c r="Q6" s="77"/>
      <c r="R6" s="77"/>
      <c r="S6" s="77"/>
    </row>
    <row r="7" spans="1:19" ht="128.65" customHeight="1" x14ac:dyDescent="0.45">
      <c r="A7" s="77" t="s">
        <v>796</v>
      </c>
      <c r="B7" s="77"/>
      <c r="C7" s="77"/>
      <c r="D7" s="77"/>
      <c r="E7" s="77"/>
      <c r="F7" s="77"/>
      <c r="G7" s="77"/>
      <c r="H7" s="77"/>
      <c r="I7" s="77"/>
      <c r="J7" s="77"/>
      <c r="K7" s="77"/>
      <c r="L7" s="77"/>
      <c r="M7" s="77"/>
      <c r="N7" s="77"/>
      <c r="O7" s="77"/>
      <c r="P7" s="77"/>
      <c r="Q7" s="77"/>
      <c r="R7" s="77"/>
      <c r="S7" s="77"/>
    </row>
    <row r="8" spans="1:19" ht="3.4" customHeight="1" x14ac:dyDescent="0.35"/>
    <row r="9" spans="1:19" ht="23.25" x14ac:dyDescent="0.35">
      <c r="A9" s="66"/>
    </row>
    <row r="10" spans="1:19" ht="25.5" x14ac:dyDescent="0.45">
      <c r="A10" s="67" t="s">
        <v>797</v>
      </c>
    </row>
    <row r="11" spans="1:19" ht="25.5" x14ac:dyDescent="0.45">
      <c r="A11" s="67" t="s">
        <v>798</v>
      </c>
    </row>
    <row r="12" spans="1:19" ht="18.75" x14ac:dyDescent="0.35"/>
    <row r="13" spans="1:19" ht="18.75" x14ac:dyDescent="0.35"/>
    <row r="14" spans="1:19" ht="18.75" x14ac:dyDescent="0.35"/>
    <row r="15" spans="1:19" ht="18.75" x14ac:dyDescent="0.35"/>
    <row r="16" spans="1:19" ht="18.75" x14ac:dyDescent="0.35"/>
    <row r="17" spans="2:18" ht="18.75" x14ac:dyDescent="0.35"/>
    <row r="18" spans="2:18" ht="22.5" x14ac:dyDescent="0.4">
      <c r="B18" s="78" t="s">
        <v>799</v>
      </c>
      <c r="C18" s="78"/>
      <c r="D18" s="78" t="s">
        <v>800</v>
      </c>
      <c r="E18" s="78"/>
      <c r="F18" s="78" t="s">
        <v>801</v>
      </c>
      <c r="G18" s="78"/>
      <c r="H18" s="78" t="s">
        <v>802</v>
      </c>
      <c r="I18" s="78"/>
    </row>
    <row r="19" spans="2:18" ht="18.75" x14ac:dyDescent="0.35"/>
    <row r="20" spans="2:18" ht="2.25" customHeight="1" x14ac:dyDescent="0.35"/>
    <row r="21" spans="2:18" ht="18.75" customHeight="1" x14ac:dyDescent="1.05">
      <c r="J21" s="68"/>
      <c r="K21" s="68"/>
      <c r="L21" s="68"/>
      <c r="M21" s="68"/>
      <c r="N21" s="68"/>
      <c r="O21" s="68"/>
      <c r="P21" s="68"/>
      <c r="Q21" s="68"/>
      <c r="R21" s="68"/>
    </row>
    <row r="22" spans="2:18" ht="18.75" customHeight="1" x14ac:dyDescent="1.05">
      <c r="J22" s="68"/>
      <c r="K22" s="68"/>
      <c r="L22" s="68"/>
      <c r="M22" s="68"/>
      <c r="N22" s="68"/>
      <c r="O22" s="68"/>
      <c r="P22" s="68"/>
      <c r="Q22" s="68"/>
      <c r="R22" s="68"/>
    </row>
    <row r="23" spans="2:18" ht="18.75" customHeight="1" x14ac:dyDescent="0.35">
      <c r="J23" s="74" t="s">
        <v>803</v>
      </c>
      <c r="K23" s="75"/>
      <c r="L23" s="75"/>
      <c r="M23" s="75"/>
      <c r="N23" s="75"/>
      <c r="O23" s="75"/>
      <c r="P23" s="75"/>
      <c r="Q23" s="75"/>
      <c r="R23" s="75"/>
    </row>
    <row r="24" spans="2:18" ht="18.75" customHeight="1" x14ac:dyDescent="0.35">
      <c r="J24" s="75"/>
      <c r="K24" s="75"/>
      <c r="L24" s="75"/>
      <c r="M24" s="75"/>
      <c r="N24" s="75"/>
      <c r="O24" s="75"/>
      <c r="P24" s="75"/>
      <c r="Q24" s="75"/>
      <c r="R24" s="75"/>
    </row>
    <row r="25" spans="2:18" ht="18.75" customHeight="1" x14ac:dyDescent="0.35">
      <c r="J25" s="75"/>
      <c r="K25" s="75"/>
      <c r="L25" s="75"/>
      <c r="M25" s="75"/>
      <c r="N25" s="75"/>
      <c r="O25" s="75"/>
      <c r="P25" s="75"/>
      <c r="Q25" s="75"/>
      <c r="R25" s="75"/>
    </row>
    <row r="26" spans="2:18" ht="18.75" customHeight="1" x14ac:dyDescent="0.35"/>
  </sheetData>
  <mergeCells count="8">
    <mergeCell ref="J23:R25"/>
    <mergeCell ref="B1:O5"/>
    <mergeCell ref="A6:S6"/>
    <mergeCell ref="A7:S7"/>
    <mergeCell ref="B18:C18"/>
    <mergeCell ref="D18:E18"/>
    <mergeCell ref="F18:G18"/>
    <mergeCell ref="H18:I18"/>
  </mergeCells>
  <hyperlinks>
    <hyperlink ref="J23" r:id="rId1" xr:uid="{A7A53DE2-8F2C-4FDE-99D9-2300922083B3}"/>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452EB-E6A8-4A33-84E5-86401A4E5238}">
  <dimension ref="A1:I691"/>
  <sheetViews>
    <sheetView topLeftCell="A10" zoomScale="85" zoomScaleNormal="85" workbookViewId="0">
      <selection activeCell="B22" sqref="B22:B26"/>
    </sheetView>
  </sheetViews>
  <sheetFormatPr defaultColWidth="9" defaultRowHeight="18.75" x14ac:dyDescent="0.35"/>
  <cols>
    <col min="1" max="1" width="14.25" style="15" customWidth="1"/>
    <col min="2" max="2" width="44.375" style="15" customWidth="1"/>
    <col min="3" max="3" width="42.75" style="15" customWidth="1"/>
    <col min="4" max="4" width="17.125" style="15" customWidth="1"/>
    <col min="5" max="5" width="8.375" style="15" bestFit="1" customWidth="1"/>
    <col min="6" max="6" width="7.5" style="21" bestFit="1" customWidth="1"/>
    <col min="7" max="7" width="16.75" style="15" bestFit="1" customWidth="1"/>
    <col min="8" max="8" width="19" style="21" bestFit="1" customWidth="1"/>
    <col min="9" max="16384" width="9" style="15"/>
  </cols>
  <sheetData>
    <row r="1" spans="1:9" s="9" customFormat="1" ht="39" customHeight="1" x14ac:dyDescent="0.35">
      <c r="A1" s="4" t="s">
        <v>3</v>
      </c>
      <c r="B1" s="5" t="s">
        <v>4</v>
      </c>
      <c r="C1" s="5" t="s">
        <v>5</v>
      </c>
      <c r="D1" s="5" t="s">
        <v>6</v>
      </c>
      <c r="E1" s="5" t="s">
        <v>7</v>
      </c>
      <c r="F1" s="5" t="s">
        <v>8</v>
      </c>
      <c r="G1" s="6" t="s">
        <v>9</v>
      </c>
      <c r="H1" s="7" t="s">
        <v>10</v>
      </c>
      <c r="I1" s="8"/>
    </row>
    <row r="2" spans="1:9" x14ac:dyDescent="0.35">
      <c r="A2" s="10">
        <v>14624</v>
      </c>
      <c r="B2" s="11" t="s">
        <v>11</v>
      </c>
      <c r="C2" s="11" t="s">
        <v>12</v>
      </c>
      <c r="D2" s="12">
        <v>1544</v>
      </c>
      <c r="E2" s="11" t="s">
        <v>13</v>
      </c>
      <c r="F2" s="11">
        <v>45</v>
      </c>
      <c r="G2" s="13">
        <v>27245</v>
      </c>
      <c r="H2" s="14">
        <v>40095</v>
      </c>
    </row>
    <row r="3" spans="1:9" x14ac:dyDescent="0.35">
      <c r="A3" s="16">
        <v>13777</v>
      </c>
      <c r="B3" s="17" t="s">
        <v>14</v>
      </c>
      <c r="C3" s="17" t="s">
        <v>15</v>
      </c>
      <c r="D3" s="18">
        <v>939</v>
      </c>
      <c r="E3" s="17" t="s">
        <v>16</v>
      </c>
      <c r="F3" s="17">
        <v>31</v>
      </c>
      <c r="G3" s="19">
        <v>32615</v>
      </c>
      <c r="H3" s="20">
        <v>40395</v>
      </c>
    </row>
    <row r="4" spans="1:9" x14ac:dyDescent="0.35">
      <c r="A4" s="10">
        <v>14686</v>
      </c>
      <c r="B4" s="11" t="s">
        <v>17</v>
      </c>
      <c r="C4" s="11" t="s">
        <v>18</v>
      </c>
      <c r="D4" s="12">
        <v>1578</v>
      </c>
      <c r="E4" s="11" t="s">
        <v>13</v>
      </c>
      <c r="F4" s="11">
        <v>47</v>
      </c>
      <c r="G4" s="13">
        <v>26652</v>
      </c>
      <c r="H4" s="14">
        <v>40001</v>
      </c>
    </row>
    <row r="5" spans="1:9" x14ac:dyDescent="0.35">
      <c r="A5" s="16">
        <v>13901</v>
      </c>
      <c r="B5" s="17" t="s">
        <v>19</v>
      </c>
      <c r="C5" s="17" t="s">
        <v>20</v>
      </c>
      <c r="D5" s="18">
        <v>2928</v>
      </c>
      <c r="E5" s="17" t="s">
        <v>16</v>
      </c>
      <c r="F5" s="17">
        <v>49</v>
      </c>
      <c r="G5" s="19">
        <v>26038</v>
      </c>
      <c r="H5" s="20">
        <v>39843</v>
      </c>
    </row>
    <row r="6" spans="1:9" x14ac:dyDescent="0.35">
      <c r="A6" s="10">
        <v>14688</v>
      </c>
      <c r="B6" s="11" t="s">
        <v>21</v>
      </c>
      <c r="C6" s="11" t="s">
        <v>18</v>
      </c>
      <c r="D6" s="12">
        <v>1870</v>
      </c>
      <c r="E6" s="11" t="s">
        <v>13</v>
      </c>
      <c r="F6" s="11">
        <v>46</v>
      </c>
      <c r="G6" s="13">
        <v>26963</v>
      </c>
      <c r="H6" s="14">
        <v>40050</v>
      </c>
    </row>
    <row r="7" spans="1:9" x14ac:dyDescent="0.35">
      <c r="A7" s="16">
        <v>14942</v>
      </c>
      <c r="B7" s="17" t="s">
        <v>22</v>
      </c>
      <c r="C7" s="17" t="s">
        <v>15</v>
      </c>
      <c r="D7" s="18">
        <v>1633</v>
      </c>
      <c r="E7" s="17" t="s">
        <v>13</v>
      </c>
      <c r="F7" s="17">
        <v>40</v>
      </c>
      <c r="G7" s="19">
        <v>29363</v>
      </c>
      <c r="H7" s="20">
        <v>40430</v>
      </c>
    </row>
    <row r="8" spans="1:9" x14ac:dyDescent="0.35">
      <c r="A8" s="10">
        <v>14672</v>
      </c>
      <c r="B8" s="11" t="s">
        <v>23</v>
      </c>
      <c r="C8" s="11" t="s">
        <v>18</v>
      </c>
      <c r="D8" s="12">
        <v>1284</v>
      </c>
      <c r="E8" s="11" t="s">
        <v>16</v>
      </c>
      <c r="F8" s="11">
        <v>51</v>
      </c>
      <c r="G8" s="13">
        <v>25207</v>
      </c>
      <c r="H8" s="14">
        <v>38884</v>
      </c>
    </row>
    <row r="9" spans="1:9" x14ac:dyDescent="0.35">
      <c r="A9" s="16">
        <v>13843</v>
      </c>
      <c r="B9" s="17" t="s">
        <v>24</v>
      </c>
      <c r="C9" s="17" t="s">
        <v>12</v>
      </c>
      <c r="D9" s="18">
        <v>2633</v>
      </c>
      <c r="E9" s="17" t="s">
        <v>16</v>
      </c>
      <c r="F9" s="17">
        <v>45</v>
      </c>
      <c r="G9" s="19">
        <v>27572</v>
      </c>
      <c r="H9" s="20">
        <v>40073</v>
      </c>
    </row>
    <row r="10" spans="1:9" x14ac:dyDescent="0.35">
      <c r="A10" s="10">
        <v>14244</v>
      </c>
      <c r="B10" s="11" t="s">
        <v>25</v>
      </c>
      <c r="C10" s="11" t="s">
        <v>26</v>
      </c>
      <c r="D10" s="12">
        <v>1989</v>
      </c>
      <c r="E10" s="11" t="s">
        <v>13</v>
      </c>
      <c r="F10" s="11">
        <v>28</v>
      </c>
      <c r="G10" s="13">
        <v>33515</v>
      </c>
      <c r="H10" s="14">
        <v>43222</v>
      </c>
    </row>
    <row r="11" spans="1:9" x14ac:dyDescent="0.35">
      <c r="A11" s="16">
        <v>14193</v>
      </c>
      <c r="B11" s="17" t="s">
        <v>27</v>
      </c>
      <c r="C11" s="17" t="s">
        <v>28</v>
      </c>
      <c r="D11" s="18">
        <v>2343</v>
      </c>
      <c r="E11" s="17" t="s">
        <v>13</v>
      </c>
      <c r="F11" s="17">
        <v>51</v>
      </c>
      <c r="G11" s="19">
        <v>25234</v>
      </c>
      <c r="H11" s="20">
        <v>38862</v>
      </c>
    </row>
    <row r="12" spans="1:9" x14ac:dyDescent="0.35">
      <c r="A12" s="10">
        <v>14460</v>
      </c>
      <c r="B12" s="11" t="s">
        <v>29</v>
      </c>
      <c r="C12" s="11" t="s">
        <v>30</v>
      </c>
      <c r="D12" s="12">
        <v>2700</v>
      </c>
      <c r="E12" s="11" t="s">
        <v>16</v>
      </c>
      <c r="F12" s="11">
        <v>35</v>
      </c>
      <c r="G12" s="13">
        <v>31121</v>
      </c>
      <c r="H12" s="14">
        <v>40192</v>
      </c>
    </row>
    <row r="13" spans="1:9" x14ac:dyDescent="0.35">
      <c r="A13" s="16">
        <v>14628</v>
      </c>
      <c r="B13" s="17" t="s">
        <v>31</v>
      </c>
      <c r="C13" s="17" t="s">
        <v>12</v>
      </c>
      <c r="D13" s="18">
        <v>2131</v>
      </c>
      <c r="E13" s="17" t="s">
        <v>16</v>
      </c>
      <c r="F13" s="17">
        <v>40</v>
      </c>
      <c r="G13" s="19">
        <v>29150</v>
      </c>
      <c r="H13" s="20">
        <v>40417</v>
      </c>
    </row>
    <row r="14" spans="1:9" x14ac:dyDescent="0.35">
      <c r="A14" s="10">
        <v>13891</v>
      </c>
      <c r="B14" s="11" t="s">
        <v>32</v>
      </c>
      <c r="C14" s="11" t="s">
        <v>33</v>
      </c>
      <c r="D14" s="12">
        <v>2160</v>
      </c>
      <c r="E14" s="11" t="s">
        <v>13</v>
      </c>
      <c r="F14" s="11">
        <v>33</v>
      </c>
      <c r="G14" s="13">
        <v>31685</v>
      </c>
      <c r="H14" s="14">
        <v>40287</v>
      </c>
    </row>
    <row r="15" spans="1:9" x14ac:dyDescent="0.35">
      <c r="A15" s="16">
        <v>14631</v>
      </c>
      <c r="B15" s="17" t="s">
        <v>34</v>
      </c>
      <c r="C15" s="17" t="s">
        <v>12</v>
      </c>
      <c r="D15" s="18">
        <v>1271</v>
      </c>
      <c r="E15" s="17" t="s">
        <v>16</v>
      </c>
      <c r="F15" s="17">
        <v>31</v>
      </c>
      <c r="G15" s="19">
        <v>32326</v>
      </c>
      <c r="H15" s="20">
        <v>40443</v>
      </c>
    </row>
    <row r="16" spans="1:9" x14ac:dyDescent="0.35">
      <c r="A16" s="10">
        <v>14210</v>
      </c>
      <c r="B16" s="11" t="s">
        <v>35</v>
      </c>
      <c r="C16" s="11" t="s">
        <v>36</v>
      </c>
      <c r="D16" s="12">
        <v>1582</v>
      </c>
      <c r="E16" s="11" t="s">
        <v>13</v>
      </c>
      <c r="F16" s="11">
        <v>38</v>
      </c>
      <c r="G16" s="13">
        <v>29947</v>
      </c>
      <c r="H16" s="14">
        <v>40541</v>
      </c>
    </row>
    <row r="17" spans="1:8" x14ac:dyDescent="0.35">
      <c r="A17" s="16">
        <v>13719</v>
      </c>
      <c r="B17" s="17" t="s">
        <v>37</v>
      </c>
      <c r="C17" s="17" t="s">
        <v>36</v>
      </c>
      <c r="D17" s="18">
        <v>1700</v>
      </c>
      <c r="E17" s="17" t="s">
        <v>16</v>
      </c>
      <c r="F17" s="17">
        <v>51</v>
      </c>
      <c r="G17" s="19">
        <v>25296</v>
      </c>
      <c r="H17" s="20">
        <v>38852</v>
      </c>
    </row>
    <row r="18" spans="1:8" x14ac:dyDescent="0.35">
      <c r="A18" s="10">
        <v>14199</v>
      </c>
      <c r="B18" s="11" t="s">
        <v>38</v>
      </c>
      <c r="C18" s="11" t="s">
        <v>28</v>
      </c>
      <c r="D18" s="12">
        <v>612</v>
      </c>
      <c r="E18" s="11" t="s">
        <v>16</v>
      </c>
      <c r="F18" s="11">
        <v>29</v>
      </c>
      <c r="G18" s="13">
        <v>33195</v>
      </c>
      <c r="H18" s="14">
        <v>44059</v>
      </c>
    </row>
    <row r="19" spans="1:8" x14ac:dyDescent="0.35">
      <c r="A19" s="16">
        <v>13923</v>
      </c>
      <c r="B19" s="17" t="s">
        <v>39</v>
      </c>
      <c r="C19" s="17" t="s">
        <v>40</v>
      </c>
      <c r="D19" s="18">
        <v>2898</v>
      </c>
      <c r="E19" s="17" t="s">
        <v>16</v>
      </c>
      <c r="F19" s="17">
        <v>49</v>
      </c>
      <c r="G19" s="19">
        <v>26079</v>
      </c>
      <c r="H19" s="20">
        <v>39846</v>
      </c>
    </row>
    <row r="20" spans="1:8" x14ac:dyDescent="0.35">
      <c r="A20" s="10">
        <v>14546</v>
      </c>
      <c r="B20" s="11" t="s">
        <v>41</v>
      </c>
      <c r="C20" s="11" t="s">
        <v>42</v>
      </c>
      <c r="D20" s="12">
        <v>957</v>
      </c>
      <c r="E20" s="11" t="s">
        <v>16</v>
      </c>
      <c r="F20" s="11">
        <v>23</v>
      </c>
      <c r="G20" s="13">
        <v>35468</v>
      </c>
      <c r="H20" s="14">
        <v>44002</v>
      </c>
    </row>
    <row r="21" spans="1:8" x14ac:dyDescent="0.35">
      <c r="A21" s="16">
        <v>14044</v>
      </c>
      <c r="B21" s="17" t="s">
        <v>43</v>
      </c>
      <c r="C21" s="17" t="s">
        <v>36</v>
      </c>
      <c r="D21" s="18">
        <v>1943</v>
      </c>
      <c r="E21" s="17" t="s">
        <v>16</v>
      </c>
      <c r="F21" s="17">
        <v>35</v>
      </c>
      <c r="G21" s="19">
        <v>31221</v>
      </c>
      <c r="H21" s="20">
        <v>40185</v>
      </c>
    </row>
    <row r="22" spans="1:8" x14ac:dyDescent="0.35">
      <c r="A22" s="10">
        <v>14442</v>
      </c>
      <c r="B22" s="11" t="s">
        <v>44</v>
      </c>
      <c r="C22" s="11" t="s">
        <v>30</v>
      </c>
      <c r="D22" s="12">
        <v>642</v>
      </c>
      <c r="E22" s="11" t="s">
        <v>16</v>
      </c>
      <c r="F22" s="11">
        <v>44</v>
      </c>
      <c r="G22" s="13">
        <v>27890</v>
      </c>
      <c r="H22" s="14">
        <v>40156</v>
      </c>
    </row>
    <row r="23" spans="1:8" x14ac:dyDescent="0.35">
      <c r="A23" s="16">
        <v>14462</v>
      </c>
      <c r="B23" s="17" t="s">
        <v>45</v>
      </c>
      <c r="C23" s="17" t="s">
        <v>30</v>
      </c>
      <c r="D23" s="18">
        <v>2370</v>
      </c>
      <c r="E23" s="17" t="s">
        <v>16</v>
      </c>
      <c r="F23" s="17">
        <v>35</v>
      </c>
      <c r="G23" s="19">
        <v>31113</v>
      </c>
      <c r="H23" s="20">
        <v>40198</v>
      </c>
    </row>
    <row r="24" spans="1:8" x14ac:dyDescent="0.35">
      <c r="A24" s="10">
        <v>14607</v>
      </c>
      <c r="B24" s="11" t="s">
        <v>46</v>
      </c>
      <c r="C24" s="11" t="s">
        <v>47</v>
      </c>
      <c r="D24" s="12">
        <v>517</v>
      </c>
      <c r="E24" s="11" t="s">
        <v>13</v>
      </c>
      <c r="F24" s="11">
        <v>21</v>
      </c>
      <c r="G24" s="13">
        <v>36156</v>
      </c>
      <c r="H24" s="14">
        <v>44056</v>
      </c>
    </row>
    <row r="25" spans="1:8" x14ac:dyDescent="0.35">
      <c r="A25" s="16">
        <v>14959</v>
      </c>
      <c r="B25" s="17" t="s">
        <v>48</v>
      </c>
      <c r="C25" s="17" t="s">
        <v>15</v>
      </c>
      <c r="D25" s="18">
        <v>982</v>
      </c>
      <c r="E25" s="17" t="s">
        <v>13</v>
      </c>
      <c r="F25" s="17">
        <v>37</v>
      </c>
      <c r="G25" s="19">
        <v>30383</v>
      </c>
      <c r="H25" s="20">
        <v>40616</v>
      </c>
    </row>
    <row r="26" spans="1:8" x14ac:dyDescent="0.35">
      <c r="A26" s="10">
        <v>13921</v>
      </c>
      <c r="B26" s="11" t="s">
        <v>49</v>
      </c>
      <c r="C26" s="11" t="s">
        <v>40</v>
      </c>
      <c r="D26" s="12">
        <v>749</v>
      </c>
      <c r="E26" s="11" t="s">
        <v>16</v>
      </c>
      <c r="F26" s="11">
        <v>49</v>
      </c>
      <c r="G26" s="13">
        <v>25875</v>
      </c>
      <c r="H26" s="14">
        <v>44062</v>
      </c>
    </row>
    <row r="27" spans="1:8" x14ac:dyDescent="0.35">
      <c r="A27" s="16">
        <v>13632</v>
      </c>
      <c r="B27" s="17" t="s">
        <v>50</v>
      </c>
      <c r="C27" s="17" t="s">
        <v>51</v>
      </c>
      <c r="D27" s="18">
        <v>1434</v>
      </c>
      <c r="E27" s="17" t="s">
        <v>13</v>
      </c>
      <c r="F27" s="17">
        <v>47</v>
      </c>
      <c r="G27" s="19">
        <v>26808</v>
      </c>
      <c r="H27" s="20">
        <v>39958</v>
      </c>
    </row>
    <row r="28" spans="1:8" x14ac:dyDescent="0.35">
      <c r="A28" s="10">
        <v>14071</v>
      </c>
      <c r="B28" s="11" t="s">
        <v>52</v>
      </c>
      <c r="C28" s="11" t="s">
        <v>36</v>
      </c>
      <c r="D28" s="12">
        <v>532</v>
      </c>
      <c r="E28" s="11" t="s">
        <v>13</v>
      </c>
      <c r="F28" s="11">
        <v>23</v>
      </c>
      <c r="G28" s="13">
        <v>35567</v>
      </c>
      <c r="H28" s="14">
        <v>44034</v>
      </c>
    </row>
    <row r="29" spans="1:8" x14ac:dyDescent="0.35">
      <c r="A29" s="16">
        <v>15074</v>
      </c>
      <c r="B29" s="17" t="s">
        <v>53</v>
      </c>
      <c r="C29" s="17" t="s">
        <v>54</v>
      </c>
      <c r="D29" s="18">
        <v>1916</v>
      </c>
      <c r="E29" s="17" t="s">
        <v>13</v>
      </c>
      <c r="F29" s="17">
        <v>40</v>
      </c>
      <c r="G29" s="19">
        <v>29136</v>
      </c>
      <c r="H29" s="20">
        <v>40434</v>
      </c>
    </row>
    <row r="30" spans="1:8" x14ac:dyDescent="0.35">
      <c r="A30" s="10">
        <v>14505</v>
      </c>
      <c r="B30" s="11" t="s">
        <v>55</v>
      </c>
      <c r="C30" s="11" t="s">
        <v>56</v>
      </c>
      <c r="D30" s="12">
        <v>1851</v>
      </c>
      <c r="E30" s="11" t="s">
        <v>13</v>
      </c>
      <c r="F30" s="11">
        <v>45</v>
      </c>
      <c r="G30" s="13">
        <v>27217</v>
      </c>
      <c r="H30" s="14">
        <v>40085</v>
      </c>
    </row>
    <row r="31" spans="1:8" x14ac:dyDescent="0.35">
      <c r="A31" s="16">
        <v>14953</v>
      </c>
      <c r="B31" s="17" t="s">
        <v>57</v>
      </c>
      <c r="C31" s="17" t="s">
        <v>15</v>
      </c>
      <c r="D31" s="18">
        <v>1875</v>
      </c>
      <c r="E31" s="17" t="s">
        <v>16</v>
      </c>
      <c r="F31" s="17">
        <v>38</v>
      </c>
      <c r="G31" s="19">
        <v>29892</v>
      </c>
      <c r="H31" s="20">
        <v>40554</v>
      </c>
    </row>
    <row r="32" spans="1:8" x14ac:dyDescent="0.35">
      <c r="A32" s="10">
        <v>14590</v>
      </c>
      <c r="B32" s="11" t="s">
        <v>58</v>
      </c>
      <c r="C32" s="11" t="s">
        <v>59</v>
      </c>
      <c r="D32" s="12">
        <v>914</v>
      </c>
      <c r="E32" s="11" t="s">
        <v>13</v>
      </c>
      <c r="F32" s="11">
        <v>26</v>
      </c>
      <c r="G32" s="13">
        <v>34194</v>
      </c>
      <c r="H32" s="14">
        <v>43348</v>
      </c>
    </row>
    <row r="33" spans="1:8" x14ac:dyDescent="0.35">
      <c r="A33" s="16">
        <v>15046</v>
      </c>
      <c r="B33" s="17" t="s">
        <v>60</v>
      </c>
      <c r="C33" s="17" t="s">
        <v>61</v>
      </c>
      <c r="D33" s="18">
        <v>953</v>
      </c>
      <c r="E33" s="17" t="s">
        <v>13</v>
      </c>
      <c r="F33" s="17">
        <v>42</v>
      </c>
      <c r="G33" s="19">
        <v>28652</v>
      </c>
      <c r="H33" s="20">
        <v>44006</v>
      </c>
    </row>
    <row r="34" spans="1:8" x14ac:dyDescent="0.35">
      <c r="A34" s="10">
        <v>13969</v>
      </c>
      <c r="B34" s="11" t="s">
        <v>62</v>
      </c>
      <c r="C34" s="11" t="s">
        <v>63</v>
      </c>
      <c r="D34" s="12">
        <v>2920</v>
      </c>
      <c r="E34" s="11" t="s">
        <v>16</v>
      </c>
      <c r="F34" s="11">
        <v>51</v>
      </c>
      <c r="G34" s="13">
        <v>25136</v>
      </c>
      <c r="H34" s="14">
        <v>38861</v>
      </c>
    </row>
    <row r="35" spans="1:8" x14ac:dyDescent="0.35">
      <c r="A35" s="16">
        <v>14639</v>
      </c>
      <c r="B35" s="17" t="s">
        <v>64</v>
      </c>
      <c r="C35" s="17" t="s">
        <v>12</v>
      </c>
      <c r="D35" s="18">
        <v>1427</v>
      </c>
      <c r="E35" s="17" t="s">
        <v>16</v>
      </c>
      <c r="F35" s="17">
        <v>23</v>
      </c>
      <c r="G35" s="19">
        <v>35321</v>
      </c>
      <c r="H35" s="20">
        <v>43536</v>
      </c>
    </row>
    <row r="36" spans="1:8" x14ac:dyDescent="0.35">
      <c r="A36" s="10">
        <v>14844</v>
      </c>
      <c r="B36" s="11" t="s">
        <v>65</v>
      </c>
      <c r="C36" s="11" t="s">
        <v>36</v>
      </c>
      <c r="D36" s="12">
        <v>1273</v>
      </c>
      <c r="E36" s="11" t="s">
        <v>13</v>
      </c>
      <c r="F36" s="11">
        <v>29</v>
      </c>
      <c r="G36" s="13">
        <v>33284</v>
      </c>
      <c r="H36" s="14">
        <v>44027</v>
      </c>
    </row>
    <row r="37" spans="1:8" x14ac:dyDescent="0.35">
      <c r="A37" s="16">
        <v>14944</v>
      </c>
      <c r="B37" s="17" t="s">
        <v>66</v>
      </c>
      <c r="C37" s="17" t="s">
        <v>15</v>
      </c>
      <c r="D37" s="18">
        <v>1500</v>
      </c>
      <c r="E37" s="17" t="s">
        <v>16</v>
      </c>
      <c r="F37" s="17">
        <v>39</v>
      </c>
      <c r="G37" s="19">
        <v>29436</v>
      </c>
      <c r="H37" s="20">
        <v>40500</v>
      </c>
    </row>
    <row r="38" spans="1:8" x14ac:dyDescent="0.35">
      <c r="A38" s="10">
        <v>13764</v>
      </c>
      <c r="B38" s="11" t="s">
        <v>67</v>
      </c>
      <c r="C38" s="11" t="s">
        <v>15</v>
      </c>
      <c r="D38" s="12">
        <v>1900</v>
      </c>
      <c r="E38" s="11" t="s">
        <v>13</v>
      </c>
      <c r="F38" s="11">
        <v>41</v>
      </c>
      <c r="G38" s="13">
        <v>28885</v>
      </c>
      <c r="H38" s="14">
        <v>40332</v>
      </c>
    </row>
    <row r="39" spans="1:8" x14ac:dyDescent="0.35">
      <c r="A39" s="16">
        <v>14516</v>
      </c>
      <c r="B39" s="17" t="s">
        <v>68</v>
      </c>
      <c r="C39" s="17" t="s">
        <v>69</v>
      </c>
      <c r="D39" s="18">
        <v>2780</v>
      </c>
      <c r="E39" s="17" t="s">
        <v>13</v>
      </c>
      <c r="F39" s="17">
        <v>49</v>
      </c>
      <c r="G39" s="19">
        <v>25808</v>
      </c>
      <c r="H39" s="20">
        <v>39864</v>
      </c>
    </row>
    <row r="40" spans="1:8" x14ac:dyDescent="0.35">
      <c r="A40" s="10">
        <v>14941</v>
      </c>
      <c r="B40" s="11" t="s">
        <v>70</v>
      </c>
      <c r="C40" s="11" t="s">
        <v>15</v>
      </c>
      <c r="D40" s="12">
        <v>2552</v>
      </c>
      <c r="E40" s="11" t="s">
        <v>13</v>
      </c>
      <c r="F40" s="11">
        <v>40</v>
      </c>
      <c r="G40" s="13">
        <v>29212</v>
      </c>
      <c r="H40" s="14">
        <v>40429</v>
      </c>
    </row>
    <row r="41" spans="1:8" x14ac:dyDescent="0.35">
      <c r="A41" s="16">
        <v>14286</v>
      </c>
      <c r="B41" s="17" t="s">
        <v>71</v>
      </c>
      <c r="C41" s="17" t="s">
        <v>15</v>
      </c>
      <c r="D41" s="18">
        <v>2078</v>
      </c>
      <c r="E41" s="17" t="s">
        <v>16</v>
      </c>
      <c r="F41" s="17">
        <v>51</v>
      </c>
      <c r="G41" s="19">
        <v>25167</v>
      </c>
      <c r="H41" s="20">
        <v>38877</v>
      </c>
    </row>
    <row r="42" spans="1:8" x14ac:dyDescent="0.35">
      <c r="A42" s="10">
        <v>14455</v>
      </c>
      <c r="B42" s="11" t="s">
        <v>72</v>
      </c>
      <c r="C42" s="11" t="s">
        <v>30</v>
      </c>
      <c r="D42" s="12">
        <v>890</v>
      </c>
      <c r="E42" s="11" t="s">
        <v>16</v>
      </c>
      <c r="F42" s="11">
        <v>37</v>
      </c>
      <c r="G42" s="13">
        <v>30175</v>
      </c>
      <c r="H42" s="14">
        <v>40585</v>
      </c>
    </row>
    <row r="43" spans="1:8" x14ac:dyDescent="0.35">
      <c r="A43" s="16">
        <v>13823</v>
      </c>
      <c r="B43" s="17" t="s">
        <v>73</v>
      </c>
      <c r="C43" s="17" t="s">
        <v>59</v>
      </c>
      <c r="D43" s="18">
        <v>2596</v>
      </c>
      <c r="E43" s="17" t="s">
        <v>13</v>
      </c>
      <c r="F43" s="17">
        <v>31</v>
      </c>
      <c r="G43" s="19">
        <v>32633</v>
      </c>
      <c r="H43" s="20">
        <v>40401</v>
      </c>
    </row>
    <row r="44" spans="1:8" x14ac:dyDescent="0.35">
      <c r="A44" s="10">
        <v>14476</v>
      </c>
      <c r="B44" s="11" t="s">
        <v>74</v>
      </c>
      <c r="C44" s="11" t="s">
        <v>30</v>
      </c>
      <c r="D44" s="12">
        <v>1893</v>
      </c>
      <c r="E44" s="11" t="s">
        <v>16</v>
      </c>
      <c r="F44" s="11">
        <v>30</v>
      </c>
      <c r="G44" s="13">
        <v>32951</v>
      </c>
      <c r="H44" s="14">
        <v>43129</v>
      </c>
    </row>
    <row r="45" spans="1:8" x14ac:dyDescent="0.35">
      <c r="A45" s="16">
        <v>13890</v>
      </c>
      <c r="B45" s="17" t="s">
        <v>75</v>
      </c>
      <c r="C45" s="17" t="s">
        <v>33</v>
      </c>
      <c r="D45" s="18">
        <v>2914</v>
      </c>
      <c r="E45" s="17" t="s">
        <v>13</v>
      </c>
      <c r="F45" s="17">
        <v>34</v>
      </c>
      <c r="G45" s="19">
        <v>31555</v>
      </c>
      <c r="H45" s="20">
        <v>40234</v>
      </c>
    </row>
    <row r="46" spans="1:8" x14ac:dyDescent="0.35">
      <c r="A46" s="10">
        <v>14059</v>
      </c>
      <c r="B46" s="11" t="s">
        <v>76</v>
      </c>
      <c r="C46" s="11" t="s">
        <v>36</v>
      </c>
      <c r="D46" s="12">
        <v>1598</v>
      </c>
      <c r="E46" s="11" t="s">
        <v>16</v>
      </c>
      <c r="F46" s="11">
        <v>29</v>
      </c>
      <c r="G46" s="13">
        <v>33252</v>
      </c>
      <c r="H46" s="14">
        <v>43157</v>
      </c>
    </row>
    <row r="47" spans="1:8" x14ac:dyDescent="0.35">
      <c r="A47" s="16">
        <v>13887</v>
      </c>
      <c r="B47" s="17" t="s">
        <v>77</v>
      </c>
      <c r="C47" s="17" t="s">
        <v>33</v>
      </c>
      <c r="D47" s="18">
        <v>2583</v>
      </c>
      <c r="E47" s="17" t="s">
        <v>16</v>
      </c>
      <c r="F47" s="17">
        <v>40</v>
      </c>
      <c r="G47" s="19">
        <v>29172</v>
      </c>
      <c r="H47" s="20">
        <v>40381</v>
      </c>
    </row>
    <row r="48" spans="1:8" x14ac:dyDescent="0.35">
      <c r="A48" s="10">
        <v>14632</v>
      </c>
      <c r="B48" s="11" t="s">
        <v>78</v>
      </c>
      <c r="C48" s="11" t="s">
        <v>12</v>
      </c>
      <c r="D48" s="12">
        <v>2834</v>
      </c>
      <c r="E48" s="11" t="s">
        <v>16</v>
      </c>
      <c r="F48" s="11">
        <v>28</v>
      </c>
      <c r="G48" s="13">
        <v>33512</v>
      </c>
      <c r="H48" s="14">
        <v>43237</v>
      </c>
    </row>
    <row r="49" spans="1:8" x14ac:dyDescent="0.35">
      <c r="A49" s="16">
        <v>14228</v>
      </c>
      <c r="B49" s="17" t="s">
        <v>79</v>
      </c>
      <c r="C49" s="17" t="s">
        <v>80</v>
      </c>
      <c r="D49" s="18">
        <v>2965</v>
      </c>
      <c r="E49" s="17" t="s">
        <v>13</v>
      </c>
      <c r="F49" s="17">
        <v>34</v>
      </c>
      <c r="G49" s="19">
        <v>31590</v>
      </c>
      <c r="H49" s="20">
        <v>40252</v>
      </c>
    </row>
    <row r="50" spans="1:8" x14ac:dyDescent="0.35">
      <c r="A50" s="10">
        <v>14828</v>
      </c>
      <c r="B50" s="11" t="s">
        <v>81</v>
      </c>
      <c r="C50" s="11" t="s">
        <v>36</v>
      </c>
      <c r="D50" s="12">
        <v>2637</v>
      </c>
      <c r="E50" s="11" t="s">
        <v>13</v>
      </c>
      <c r="F50" s="11">
        <v>50</v>
      </c>
      <c r="G50" s="13">
        <v>25742</v>
      </c>
      <c r="H50" s="14">
        <v>39815</v>
      </c>
    </row>
    <row r="51" spans="1:8" x14ac:dyDescent="0.35">
      <c r="A51" s="16">
        <v>14115</v>
      </c>
      <c r="B51" s="17" t="s">
        <v>82</v>
      </c>
      <c r="C51" s="17" t="s">
        <v>15</v>
      </c>
      <c r="D51" s="18">
        <v>1473</v>
      </c>
      <c r="E51" s="17" t="s">
        <v>13</v>
      </c>
      <c r="F51" s="17">
        <v>49</v>
      </c>
      <c r="G51" s="19">
        <v>25792</v>
      </c>
      <c r="H51" s="20">
        <v>39848</v>
      </c>
    </row>
    <row r="52" spans="1:8" x14ac:dyDescent="0.35">
      <c r="A52" s="10">
        <v>13734</v>
      </c>
      <c r="B52" s="11" t="s">
        <v>83</v>
      </c>
      <c r="C52" s="11" t="s">
        <v>69</v>
      </c>
      <c r="D52" s="12">
        <v>1712</v>
      </c>
      <c r="E52" s="11" t="s">
        <v>16</v>
      </c>
      <c r="F52" s="11">
        <v>46</v>
      </c>
      <c r="G52" s="13">
        <v>26982</v>
      </c>
      <c r="H52" s="14">
        <v>40021</v>
      </c>
    </row>
    <row r="53" spans="1:8" x14ac:dyDescent="0.35">
      <c r="A53" s="16">
        <v>14440</v>
      </c>
      <c r="B53" s="17" t="s">
        <v>84</v>
      </c>
      <c r="C53" s="17" t="s">
        <v>30</v>
      </c>
      <c r="D53" s="18">
        <v>2539</v>
      </c>
      <c r="E53" s="17" t="s">
        <v>16</v>
      </c>
      <c r="F53" s="17">
        <v>44</v>
      </c>
      <c r="G53" s="19">
        <v>27632</v>
      </c>
      <c r="H53" s="20">
        <v>40151</v>
      </c>
    </row>
    <row r="54" spans="1:8" x14ac:dyDescent="0.35">
      <c r="A54" s="10">
        <v>14817</v>
      </c>
      <c r="B54" s="11" t="s">
        <v>85</v>
      </c>
      <c r="C54" s="11" t="s">
        <v>15</v>
      </c>
      <c r="D54" s="12">
        <v>1149</v>
      </c>
      <c r="E54" s="11" t="s">
        <v>16</v>
      </c>
      <c r="F54" s="11">
        <v>25</v>
      </c>
      <c r="G54" s="13">
        <v>34590</v>
      </c>
      <c r="H54" s="14">
        <v>43423</v>
      </c>
    </row>
    <row r="55" spans="1:8" x14ac:dyDescent="0.35">
      <c r="A55" s="16">
        <v>14217</v>
      </c>
      <c r="B55" s="17" t="s">
        <v>86</v>
      </c>
      <c r="C55" s="17" t="s">
        <v>36</v>
      </c>
      <c r="D55" s="18">
        <v>675</v>
      </c>
      <c r="E55" s="17" t="s">
        <v>16</v>
      </c>
      <c r="F55" s="17">
        <v>25</v>
      </c>
      <c r="G55" s="19">
        <v>34627</v>
      </c>
      <c r="H55" s="20">
        <v>44030</v>
      </c>
    </row>
    <row r="56" spans="1:8" x14ac:dyDescent="0.35">
      <c r="A56" s="10">
        <v>13563</v>
      </c>
      <c r="B56" s="11" t="s">
        <v>87</v>
      </c>
      <c r="C56" s="11" t="s">
        <v>88</v>
      </c>
      <c r="D56" s="12">
        <v>2804</v>
      </c>
      <c r="E56" s="11" t="s">
        <v>13</v>
      </c>
      <c r="F56" s="11">
        <v>49</v>
      </c>
      <c r="G56" s="13">
        <v>25977</v>
      </c>
      <c r="H56" s="14">
        <v>39828</v>
      </c>
    </row>
    <row r="57" spans="1:8" x14ac:dyDescent="0.35">
      <c r="A57" s="16">
        <v>15139</v>
      </c>
      <c r="B57" s="17" t="s">
        <v>89</v>
      </c>
      <c r="C57" s="17" t="s">
        <v>15</v>
      </c>
      <c r="D57" s="18">
        <v>2665</v>
      </c>
      <c r="E57" s="17" t="s">
        <v>13</v>
      </c>
      <c r="F57" s="17">
        <v>37</v>
      </c>
      <c r="G57" s="19">
        <v>30250</v>
      </c>
      <c r="H57" s="20">
        <v>40619</v>
      </c>
    </row>
    <row r="58" spans="1:8" x14ac:dyDescent="0.35">
      <c r="A58" s="10">
        <v>14245</v>
      </c>
      <c r="B58" s="11" t="s">
        <v>90</v>
      </c>
      <c r="C58" s="11" t="s">
        <v>69</v>
      </c>
      <c r="D58" s="12">
        <v>1040</v>
      </c>
      <c r="E58" s="11" t="s">
        <v>13</v>
      </c>
      <c r="F58" s="11">
        <v>35</v>
      </c>
      <c r="G58" s="13">
        <v>31099</v>
      </c>
      <c r="H58" s="14">
        <v>44045</v>
      </c>
    </row>
    <row r="59" spans="1:8" x14ac:dyDescent="0.35">
      <c r="A59" s="16">
        <v>13617</v>
      </c>
      <c r="B59" s="17" t="s">
        <v>91</v>
      </c>
      <c r="C59" s="17" t="s">
        <v>92</v>
      </c>
      <c r="D59" s="18">
        <v>1178</v>
      </c>
      <c r="E59" s="17" t="s">
        <v>16</v>
      </c>
      <c r="F59" s="17">
        <v>34</v>
      </c>
      <c r="G59" s="19">
        <v>31312</v>
      </c>
      <c r="H59" s="20">
        <v>40220</v>
      </c>
    </row>
    <row r="60" spans="1:8" x14ac:dyDescent="0.35">
      <c r="A60" s="10">
        <v>15061</v>
      </c>
      <c r="B60" s="11" t="s">
        <v>93</v>
      </c>
      <c r="C60" s="11" t="s">
        <v>61</v>
      </c>
      <c r="D60" s="12">
        <v>1120</v>
      </c>
      <c r="E60" s="11" t="s">
        <v>13</v>
      </c>
      <c r="F60" s="11">
        <v>23</v>
      </c>
      <c r="G60" s="13">
        <v>35249</v>
      </c>
      <c r="H60" s="14">
        <v>44010</v>
      </c>
    </row>
    <row r="61" spans="1:8" x14ac:dyDescent="0.35">
      <c r="A61" s="16">
        <v>13981</v>
      </c>
      <c r="B61" s="17" t="s">
        <v>94</v>
      </c>
      <c r="C61" s="17" t="s">
        <v>63</v>
      </c>
      <c r="D61" s="18">
        <v>2907</v>
      </c>
      <c r="E61" s="17" t="s">
        <v>16</v>
      </c>
      <c r="F61" s="17">
        <v>37</v>
      </c>
      <c r="G61" s="19">
        <v>30167</v>
      </c>
      <c r="H61" s="20">
        <v>40570</v>
      </c>
    </row>
    <row r="62" spans="1:8" x14ac:dyDescent="0.35">
      <c r="A62" s="10">
        <v>14525</v>
      </c>
      <c r="B62" s="11" t="s">
        <v>95</v>
      </c>
      <c r="C62" s="11" t="s">
        <v>96</v>
      </c>
      <c r="D62" s="12">
        <v>764</v>
      </c>
      <c r="E62" s="11" t="s">
        <v>13</v>
      </c>
      <c r="F62" s="11">
        <v>44</v>
      </c>
      <c r="G62" s="13">
        <v>27778</v>
      </c>
      <c r="H62" s="14">
        <v>40163</v>
      </c>
    </row>
    <row r="63" spans="1:8" x14ac:dyDescent="0.35">
      <c r="A63" s="16">
        <v>15077</v>
      </c>
      <c r="B63" s="17" t="s">
        <v>97</v>
      </c>
      <c r="C63" s="17" t="s">
        <v>54</v>
      </c>
      <c r="D63" s="18">
        <v>1542</v>
      </c>
      <c r="E63" s="17" t="s">
        <v>13</v>
      </c>
      <c r="F63" s="17">
        <v>33</v>
      </c>
      <c r="G63" s="19">
        <v>31794</v>
      </c>
      <c r="H63" s="20">
        <v>40326</v>
      </c>
    </row>
    <row r="64" spans="1:8" x14ac:dyDescent="0.35">
      <c r="A64" s="10">
        <v>13779</v>
      </c>
      <c r="B64" s="11" t="s">
        <v>98</v>
      </c>
      <c r="C64" s="11" t="s">
        <v>15</v>
      </c>
      <c r="D64" s="12">
        <v>1743</v>
      </c>
      <c r="E64" s="11" t="s">
        <v>16</v>
      </c>
      <c r="F64" s="11">
        <v>31</v>
      </c>
      <c r="G64" s="13">
        <v>32428</v>
      </c>
      <c r="H64" s="14">
        <v>40400</v>
      </c>
    </row>
    <row r="65" spans="1:8" x14ac:dyDescent="0.35">
      <c r="A65" s="16">
        <v>14587</v>
      </c>
      <c r="B65" s="17" t="s">
        <v>99</v>
      </c>
      <c r="C65" s="17" t="s">
        <v>59</v>
      </c>
      <c r="D65" s="18">
        <v>1476</v>
      </c>
      <c r="E65" s="17" t="s">
        <v>16</v>
      </c>
      <c r="F65" s="17">
        <v>31</v>
      </c>
      <c r="G65" s="19">
        <v>32538</v>
      </c>
      <c r="H65" s="20">
        <v>40445</v>
      </c>
    </row>
    <row r="66" spans="1:8" x14ac:dyDescent="0.35">
      <c r="A66" s="10">
        <v>14544</v>
      </c>
      <c r="B66" s="11" t="s">
        <v>100</v>
      </c>
      <c r="C66" s="11" t="s">
        <v>42</v>
      </c>
      <c r="D66" s="12">
        <v>2360</v>
      </c>
      <c r="E66" s="11" t="s">
        <v>13</v>
      </c>
      <c r="F66" s="11">
        <v>31</v>
      </c>
      <c r="G66" s="13">
        <v>32353</v>
      </c>
      <c r="H66" s="14">
        <v>40441</v>
      </c>
    </row>
    <row r="67" spans="1:8" x14ac:dyDescent="0.35">
      <c r="A67" s="16">
        <v>14834</v>
      </c>
      <c r="B67" s="17" t="s">
        <v>101</v>
      </c>
      <c r="C67" s="17" t="s">
        <v>36</v>
      </c>
      <c r="D67" s="18">
        <v>2222</v>
      </c>
      <c r="E67" s="17" t="s">
        <v>16</v>
      </c>
      <c r="F67" s="17">
        <v>42</v>
      </c>
      <c r="G67" s="19">
        <v>28580</v>
      </c>
      <c r="H67" s="20">
        <v>40303</v>
      </c>
    </row>
    <row r="68" spans="1:8" x14ac:dyDescent="0.35">
      <c r="A68" s="10">
        <v>15043</v>
      </c>
      <c r="B68" s="11" t="s">
        <v>102</v>
      </c>
      <c r="C68" s="11" t="s">
        <v>61</v>
      </c>
      <c r="D68" s="12">
        <v>2629</v>
      </c>
      <c r="E68" s="11" t="s">
        <v>13</v>
      </c>
      <c r="F68" s="11">
        <v>43</v>
      </c>
      <c r="G68" s="13">
        <v>28154</v>
      </c>
      <c r="H68" s="14">
        <v>40249</v>
      </c>
    </row>
    <row r="69" spans="1:8" x14ac:dyDescent="0.35">
      <c r="A69" s="16">
        <v>13920</v>
      </c>
      <c r="B69" s="17" t="s">
        <v>103</v>
      </c>
      <c r="C69" s="17" t="s">
        <v>40</v>
      </c>
      <c r="D69" s="18">
        <v>2703</v>
      </c>
      <c r="E69" s="17" t="s">
        <v>13</v>
      </c>
      <c r="F69" s="17">
        <v>50</v>
      </c>
      <c r="G69" s="19">
        <v>25746</v>
      </c>
      <c r="H69" s="20">
        <v>38929</v>
      </c>
    </row>
    <row r="70" spans="1:8" x14ac:dyDescent="0.35">
      <c r="A70" s="10">
        <v>14449</v>
      </c>
      <c r="B70" s="11" t="s">
        <v>104</v>
      </c>
      <c r="C70" s="11" t="s">
        <v>30</v>
      </c>
      <c r="D70" s="12">
        <v>2469</v>
      </c>
      <c r="E70" s="11" t="s">
        <v>16</v>
      </c>
      <c r="F70" s="11">
        <v>42</v>
      </c>
      <c r="G70" s="13">
        <v>28493</v>
      </c>
      <c r="H70" s="14">
        <v>40283</v>
      </c>
    </row>
    <row r="71" spans="1:8" x14ac:dyDescent="0.35">
      <c r="A71" s="16">
        <v>14526</v>
      </c>
      <c r="B71" s="17" t="s">
        <v>105</v>
      </c>
      <c r="C71" s="17" t="s">
        <v>96</v>
      </c>
      <c r="D71" s="18">
        <v>2365</v>
      </c>
      <c r="E71" s="17" t="s">
        <v>16</v>
      </c>
      <c r="F71" s="17">
        <v>43</v>
      </c>
      <c r="G71" s="19">
        <v>28120</v>
      </c>
      <c r="H71" s="20">
        <v>40227</v>
      </c>
    </row>
    <row r="72" spans="1:8" x14ac:dyDescent="0.35">
      <c r="A72" s="10">
        <v>14957</v>
      </c>
      <c r="B72" s="11" t="s">
        <v>106</v>
      </c>
      <c r="C72" s="11" t="s">
        <v>15</v>
      </c>
      <c r="D72" s="12">
        <v>1465</v>
      </c>
      <c r="E72" s="11" t="s">
        <v>13</v>
      </c>
      <c r="F72" s="11">
        <v>37</v>
      </c>
      <c r="G72" s="13">
        <v>30338</v>
      </c>
      <c r="H72" s="14">
        <v>40612</v>
      </c>
    </row>
    <row r="73" spans="1:8" x14ac:dyDescent="0.35">
      <c r="A73" s="16">
        <v>14814</v>
      </c>
      <c r="B73" s="17" t="s">
        <v>107</v>
      </c>
      <c r="C73" s="17" t="s">
        <v>15</v>
      </c>
      <c r="D73" s="18">
        <v>2606</v>
      </c>
      <c r="E73" s="17" t="s">
        <v>13</v>
      </c>
      <c r="F73" s="17">
        <v>26</v>
      </c>
      <c r="G73" s="19">
        <v>34427</v>
      </c>
      <c r="H73" s="20">
        <v>43354</v>
      </c>
    </row>
    <row r="74" spans="1:8" x14ac:dyDescent="0.35">
      <c r="A74" s="10">
        <v>13668</v>
      </c>
      <c r="B74" s="11" t="s">
        <v>108</v>
      </c>
      <c r="C74" s="11" t="s">
        <v>69</v>
      </c>
      <c r="D74" s="12">
        <v>2448</v>
      </c>
      <c r="E74" s="11" t="s">
        <v>16</v>
      </c>
      <c r="F74" s="11">
        <v>42</v>
      </c>
      <c r="G74" s="13">
        <v>28655</v>
      </c>
      <c r="H74" s="14">
        <v>40259</v>
      </c>
    </row>
    <row r="75" spans="1:8" x14ac:dyDescent="0.35">
      <c r="A75" s="16">
        <v>13771</v>
      </c>
      <c r="B75" s="17" t="s">
        <v>109</v>
      </c>
      <c r="C75" s="17" t="s">
        <v>15</v>
      </c>
      <c r="D75" s="18">
        <v>1979</v>
      </c>
      <c r="E75" s="17" t="s">
        <v>13</v>
      </c>
      <c r="F75" s="17">
        <v>36</v>
      </c>
      <c r="G75" s="19">
        <v>30843</v>
      </c>
      <c r="H75" s="20">
        <v>40631</v>
      </c>
    </row>
    <row r="76" spans="1:8" x14ac:dyDescent="0.35">
      <c r="A76" s="10">
        <v>13892</v>
      </c>
      <c r="B76" s="11" t="s">
        <v>110</v>
      </c>
      <c r="C76" s="11" t="s">
        <v>33</v>
      </c>
      <c r="D76" s="12">
        <v>2053</v>
      </c>
      <c r="E76" s="11" t="s">
        <v>16</v>
      </c>
      <c r="F76" s="11">
        <v>32</v>
      </c>
      <c r="G76" s="13">
        <v>32057</v>
      </c>
      <c r="H76" s="14">
        <v>40344</v>
      </c>
    </row>
    <row r="77" spans="1:8" x14ac:dyDescent="0.35">
      <c r="A77" s="16">
        <v>13529</v>
      </c>
      <c r="B77" s="17" t="s">
        <v>111</v>
      </c>
      <c r="C77" s="17" t="s">
        <v>112</v>
      </c>
      <c r="D77" s="18">
        <v>2176</v>
      </c>
      <c r="E77" s="17" t="s">
        <v>13</v>
      </c>
      <c r="F77" s="17">
        <v>42</v>
      </c>
      <c r="G77" s="19">
        <v>28598</v>
      </c>
      <c r="H77" s="20">
        <v>40254</v>
      </c>
    </row>
    <row r="78" spans="1:8" x14ac:dyDescent="0.35">
      <c r="A78" s="10">
        <v>14515</v>
      </c>
      <c r="B78" s="11" t="s">
        <v>113</v>
      </c>
      <c r="C78" s="11" t="s">
        <v>56</v>
      </c>
      <c r="D78" s="12">
        <v>1109</v>
      </c>
      <c r="E78" s="11" t="s">
        <v>13</v>
      </c>
      <c r="F78" s="11">
        <v>21</v>
      </c>
      <c r="G78" s="13">
        <v>36147</v>
      </c>
      <c r="H78" s="14">
        <v>43634</v>
      </c>
    </row>
    <row r="79" spans="1:8" x14ac:dyDescent="0.35">
      <c r="A79" s="16">
        <v>14696</v>
      </c>
      <c r="B79" s="17" t="s">
        <v>114</v>
      </c>
      <c r="C79" s="17" t="s">
        <v>18</v>
      </c>
      <c r="D79" s="18">
        <v>529</v>
      </c>
      <c r="E79" s="17" t="s">
        <v>16</v>
      </c>
      <c r="F79" s="17">
        <v>44</v>
      </c>
      <c r="G79" s="19">
        <v>27640</v>
      </c>
      <c r="H79" s="20">
        <v>40165</v>
      </c>
    </row>
    <row r="80" spans="1:8" x14ac:dyDescent="0.35">
      <c r="A80" s="10">
        <v>15141</v>
      </c>
      <c r="B80" s="11" t="s">
        <v>115</v>
      </c>
      <c r="C80" s="11" t="s">
        <v>15</v>
      </c>
      <c r="D80" s="12">
        <v>766</v>
      </c>
      <c r="E80" s="11" t="s">
        <v>16</v>
      </c>
      <c r="F80" s="11">
        <v>37</v>
      </c>
      <c r="G80" s="13">
        <v>30444</v>
      </c>
      <c r="H80" s="14">
        <v>40623</v>
      </c>
    </row>
    <row r="81" spans="1:8" x14ac:dyDescent="0.35">
      <c r="A81" s="16">
        <v>13613</v>
      </c>
      <c r="B81" s="17" t="s">
        <v>116</v>
      </c>
      <c r="C81" s="17" t="s">
        <v>92</v>
      </c>
      <c r="D81" s="18">
        <v>1858</v>
      </c>
      <c r="E81" s="17" t="s">
        <v>16</v>
      </c>
      <c r="F81" s="17">
        <v>40</v>
      </c>
      <c r="G81" s="19">
        <v>29036</v>
      </c>
      <c r="H81" s="20">
        <v>40368</v>
      </c>
    </row>
    <row r="82" spans="1:8" x14ac:dyDescent="0.35">
      <c r="A82" s="10">
        <v>13733</v>
      </c>
      <c r="B82" s="11" t="s">
        <v>117</v>
      </c>
      <c r="C82" s="11" t="s">
        <v>26</v>
      </c>
      <c r="D82" s="12">
        <v>2736</v>
      </c>
      <c r="E82" s="11" t="s">
        <v>13</v>
      </c>
      <c r="F82" s="11">
        <v>41</v>
      </c>
      <c r="G82" s="13">
        <v>28941</v>
      </c>
      <c r="H82" s="14">
        <v>40326</v>
      </c>
    </row>
    <row r="83" spans="1:8" x14ac:dyDescent="0.35">
      <c r="A83" s="16">
        <v>13814</v>
      </c>
      <c r="B83" s="17" t="s">
        <v>118</v>
      </c>
      <c r="C83" s="17" t="s">
        <v>59</v>
      </c>
      <c r="D83" s="18">
        <v>631</v>
      </c>
      <c r="E83" s="17" t="s">
        <v>13</v>
      </c>
      <c r="F83" s="17">
        <v>42</v>
      </c>
      <c r="G83" s="19">
        <v>28392</v>
      </c>
      <c r="H83" s="20">
        <v>40266</v>
      </c>
    </row>
    <row r="84" spans="1:8" x14ac:dyDescent="0.35">
      <c r="A84" s="10">
        <v>15140</v>
      </c>
      <c r="B84" s="11" t="s">
        <v>119</v>
      </c>
      <c r="C84" s="11" t="s">
        <v>15</v>
      </c>
      <c r="D84" s="12">
        <v>1070</v>
      </c>
      <c r="E84" s="11" t="s">
        <v>16</v>
      </c>
      <c r="F84" s="11">
        <v>37</v>
      </c>
      <c r="G84" s="13">
        <v>30171</v>
      </c>
      <c r="H84" s="14">
        <v>40620</v>
      </c>
    </row>
    <row r="85" spans="1:8" x14ac:dyDescent="0.35">
      <c r="A85" s="16">
        <v>14813</v>
      </c>
      <c r="B85" s="17" t="s">
        <v>120</v>
      </c>
      <c r="C85" s="17" t="s">
        <v>15</v>
      </c>
      <c r="D85" s="18">
        <v>664</v>
      </c>
      <c r="E85" s="17" t="s">
        <v>13</v>
      </c>
      <c r="F85" s="17">
        <v>27</v>
      </c>
      <c r="G85" s="19">
        <v>33944</v>
      </c>
      <c r="H85" s="20">
        <v>43305</v>
      </c>
    </row>
    <row r="86" spans="1:8" x14ac:dyDescent="0.35">
      <c r="A86" s="10">
        <v>13507</v>
      </c>
      <c r="B86" s="11" t="s">
        <v>121</v>
      </c>
      <c r="C86" s="11" t="s">
        <v>122</v>
      </c>
      <c r="D86" s="12">
        <v>1586</v>
      </c>
      <c r="E86" s="11" t="s">
        <v>13</v>
      </c>
      <c r="F86" s="11">
        <v>41</v>
      </c>
      <c r="G86" s="13">
        <v>28879</v>
      </c>
      <c r="H86" s="14">
        <v>40318</v>
      </c>
    </row>
    <row r="87" spans="1:8" x14ac:dyDescent="0.35">
      <c r="A87" s="16">
        <v>13908</v>
      </c>
      <c r="B87" s="17" t="s">
        <v>123</v>
      </c>
      <c r="C87" s="17" t="s">
        <v>20</v>
      </c>
      <c r="D87" s="18">
        <v>1106</v>
      </c>
      <c r="E87" s="17" t="s">
        <v>16</v>
      </c>
      <c r="F87" s="17">
        <v>25</v>
      </c>
      <c r="G87" s="19">
        <v>34630</v>
      </c>
      <c r="H87" s="20">
        <v>43384</v>
      </c>
    </row>
    <row r="88" spans="1:8" x14ac:dyDescent="0.35">
      <c r="A88" s="10">
        <v>14209</v>
      </c>
      <c r="B88" s="11" t="s">
        <v>124</v>
      </c>
      <c r="C88" s="11" t="s">
        <v>36</v>
      </c>
      <c r="D88" s="12">
        <v>1116</v>
      </c>
      <c r="E88" s="11" t="s">
        <v>13</v>
      </c>
      <c r="F88" s="11">
        <v>49</v>
      </c>
      <c r="G88" s="13">
        <v>25931</v>
      </c>
      <c r="H88" s="14">
        <v>44014</v>
      </c>
    </row>
    <row r="89" spans="1:8" x14ac:dyDescent="0.35">
      <c r="A89" s="16">
        <v>14072</v>
      </c>
      <c r="B89" s="17" t="s">
        <v>125</v>
      </c>
      <c r="C89" s="17" t="s">
        <v>36</v>
      </c>
      <c r="D89" s="18">
        <v>2905</v>
      </c>
      <c r="E89" s="17" t="s">
        <v>16</v>
      </c>
      <c r="F89" s="17">
        <v>22</v>
      </c>
      <c r="G89" s="19">
        <v>35649</v>
      </c>
      <c r="H89" s="20">
        <v>43571</v>
      </c>
    </row>
    <row r="90" spans="1:8" x14ac:dyDescent="0.35">
      <c r="A90" s="10">
        <v>14771</v>
      </c>
      <c r="B90" s="11" t="s">
        <v>126</v>
      </c>
      <c r="C90" s="11" t="s">
        <v>18</v>
      </c>
      <c r="D90" s="12">
        <v>976</v>
      </c>
      <c r="E90" s="11" t="s">
        <v>13</v>
      </c>
      <c r="F90" s="11">
        <v>23</v>
      </c>
      <c r="G90" s="13">
        <v>35529</v>
      </c>
      <c r="H90" s="14">
        <v>43997</v>
      </c>
    </row>
    <row r="91" spans="1:8" x14ac:dyDescent="0.35">
      <c r="A91" s="16">
        <v>14051</v>
      </c>
      <c r="B91" s="17" t="s">
        <v>127</v>
      </c>
      <c r="C91" s="17" t="s">
        <v>36</v>
      </c>
      <c r="D91" s="18">
        <v>1863</v>
      </c>
      <c r="E91" s="17" t="s">
        <v>16</v>
      </c>
      <c r="F91" s="17">
        <v>32</v>
      </c>
      <c r="G91" s="19">
        <v>32179</v>
      </c>
      <c r="H91" s="20">
        <v>40351</v>
      </c>
    </row>
    <row r="92" spans="1:8" x14ac:dyDescent="0.35">
      <c r="A92" s="10">
        <v>14234</v>
      </c>
      <c r="B92" s="11" t="s">
        <v>128</v>
      </c>
      <c r="C92" s="11" t="s">
        <v>80</v>
      </c>
      <c r="D92" s="12">
        <v>808</v>
      </c>
      <c r="E92" s="11" t="s">
        <v>13</v>
      </c>
      <c r="F92" s="11">
        <v>27</v>
      </c>
      <c r="G92" s="13">
        <v>34131</v>
      </c>
      <c r="H92" s="14">
        <v>44044</v>
      </c>
    </row>
    <row r="93" spans="1:8" x14ac:dyDescent="0.35">
      <c r="A93" s="16">
        <v>15073</v>
      </c>
      <c r="B93" s="17" t="s">
        <v>129</v>
      </c>
      <c r="C93" s="17" t="s">
        <v>54</v>
      </c>
      <c r="D93" s="18">
        <v>2811</v>
      </c>
      <c r="E93" s="17" t="s">
        <v>13</v>
      </c>
      <c r="F93" s="17">
        <v>42</v>
      </c>
      <c r="G93" s="19">
        <v>28341</v>
      </c>
      <c r="H93" s="20">
        <v>40315</v>
      </c>
    </row>
    <row r="94" spans="1:8" x14ac:dyDescent="0.35">
      <c r="A94" s="10">
        <v>13687</v>
      </c>
      <c r="B94" s="11" t="s">
        <v>130</v>
      </c>
      <c r="C94" s="11" t="s">
        <v>131</v>
      </c>
      <c r="D94" s="12">
        <v>1722</v>
      </c>
      <c r="E94" s="11" t="s">
        <v>13</v>
      </c>
      <c r="F94" s="11">
        <v>44</v>
      </c>
      <c r="G94" s="13">
        <v>27716</v>
      </c>
      <c r="H94" s="14">
        <v>40116</v>
      </c>
    </row>
    <row r="95" spans="1:8" x14ac:dyDescent="0.35">
      <c r="A95" s="16">
        <v>14934</v>
      </c>
      <c r="B95" s="17" t="s">
        <v>132</v>
      </c>
      <c r="C95" s="17" t="s">
        <v>15</v>
      </c>
      <c r="D95" s="18">
        <v>2386</v>
      </c>
      <c r="E95" s="17" t="s">
        <v>16</v>
      </c>
      <c r="F95" s="17">
        <v>42</v>
      </c>
      <c r="G95" s="19">
        <v>28406</v>
      </c>
      <c r="H95" s="20">
        <v>40305</v>
      </c>
    </row>
    <row r="96" spans="1:8" x14ac:dyDescent="0.35">
      <c r="A96" s="10">
        <v>14589</v>
      </c>
      <c r="B96" s="11" t="s">
        <v>133</v>
      </c>
      <c r="C96" s="11" t="s">
        <v>59</v>
      </c>
      <c r="D96" s="12">
        <v>1407</v>
      </c>
      <c r="E96" s="11" t="s">
        <v>13</v>
      </c>
      <c r="F96" s="11">
        <v>27</v>
      </c>
      <c r="G96" s="13">
        <v>33806</v>
      </c>
      <c r="H96" s="14">
        <v>43304</v>
      </c>
    </row>
    <row r="97" spans="1:8" x14ac:dyDescent="0.35">
      <c r="A97" s="16">
        <v>13626</v>
      </c>
      <c r="B97" s="17" t="s">
        <v>134</v>
      </c>
      <c r="C97" s="17" t="s">
        <v>51</v>
      </c>
      <c r="D97" s="18">
        <v>1613</v>
      </c>
      <c r="E97" s="17" t="s">
        <v>16</v>
      </c>
      <c r="F97" s="17">
        <v>51</v>
      </c>
      <c r="G97" s="19">
        <v>25222</v>
      </c>
      <c r="H97" s="20">
        <v>38849</v>
      </c>
    </row>
    <row r="98" spans="1:8" x14ac:dyDescent="0.35">
      <c r="A98" s="10">
        <v>13722</v>
      </c>
      <c r="B98" s="11" t="s">
        <v>135</v>
      </c>
      <c r="C98" s="11" t="s">
        <v>36</v>
      </c>
      <c r="D98" s="12">
        <v>2616</v>
      </c>
      <c r="E98" s="11" t="s">
        <v>16</v>
      </c>
      <c r="F98" s="11">
        <v>47</v>
      </c>
      <c r="G98" s="13">
        <v>26550</v>
      </c>
      <c r="H98" s="14">
        <v>39962</v>
      </c>
    </row>
    <row r="99" spans="1:8" x14ac:dyDescent="0.35">
      <c r="A99" s="16">
        <v>14841</v>
      </c>
      <c r="B99" s="17" t="s">
        <v>136</v>
      </c>
      <c r="C99" s="17" t="s">
        <v>36</v>
      </c>
      <c r="D99" s="18">
        <v>1669</v>
      </c>
      <c r="E99" s="17" t="s">
        <v>13</v>
      </c>
      <c r="F99" s="17">
        <v>32</v>
      </c>
      <c r="G99" s="19">
        <v>32085</v>
      </c>
      <c r="H99" s="20">
        <v>40375</v>
      </c>
    </row>
    <row r="100" spans="1:8" x14ac:dyDescent="0.35">
      <c r="A100" s="10">
        <v>14946</v>
      </c>
      <c r="B100" s="11" t="s">
        <v>137</v>
      </c>
      <c r="C100" s="11" t="s">
        <v>15</v>
      </c>
      <c r="D100" s="12">
        <v>1830</v>
      </c>
      <c r="E100" s="11" t="s">
        <v>13</v>
      </c>
      <c r="F100" s="11">
        <v>39</v>
      </c>
      <c r="G100" s="13">
        <v>29457</v>
      </c>
      <c r="H100" s="14">
        <v>40505</v>
      </c>
    </row>
    <row r="101" spans="1:8" x14ac:dyDescent="0.35">
      <c r="A101" s="16">
        <v>14937</v>
      </c>
      <c r="B101" s="17" t="s">
        <v>138</v>
      </c>
      <c r="C101" s="17" t="s">
        <v>15</v>
      </c>
      <c r="D101" s="18">
        <v>649</v>
      </c>
      <c r="E101" s="17" t="s">
        <v>13</v>
      </c>
      <c r="F101" s="17">
        <v>41</v>
      </c>
      <c r="G101" s="19">
        <v>28875</v>
      </c>
      <c r="H101" s="20">
        <v>40364</v>
      </c>
    </row>
    <row r="102" spans="1:8" x14ac:dyDescent="0.35">
      <c r="A102" s="10">
        <v>13976</v>
      </c>
      <c r="B102" s="11" t="s">
        <v>139</v>
      </c>
      <c r="C102" s="11" t="s">
        <v>63</v>
      </c>
      <c r="D102" s="12">
        <v>1933</v>
      </c>
      <c r="E102" s="11" t="s">
        <v>16</v>
      </c>
      <c r="F102" s="11">
        <v>40</v>
      </c>
      <c r="G102" s="13">
        <v>29256</v>
      </c>
      <c r="H102" s="14">
        <v>40382</v>
      </c>
    </row>
    <row r="103" spans="1:8" x14ac:dyDescent="0.35">
      <c r="A103" s="16">
        <v>14845</v>
      </c>
      <c r="B103" s="17" t="s">
        <v>140</v>
      </c>
      <c r="C103" s="17" t="s">
        <v>36</v>
      </c>
      <c r="D103" s="18">
        <v>1260</v>
      </c>
      <c r="E103" s="17" t="s">
        <v>16</v>
      </c>
      <c r="F103" s="17">
        <v>25</v>
      </c>
      <c r="G103" s="19">
        <v>34799</v>
      </c>
      <c r="H103" s="20">
        <v>44031</v>
      </c>
    </row>
    <row r="104" spans="1:8" x14ac:dyDescent="0.35">
      <c r="A104" s="10">
        <v>14524</v>
      </c>
      <c r="B104" s="11" t="s">
        <v>141</v>
      </c>
      <c r="C104" s="11" t="s">
        <v>96</v>
      </c>
      <c r="D104" s="12">
        <v>2500</v>
      </c>
      <c r="E104" s="11" t="s">
        <v>16</v>
      </c>
      <c r="F104" s="11">
        <v>44</v>
      </c>
      <c r="G104" s="13">
        <v>27693</v>
      </c>
      <c r="H104" s="14">
        <v>40162</v>
      </c>
    </row>
    <row r="105" spans="1:8" x14ac:dyDescent="0.35">
      <c r="A105" s="16">
        <v>14851</v>
      </c>
      <c r="B105" s="17" t="s">
        <v>142</v>
      </c>
      <c r="C105" s="17" t="s">
        <v>36</v>
      </c>
      <c r="D105" s="18">
        <v>795</v>
      </c>
      <c r="E105" s="17" t="s">
        <v>13</v>
      </c>
      <c r="F105" s="17">
        <v>21</v>
      </c>
      <c r="G105" s="19">
        <v>36019</v>
      </c>
      <c r="H105" s="20">
        <v>44037</v>
      </c>
    </row>
    <row r="106" spans="1:8" x14ac:dyDescent="0.35">
      <c r="A106" s="10">
        <v>14061</v>
      </c>
      <c r="B106" s="11" t="s">
        <v>143</v>
      </c>
      <c r="C106" s="11" t="s">
        <v>36</v>
      </c>
      <c r="D106" s="12">
        <v>1597</v>
      </c>
      <c r="E106" s="11" t="s">
        <v>13</v>
      </c>
      <c r="F106" s="11">
        <v>29</v>
      </c>
      <c r="G106" s="13">
        <v>33129</v>
      </c>
      <c r="H106" s="14">
        <v>43161</v>
      </c>
    </row>
    <row r="107" spans="1:8" x14ac:dyDescent="0.35">
      <c r="A107" s="16">
        <v>13641</v>
      </c>
      <c r="B107" s="17" t="s">
        <v>144</v>
      </c>
      <c r="C107" s="17" t="s">
        <v>51</v>
      </c>
      <c r="D107" s="18">
        <v>2330</v>
      </c>
      <c r="E107" s="17" t="s">
        <v>16</v>
      </c>
      <c r="F107" s="17">
        <v>43</v>
      </c>
      <c r="G107" s="19">
        <v>28036</v>
      </c>
      <c r="H107" s="20">
        <v>40191</v>
      </c>
    </row>
    <row r="108" spans="1:8" x14ac:dyDescent="0.35">
      <c r="A108" s="10">
        <v>15111</v>
      </c>
      <c r="B108" s="11" t="s">
        <v>145</v>
      </c>
      <c r="C108" s="11" t="s">
        <v>26</v>
      </c>
      <c r="D108" s="12">
        <v>1407</v>
      </c>
      <c r="E108" s="11" t="s">
        <v>13</v>
      </c>
      <c r="F108" s="11">
        <v>47</v>
      </c>
      <c r="G108" s="13">
        <v>26533</v>
      </c>
      <c r="H108" s="14">
        <v>40011</v>
      </c>
    </row>
    <row r="109" spans="1:8" x14ac:dyDescent="0.35">
      <c r="A109" s="16">
        <v>14040</v>
      </c>
      <c r="B109" s="17" t="s">
        <v>146</v>
      </c>
      <c r="C109" s="17" t="s">
        <v>36</v>
      </c>
      <c r="D109" s="18">
        <v>1057</v>
      </c>
      <c r="E109" s="17" t="s">
        <v>13</v>
      </c>
      <c r="F109" s="17">
        <v>36</v>
      </c>
      <c r="G109" s="19">
        <v>30602</v>
      </c>
      <c r="H109" s="20">
        <v>44023</v>
      </c>
    </row>
    <row r="110" spans="1:8" x14ac:dyDescent="0.35">
      <c r="A110" s="10">
        <v>15132</v>
      </c>
      <c r="B110" s="11" t="s">
        <v>147</v>
      </c>
      <c r="C110" s="11" t="s">
        <v>15</v>
      </c>
      <c r="D110" s="12">
        <v>2806</v>
      </c>
      <c r="E110" s="11" t="s">
        <v>13</v>
      </c>
      <c r="F110" s="11">
        <v>48</v>
      </c>
      <c r="G110" s="13">
        <v>26454</v>
      </c>
      <c r="H110" s="14">
        <v>39955</v>
      </c>
    </row>
    <row r="111" spans="1:8" x14ac:dyDescent="0.35">
      <c r="A111" s="16">
        <v>13535</v>
      </c>
      <c r="B111" s="17" t="s">
        <v>148</v>
      </c>
      <c r="C111" s="17" t="s">
        <v>112</v>
      </c>
      <c r="D111" s="18">
        <v>2608</v>
      </c>
      <c r="E111" s="17" t="s">
        <v>13</v>
      </c>
      <c r="F111" s="17">
        <v>38</v>
      </c>
      <c r="G111" s="19">
        <v>30061</v>
      </c>
      <c r="H111" s="20">
        <v>40515</v>
      </c>
    </row>
    <row r="112" spans="1:8" x14ac:dyDescent="0.35">
      <c r="A112" s="10">
        <v>14949</v>
      </c>
      <c r="B112" s="11" t="s">
        <v>149</v>
      </c>
      <c r="C112" s="11" t="s">
        <v>15</v>
      </c>
      <c r="D112" s="12">
        <v>1021</v>
      </c>
      <c r="E112" s="11" t="s">
        <v>16</v>
      </c>
      <c r="F112" s="11">
        <v>39</v>
      </c>
      <c r="G112" s="13">
        <v>29495</v>
      </c>
      <c r="H112" s="14">
        <v>40508</v>
      </c>
    </row>
    <row r="113" spans="1:8" x14ac:dyDescent="0.35">
      <c r="A113" s="16">
        <v>13506</v>
      </c>
      <c r="B113" s="17" t="s">
        <v>150</v>
      </c>
      <c r="C113" s="17" t="s">
        <v>122</v>
      </c>
      <c r="D113" s="18">
        <v>2823</v>
      </c>
      <c r="E113" s="17" t="s">
        <v>16</v>
      </c>
      <c r="F113" s="17">
        <v>44</v>
      </c>
      <c r="G113" s="19">
        <v>27574</v>
      </c>
      <c r="H113" s="20">
        <v>40112</v>
      </c>
    </row>
    <row r="114" spans="1:8" x14ac:dyDescent="0.35">
      <c r="A114" s="10">
        <v>14774</v>
      </c>
      <c r="B114" s="11" t="s">
        <v>151</v>
      </c>
      <c r="C114" s="11" t="s">
        <v>18</v>
      </c>
      <c r="D114" s="12">
        <v>834</v>
      </c>
      <c r="E114" s="11" t="s">
        <v>13</v>
      </c>
      <c r="F114" s="11">
        <v>22</v>
      </c>
      <c r="G114" s="13">
        <v>35670</v>
      </c>
      <c r="H114" s="14">
        <v>43998</v>
      </c>
    </row>
    <row r="115" spans="1:8" x14ac:dyDescent="0.35">
      <c r="A115" s="16">
        <v>14511</v>
      </c>
      <c r="B115" s="17" t="s">
        <v>152</v>
      </c>
      <c r="C115" s="17" t="s">
        <v>56</v>
      </c>
      <c r="D115" s="18">
        <v>1523</v>
      </c>
      <c r="E115" s="17" t="s">
        <v>13</v>
      </c>
      <c r="F115" s="17">
        <v>34</v>
      </c>
      <c r="G115" s="19">
        <v>31507</v>
      </c>
      <c r="H115" s="20">
        <v>40247</v>
      </c>
    </row>
    <row r="116" spans="1:8" x14ac:dyDescent="0.35">
      <c r="A116" s="10">
        <v>13849</v>
      </c>
      <c r="B116" s="11" t="s">
        <v>153</v>
      </c>
      <c r="C116" s="11" t="s">
        <v>12</v>
      </c>
      <c r="D116" s="12">
        <v>818</v>
      </c>
      <c r="E116" s="11" t="s">
        <v>13</v>
      </c>
      <c r="F116" s="11">
        <v>40</v>
      </c>
      <c r="G116" s="13">
        <v>29037</v>
      </c>
      <c r="H116" s="14">
        <v>40380</v>
      </c>
    </row>
    <row r="117" spans="1:8" x14ac:dyDescent="0.35">
      <c r="A117" s="16">
        <v>14294</v>
      </c>
      <c r="B117" s="17" t="s">
        <v>154</v>
      </c>
      <c r="C117" s="17" t="s">
        <v>15</v>
      </c>
      <c r="D117" s="18">
        <v>2959</v>
      </c>
      <c r="E117" s="17" t="s">
        <v>13</v>
      </c>
      <c r="F117" s="17">
        <v>48</v>
      </c>
      <c r="G117" s="19">
        <v>26288</v>
      </c>
      <c r="H117" s="20">
        <v>39919</v>
      </c>
    </row>
    <row r="118" spans="1:8" x14ac:dyDescent="0.35">
      <c r="A118" s="10">
        <v>14091</v>
      </c>
      <c r="B118" s="11" t="s">
        <v>155</v>
      </c>
      <c r="C118" s="11" t="s">
        <v>156</v>
      </c>
      <c r="D118" s="12">
        <v>2256</v>
      </c>
      <c r="E118" s="11" t="s">
        <v>13</v>
      </c>
      <c r="F118" s="11">
        <v>23</v>
      </c>
      <c r="G118" s="13">
        <v>35293</v>
      </c>
      <c r="H118" s="14">
        <v>43510</v>
      </c>
    </row>
    <row r="119" spans="1:8" x14ac:dyDescent="0.35">
      <c r="A119" s="16">
        <v>15088</v>
      </c>
      <c r="B119" s="17" t="s">
        <v>157</v>
      </c>
      <c r="C119" s="17" t="s">
        <v>158</v>
      </c>
      <c r="D119" s="18">
        <v>2026</v>
      </c>
      <c r="E119" s="17" t="s">
        <v>13</v>
      </c>
      <c r="F119" s="17">
        <v>42</v>
      </c>
      <c r="G119" s="19">
        <v>28513</v>
      </c>
      <c r="H119" s="20">
        <v>40316</v>
      </c>
    </row>
    <row r="120" spans="1:8" x14ac:dyDescent="0.35">
      <c r="A120" s="10">
        <v>15069</v>
      </c>
      <c r="B120" s="11" t="s">
        <v>159</v>
      </c>
      <c r="C120" s="11" t="s">
        <v>54</v>
      </c>
      <c r="D120" s="12">
        <v>2952</v>
      </c>
      <c r="E120" s="11" t="s">
        <v>13</v>
      </c>
      <c r="F120" s="11">
        <v>49</v>
      </c>
      <c r="G120" s="13">
        <v>25810</v>
      </c>
      <c r="H120" s="14">
        <v>39888</v>
      </c>
    </row>
    <row r="121" spans="1:8" x14ac:dyDescent="0.35">
      <c r="A121" s="16">
        <v>13570</v>
      </c>
      <c r="B121" s="17" t="s">
        <v>160</v>
      </c>
      <c r="C121" s="17" t="s">
        <v>88</v>
      </c>
      <c r="D121" s="18">
        <v>1770</v>
      </c>
      <c r="E121" s="17" t="s">
        <v>16</v>
      </c>
      <c r="F121" s="17">
        <v>42</v>
      </c>
      <c r="G121" s="19">
        <v>28425</v>
      </c>
      <c r="H121" s="20">
        <v>40255</v>
      </c>
    </row>
    <row r="122" spans="1:8" x14ac:dyDescent="0.35">
      <c r="A122" s="10">
        <v>14118</v>
      </c>
      <c r="B122" s="11" t="s">
        <v>161</v>
      </c>
      <c r="C122" s="11" t="s">
        <v>15</v>
      </c>
      <c r="D122" s="12">
        <v>1420</v>
      </c>
      <c r="E122" s="11" t="s">
        <v>16</v>
      </c>
      <c r="F122" s="11">
        <v>49</v>
      </c>
      <c r="G122" s="13">
        <v>25881</v>
      </c>
      <c r="H122" s="14">
        <v>39854</v>
      </c>
    </row>
    <row r="123" spans="1:8" x14ac:dyDescent="0.35">
      <c r="A123" s="16">
        <v>14295</v>
      </c>
      <c r="B123" s="17" t="s">
        <v>162</v>
      </c>
      <c r="C123" s="17" t="s">
        <v>15</v>
      </c>
      <c r="D123" s="18">
        <v>2029</v>
      </c>
      <c r="E123" s="17" t="s">
        <v>13</v>
      </c>
      <c r="F123" s="17">
        <v>48</v>
      </c>
      <c r="G123" s="19">
        <v>26129</v>
      </c>
      <c r="H123" s="20">
        <v>39920</v>
      </c>
    </row>
    <row r="124" spans="1:8" x14ac:dyDescent="0.35">
      <c r="A124" s="10">
        <v>13691</v>
      </c>
      <c r="B124" s="11" t="s">
        <v>163</v>
      </c>
      <c r="C124" s="11" t="s">
        <v>131</v>
      </c>
      <c r="D124" s="12">
        <v>2939</v>
      </c>
      <c r="E124" s="11" t="s">
        <v>16</v>
      </c>
      <c r="F124" s="11">
        <v>42</v>
      </c>
      <c r="G124" s="13">
        <v>28512</v>
      </c>
      <c r="H124" s="14">
        <v>40261</v>
      </c>
    </row>
    <row r="125" spans="1:8" x14ac:dyDescent="0.35">
      <c r="A125" s="16">
        <v>14816</v>
      </c>
      <c r="B125" s="17" t="s">
        <v>164</v>
      </c>
      <c r="C125" s="17" t="s">
        <v>15</v>
      </c>
      <c r="D125" s="18">
        <v>2346</v>
      </c>
      <c r="E125" s="17" t="s">
        <v>13</v>
      </c>
      <c r="F125" s="17">
        <v>25</v>
      </c>
      <c r="G125" s="19">
        <v>34804</v>
      </c>
      <c r="H125" s="20">
        <v>43420</v>
      </c>
    </row>
    <row r="126" spans="1:8" x14ac:dyDescent="0.35">
      <c r="A126" s="10">
        <v>13919</v>
      </c>
      <c r="B126" s="11" t="s">
        <v>165</v>
      </c>
      <c r="C126" s="11" t="s">
        <v>40</v>
      </c>
      <c r="D126" s="12">
        <v>1775</v>
      </c>
      <c r="E126" s="11" t="s">
        <v>13</v>
      </c>
      <c r="F126" s="11">
        <v>50</v>
      </c>
      <c r="G126" s="13">
        <v>25675</v>
      </c>
      <c r="H126" s="14">
        <v>38926</v>
      </c>
    </row>
    <row r="127" spans="1:8" x14ac:dyDescent="0.35">
      <c r="A127" s="16">
        <v>14292</v>
      </c>
      <c r="B127" s="17" t="s">
        <v>166</v>
      </c>
      <c r="C127" s="17" t="s">
        <v>15</v>
      </c>
      <c r="D127" s="18">
        <v>1382</v>
      </c>
      <c r="E127" s="17" t="s">
        <v>13</v>
      </c>
      <c r="F127" s="17">
        <v>49</v>
      </c>
      <c r="G127" s="19">
        <v>26059</v>
      </c>
      <c r="H127" s="20">
        <v>39857</v>
      </c>
    </row>
    <row r="128" spans="1:8" x14ac:dyDescent="0.35">
      <c r="A128" s="10">
        <v>14225</v>
      </c>
      <c r="B128" s="11" t="s">
        <v>167</v>
      </c>
      <c r="C128" s="11" t="s">
        <v>80</v>
      </c>
      <c r="D128" s="12">
        <v>1635</v>
      </c>
      <c r="E128" s="11" t="s">
        <v>13</v>
      </c>
      <c r="F128" s="11">
        <v>44</v>
      </c>
      <c r="G128" s="13">
        <v>27828</v>
      </c>
      <c r="H128" s="14">
        <v>40157</v>
      </c>
    </row>
    <row r="129" spans="1:8" x14ac:dyDescent="0.35">
      <c r="A129" s="16">
        <v>14198</v>
      </c>
      <c r="B129" s="17" t="s">
        <v>168</v>
      </c>
      <c r="C129" s="17" t="s">
        <v>28</v>
      </c>
      <c r="D129" s="18">
        <v>2926</v>
      </c>
      <c r="E129" s="17" t="s">
        <v>13</v>
      </c>
      <c r="F129" s="17">
        <v>34</v>
      </c>
      <c r="G129" s="19">
        <v>31241</v>
      </c>
      <c r="H129" s="20">
        <v>40245</v>
      </c>
    </row>
    <row r="130" spans="1:8" x14ac:dyDescent="0.35">
      <c r="A130" s="10">
        <v>14973</v>
      </c>
      <c r="B130" s="11" t="s">
        <v>169</v>
      </c>
      <c r="C130" s="11" t="s">
        <v>15</v>
      </c>
      <c r="D130" s="12">
        <v>2750</v>
      </c>
      <c r="E130" s="11" t="s">
        <v>13</v>
      </c>
      <c r="F130" s="11">
        <v>33</v>
      </c>
      <c r="G130" s="13">
        <v>31729</v>
      </c>
      <c r="H130" s="14">
        <v>40323</v>
      </c>
    </row>
    <row r="131" spans="1:8" x14ac:dyDescent="0.35">
      <c r="A131" s="16">
        <v>14448</v>
      </c>
      <c r="B131" s="17" t="s">
        <v>170</v>
      </c>
      <c r="C131" s="17" t="s">
        <v>30</v>
      </c>
      <c r="D131" s="18">
        <v>2495</v>
      </c>
      <c r="E131" s="17" t="s">
        <v>16</v>
      </c>
      <c r="F131" s="17">
        <v>42</v>
      </c>
      <c r="G131" s="19">
        <v>28353</v>
      </c>
      <c r="H131" s="20">
        <v>40281</v>
      </c>
    </row>
    <row r="132" spans="1:8" x14ac:dyDescent="0.35">
      <c r="A132" s="10">
        <v>15039</v>
      </c>
      <c r="B132" s="11" t="s">
        <v>171</v>
      </c>
      <c r="C132" s="11" t="s">
        <v>61</v>
      </c>
      <c r="D132" s="12">
        <v>1398</v>
      </c>
      <c r="E132" s="11" t="s">
        <v>13</v>
      </c>
      <c r="F132" s="11">
        <v>50</v>
      </c>
      <c r="G132" s="13">
        <v>25663</v>
      </c>
      <c r="H132" s="14">
        <v>39819</v>
      </c>
    </row>
    <row r="133" spans="1:8" x14ac:dyDescent="0.35">
      <c r="A133" s="16">
        <v>13968</v>
      </c>
      <c r="B133" s="17" t="s">
        <v>172</v>
      </c>
      <c r="C133" s="17" t="s">
        <v>63</v>
      </c>
      <c r="D133" s="18">
        <v>1867</v>
      </c>
      <c r="E133" s="17" t="s">
        <v>16</v>
      </c>
      <c r="F133" s="17">
        <v>51</v>
      </c>
      <c r="G133" s="19">
        <v>25371</v>
      </c>
      <c r="H133" s="20">
        <v>38859</v>
      </c>
    </row>
    <row r="134" spans="1:8" x14ac:dyDescent="0.35">
      <c r="A134" s="10">
        <v>14835</v>
      </c>
      <c r="B134" s="11" t="s">
        <v>173</v>
      </c>
      <c r="C134" s="11" t="s">
        <v>36</v>
      </c>
      <c r="D134" s="12">
        <v>2638</v>
      </c>
      <c r="E134" s="11" t="s">
        <v>16</v>
      </c>
      <c r="F134" s="11">
        <v>41</v>
      </c>
      <c r="G134" s="13">
        <v>28761</v>
      </c>
      <c r="H134" s="14">
        <v>40367</v>
      </c>
    </row>
    <row r="135" spans="1:8" x14ac:dyDescent="0.35">
      <c r="A135" s="16">
        <v>14067</v>
      </c>
      <c r="B135" s="17" t="s">
        <v>174</v>
      </c>
      <c r="C135" s="17" t="s">
        <v>36</v>
      </c>
      <c r="D135" s="18">
        <v>539</v>
      </c>
      <c r="E135" s="17" t="s">
        <v>16</v>
      </c>
      <c r="F135" s="17">
        <v>25</v>
      </c>
      <c r="G135" s="19">
        <v>34836</v>
      </c>
      <c r="H135" s="20">
        <v>44029</v>
      </c>
    </row>
    <row r="136" spans="1:8" x14ac:dyDescent="0.35">
      <c r="A136" s="10">
        <v>14289</v>
      </c>
      <c r="B136" s="11" t="s">
        <v>175</v>
      </c>
      <c r="C136" s="11" t="s">
        <v>15</v>
      </c>
      <c r="D136" s="12">
        <v>1904</v>
      </c>
      <c r="E136" s="11" t="s">
        <v>13</v>
      </c>
      <c r="F136" s="11">
        <v>50</v>
      </c>
      <c r="G136" s="13">
        <v>25581</v>
      </c>
      <c r="H136" s="14">
        <v>38943</v>
      </c>
    </row>
    <row r="137" spans="1:8" x14ac:dyDescent="0.35">
      <c r="A137" s="16">
        <v>13824</v>
      </c>
      <c r="B137" s="17" t="s">
        <v>176</v>
      </c>
      <c r="C137" s="17" t="s">
        <v>59</v>
      </c>
      <c r="D137" s="18">
        <v>1032</v>
      </c>
      <c r="E137" s="17" t="s">
        <v>13</v>
      </c>
      <c r="F137" s="17">
        <v>31</v>
      </c>
      <c r="G137" s="19">
        <v>32355</v>
      </c>
      <c r="H137" s="20">
        <v>40406</v>
      </c>
    </row>
    <row r="138" spans="1:8" x14ac:dyDescent="0.35">
      <c r="A138" s="10">
        <v>14504</v>
      </c>
      <c r="B138" s="11" t="s">
        <v>177</v>
      </c>
      <c r="C138" s="11" t="s">
        <v>56</v>
      </c>
      <c r="D138" s="12">
        <v>783</v>
      </c>
      <c r="E138" s="11" t="s">
        <v>16</v>
      </c>
      <c r="F138" s="11">
        <v>47</v>
      </c>
      <c r="G138" s="13">
        <v>26550</v>
      </c>
      <c r="H138" s="14">
        <v>39987</v>
      </c>
    </row>
    <row r="139" spans="1:8" x14ac:dyDescent="0.35">
      <c r="A139" s="16">
        <v>13980</v>
      </c>
      <c r="B139" s="17" t="s">
        <v>178</v>
      </c>
      <c r="C139" s="17" t="s">
        <v>63</v>
      </c>
      <c r="D139" s="18">
        <v>1669</v>
      </c>
      <c r="E139" s="17" t="s">
        <v>16</v>
      </c>
      <c r="F139" s="17">
        <v>38</v>
      </c>
      <c r="G139" s="19">
        <v>29929</v>
      </c>
      <c r="H139" s="20">
        <v>40528</v>
      </c>
    </row>
    <row r="140" spans="1:8" x14ac:dyDescent="0.35">
      <c r="A140" s="10">
        <v>13631</v>
      </c>
      <c r="B140" s="11" t="s">
        <v>179</v>
      </c>
      <c r="C140" s="11" t="s">
        <v>51</v>
      </c>
      <c r="D140" s="12">
        <v>1684</v>
      </c>
      <c r="E140" s="11" t="s">
        <v>13</v>
      </c>
      <c r="F140" s="11">
        <v>48</v>
      </c>
      <c r="G140" s="13">
        <v>26393</v>
      </c>
      <c r="H140" s="14">
        <v>39899</v>
      </c>
    </row>
    <row r="141" spans="1:8" x14ac:dyDescent="0.35">
      <c r="A141" s="16">
        <v>13906</v>
      </c>
      <c r="B141" s="17" t="s">
        <v>180</v>
      </c>
      <c r="C141" s="17" t="s">
        <v>20</v>
      </c>
      <c r="D141" s="18">
        <v>2163</v>
      </c>
      <c r="E141" s="17" t="s">
        <v>16</v>
      </c>
      <c r="F141" s="17">
        <v>31</v>
      </c>
      <c r="G141" s="19">
        <v>32384</v>
      </c>
      <c r="H141" s="20">
        <v>40410</v>
      </c>
    </row>
    <row r="142" spans="1:8" x14ac:dyDescent="0.35">
      <c r="A142" s="10">
        <v>14561</v>
      </c>
      <c r="B142" s="11" t="s">
        <v>181</v>
      </c>
      <c r="C142" s="11" t="s">
        <v>182</v>
      </c>
      <c r="D142" s="12">
        <v>906</v>
      </c>
      <c r="E142" s="11" t="s">
        <v>16</v>
      </c>
      <c r="F142" s="11">
        <v>25</v>
      </c>
      <c r="G142" s="13">
        <v>34523</v>
      </c>
      <c r="H142" s="14">
        <v>44003</v>
      </c>
    </row>
    <row r="143" spans="1:8" x14ac:dyDescent="0.35">
      <c r="A143" s="16">
        <v>13534</v>
      </c>
      <c r="B143" s="17" t="s">
        <v>183</v>
      </c>
      <c r="C143" s="17" t="s">
        <v>112</v>
      </c>
      <c r="D143" s="18">
        <v>2506</v>
      </c>
      <c r="E143" s="17" t="s">
        <v>13</v>
      </c>
      <c r="F143" s="17">
        <v>39</v>
      </c>
      <c r="G143" s="19">
        <v>29616</v>
      </c>
      <c r="H143" s="20">
        <v>40445</v>
      </c>
    </row>
    <row r="144" spans="1:8" x14ac:dyDescent="0.35">
      <c r="A144" s="10">
        <v>14943</v>
      </c>
      <c r="B144" s="11" t="s">
        <v>184</v>
      </c>
      <c r="C144" s="11" t="s">
        <v>15</v>
      </c>
      <c r="D144" s="12">
        <v>1164</v>
      </c>
      <c r="E144" s="11" t="s">
        <v>16</v>
      </c>
      <c r="F144" s="11">
        <v>40</v>
      </c>
      <c r="G144" s="13">
        <v>29338</v>
      </c>
      <c r="H144" s="14">
        <v>40431</v>
      </c>
    </row>
    <row r="145" spans="1:8" x14ac:dyDescent="0.35">
      <c r="A145" s="16">
        <v>14697</v>
      </c>
      <c r="B145" s="17" t="s">
        <v>185</v>
      </c>
      <c r="C145" s="17" t="s">
        <v>18</v>
      </c>
      <c r="D145" s="18">
        <v>1190</v>
      </c>
      <c r="E145" s="17" t="s">
        <v>16</v>
      </c>
      <c r="F145" s="17">
        <v>44</v>
      </c>
      <c r="G145" s="19">
        <v>27690</v>
      </c>
      <c r="H145" s="20">
        <v>40168</v>
      </c>
    </row>
    <row r="146" spans="1:8" x14ac:dyDescent="0.35">
      <c r="A146" s="10">
        <v>13960</v>
      </c>
      <c r="B146" s="11" t="s">
        <v>186</v>
      </c>
      <c r="C146" s="11" t="s">
        <v>187</v>
      </c>
      <c r="D146" s="12">
        <v>2246</v>
      </c>
      <c r="E146" s="11" t="s">
        <v>16</v>
      </c>
      <c r="F146" s="11">
        <v>28</v>
      </c>
      <c r="G146" s="13">
        <v>33697</v>
      </c>
      <c r="H146" s="14">
        <v>43210</v>
      </c>
    </row>
    <row r="147" spans="1:8" x14ac:dyDescent="0.35">
      <c r="A147" s="16">
        <v>14043</v>
      </c>
      <c r="B147" s="17" t="s">
        <v>188</v>
      </c>
      <c r="C147" s="17" t="s">
        <v>36</v>
      </c>
      <c r="D147" s="18">
        <v>2894</v>
      </c>
      <c r="E147" s="17" t="s">
        <v>13</v>
      </c>
      <c r="F147" s="17">
        <v>35</v>
      </c>
      <c r="G147" s="19">
        <v>31164</v>
      </c>
      <c r="H147" s="20">
        <v>40184</v>
      </c>
    </row>
    <row r="148" spans="1:8" x14ac:dyDescent="0.35">
      <c r="A148" s="10">
        <v>14956</v>
      </c>
      <c r="B148" s="11" t="s">
        <v>189</v>
      </c>
      <c r="C148" s="11" t="s">
        <v>15</v>
      </c>
      <c r="D148" s="12">
        <v>1869</v>
      </c>
      <c r="E148" s="11" t="s">
        <v>16</v>
      </c>
      <c r="F148" s="11">
        <v>37</v>
      </c>
      <c r="G148" s="13">
        <v>30271</v>
      </c>
      <c r="H148" s="14">
        <v>40611</v>
      </c>
    </row>
    <row r="149" spans="1:8" x14ac:dyDescent="0.35">
      <c r="A149" s="16">
        <v>13689</v>
      </c>
      <c r="B149" s="17" t="s">
        <v>190</v>
      </c>
      <c r="C149" s="17" t="s">
        <v>131</v>
      </c>
      <c r="D149" s="18">
        <v>1296</v>
      </c>
      <c r="E149" s="17" t="s">
        <v>16</v>
      </c>
      <c r="F149" s="17">
        <v>43</v>
      </c>
      <c r="G149" s="19">
        <v>28101</v>
      </c>
      <c r="H149" s="20">
        <v>40193</v>
      </c>
    </row>
    <row r="150" spans="1:8" x14ac:dyDescent="0.35">
      <c r="A150" s="10">
        <v>14610</v>
      </c>
      <c r="B150" s="11" t="s">
        <v>191</v>
      </c>
      <c r="C150" s="11" t="s">
        <v>69</v>
      </c>
      <c r="D150" s="12">
        <v>2750</v>
      </c>
      <c r="E150" s="11" t="s">
        <v>13</v>
      </c>
      <c r="F150" s="11">
        <v>42</v>
      </c>
      <c r="G150" s="13">
        <v>28638</v>
      </c>
      <c r="H150" s="14">
        <v>40289</v>
      </c>
    </row>
    <row r="151" spans="1:8" x14ac:dyDescent="0.35">
      <c r="A151" s="16">
        <v>13851</v>
      </c>
      <c r="B151" s="17" t="s">
        <v>192</v>
      </c>
      <c r="C151" s="17" t="s">
        <v>12</v>
      </c>
      <c r="D151" s="18">
        <v>1078</v>
      </c>
      <c r="E151" s="17" t="s">
        <v>16</v>
      </c>
      <c r="F151" s="17">
        <v>39</v>
      </c>
      <c r="G151" s="19">
        <v>29754</v>
      </c>
      <c r="H151" s="20">
        <v>40456</v>
      </c>
    </row>
    <row r="152" spans="1:8" x14ac:dyDescent="0.35">
      <c r="A152" s="10">
        <v>13894</v>
      </c>
      <c r="B152" s="11" t="s">
        <v>193</v>
      </c>
      <c r="C152" s="11" t="s">
        <v>33</v>
      </c>
      <c r="D152" s="12">
        <v>682</v>
      </c>
      <c r="E152" s="11" t="s">
        <v>16</v>
      </c>
      <c r="F152" s="11">
        <v>26</v>
      </c>
      <c r="G152" s="13">
        <v>34447</v>
      </c>
      <c r="H152" s="14">
        <v>43326</v>
      </c>
    </row>
    <row r="153" spans="1:8" x14ac:dyDescent="0.35">
      <c r="A153" s="16">
        <v>15138</v>
      </c>
      <c r="B153" s="17" t="s">
        <v>194</v>
      </c>
      <c r="C153" s="17" t="s">
        <v>15</v>
      </c>
      <c r="D153" s="18">
        <v>2241</v>
      </c>
      <c r="E153" s="17" t="s">
        <v>13</v>
      </c>
      <c r="F153" s="17">
        <v>38</v>
      </c>
      <c r="G153" s="19">
        <v>29787</v>
      </c>
      <c r="H153" s="20">
        <v>40561</v>
      </c>
    </row>
    <row r="154" spans="1:8" x14ac:dyDescent="0.35">
      <c r="A154" s="10">
        <v>13572</v>
      </c>
      <c r="B154" s="11" t="s">
        <v>195</v>
      </c>
      <c r="C154" s="11" t="s">
        <v>88</v>
      </c>
      <c r="D154" s="12">
        <v>2860</v>
      </c>
      <c r="E154" s="11" t="s">
        <v>13</v>
      </c>
      <c r="F154" s="11">
        <v>41</v>
      </c>
      <c r="G154" s="13">
        <v>28948</v>
      </c>
      <c r="H154" s="14">
        <v>40322</v>
      </c>
    </row>
    <row r="155" spans="1:8" x14ac:dyDescent="0.35">
      <c r="A155" s="16">
        <v>14036</v>
      </c>
      <c r="B155" s="17" t="s">
        <v>196</v>
      </c>
      <c r="C155" s="17" t="s">
        <v>36</v>
      </c>
      <c r="D155" s="18">
        <v>2356</v>
      </c>
      <c r="E155" s="17" t="s">
        <v>16</v>
      </c>
      <c r="F155" s="17">
        <v>40</v>
      </c>
      <c r="G155" s="19">
        <v>29096</v>
      </c>
      <c r="H155" s="20">
        <v>40395</v>
      </c>
    </row>
    <row r="156" spans="1:8" x14ac:dyDescent="0.35">
      <c r="A156" s="10">
        <v>14508</v>
      </c>
      <c r="B156" s="11" t="s">
        <v>197</v>
      </c>
      <c r="C156" s="11" t="s">
        <v>56</v>
      </c>
      <c r="D156" s="12">
        <v>1114</v>
      </c>
      <c r="E156" s="11" t="s">
        <v>13</v>
      </c>
      <c r="F156" s="11">
        <v>39</v>
      </c>
      <c r="G156" s="13">
        <v>29461</v>
      </c>
      <c r="H156" s="14">
        <v>40478</v>
      </c>
    </row>
    <row r="157" spans="1:8" x14ac:dyDescent="0.35">
      <c r="A157" s="16">
        <v>15136</v>
      </c>
      <c r="B157" s="17" t="s">
        <v>198</v>
      </c>
      <c r="C157" s="17" t="s">
        <v>15</v>
      </c>
      <c r="D157" s="18">
        <v>2906</v>
      </c>
      <c r="E157" s="17" t="s">
        <v>13</v>
      </c>
      <c r="F157" s="17">
        <v>40</v>
      </c>
      <c r="G157" s="19">
        <v>29297</v>
      </c>
      <c r="H157" s="20">
        <v>40438</v>
      </c>
    </row>
    <row r="158" spans="1:8" x14ac:dyDescent="0.35">
      <c r="A158" s="10">
        <v>13680</v>
      </c>
      <c r="B158" s="11" t="s">
        <v>199</v>
      </c>
      <c r="C158" s="11" t="s">
        <v>131</v>
      </c>
      <c r="D158" s="12">
        <v>1545</v>
      </c>
      <c r="E158" s="11" t="s">
        <v>13</v>
      </c>
      <c r="F158" s="11">
        <v>50</v>
      </c>
      <c r="G158" s="13">
        <v>25448</v>
      </c>
      <c r="H158" s="14">
        <v>38912</v>
      </c>
    </row>
    <row r="159" spans="1:8" x14ac:dyDescent="0.35">
      <c r="A159" s="16">
        <v>15075</v>
      </c>
      <c r="B159" s="17" t="s">
        <v>200</v>
      </c>
      <c r="C159" s="17" t="s">
        <v>54</v>
      </c>
      <c r="D159" s="18">
        <v>2074</v>
      </c>
      <c r="E159" s="17" t="s">
        <v>16</v>
      </c>
      <c r="F159" s="17">
        <v>40</v>
      </c>
      <c r="G159" s="19">
        <v>29303</v>
      </c>
      <c r="H159" s="20">
        <v>40435</v>
      </c>
    </row>
    <row r="160" spans="1:8" x14ac:dyDescent="0.35">
      <c r="A160" s="10">
        <v>13667</v>
      </c>
      <c r="B160" s="11" t="s">
        <v>201</v>
      </c>
      <c r="C160" s="11" t="s">
        <v>26</v>
      </c>
      <c r="D160" s="12">
        <v>1743</v>
      </c>
      <c r="E160" s="11" t="s">
        <v>13</v>
      </c>
      <c r="F160" s="11">
        <v>42</v>
      </c>
      <c r="G160" s="13">
        <v>28331</v>
      </c>
      <c r="H160" s="14">
        <v>40256</v>
      </c>
    </row>
    <row r="161" spans="1:8" x14ac:dyDescent="0.35">
      <c r="A161" s="16">
        <v>14935</v>
      </c>
      <c r="B161" s="17" t="s">
        <v>202</v>
      </c>
      <c r="C161" s="17" t="s">
        <v>15</v>
      </c>
      <c r="D161" s="18">
        <v>527</v>
      </c>
      <c r="E161" s="17" t="s">
        <v>13</v>
      </c>
      <c r="F161" s="17">
        <v>42</v>
      </c>
      <c r="G161" s="19">
        <v>28364</v>
      </c>
      <c r="H161" s="20">
        <v>40308</v>
      </c>
    </row>
    <row r="162" spans="1:8" x14ac:dyDescent="0.35">
      <c r="A162" s="10">
        <v>13684</v>
      </c>
      <c r="B162" s="11" t="s">
        <v>203</v>
      </c>
      <c r="C162" s="11" t="s">
        <v>131</v>
      </c>
      <c r="D162" s="12">
        <v>2606</v>
      </c>
      <c r="E162" s="11" t="s">
        <v>16</v>
      </c>
      <c r="F162" s="11">
        <v>47</v>
      </c>
      <c r="G162" s="13">
        <v>26698</v>
      </c>
      <c r="H162" s="14">
        <v>39960</v>
      </c>
    </row>
    <row r="163" spans="1:8" x14ac:dyDescent="0.35">
      <c r="A163" s="16">
        <v>13630</v>
      </c>
      <c r="B163" s="17" t="s">
        <v>204</v>
      </c>
      <c r="C163" s="17" t="s">
        <v>51</v>
      </c>
      <c r="D163" s="18">
        <v>1033</v>
      </c>
      <c r="E163" s="17" t="s">
        <v>16</v>
      </c>
      <c r="F163" s="17">
        <v>48</v>
      </c>
      <c r="G163" s="19">
        <v>26192</v>
      </c>
      <c r="H163" s="20">
        <v>43900</v>
      </c>
    </row>
    <row r="164" spans="1:8" x14ac:dyDescent="0.35">
      <c r="A164" s="10">
        <v>13842</v>
      </c>
      <c r="B164" s="11" t="s">
        <v>205</v>
      </c>
      <c r="C164" s="11" t="s">
        <v>12</v>
      </c>
      <c r="D164" s="12">
        <v>1184</v>
      </c>
      <c r="E164" s="11" t="s">
        <v>16</v>
      </c>
      <c r="F164" s="11">
        <v>46</v>
      </c>
      <c r="G164" s="13">
        <v>27089</v>
      </c>
      <c r="H164" s="14">
        <v>40028</v>
      </c>
    </row>
    <row r="165" spans="1:8" x14ac:dyDescent="0.35">
      <c r="A165" s="16">
        <v>13762</v>
      </c>
      <c r="B165" s="17" t="s">
        <v>206</v>
      </c>
      <c r="C165" s="17" t="s">
        <v>15</v>
      </c>
      <c r="D165" s="18">
        <v>1372</v>
      </c>
      <c r="E165" s="17" t="s">
        <v>16</v>
      </c>
      <c r="F165" s="17">
        <v>42</v>
      </c>
      <c r="G165" s="19">
        <v>28620</v>
      </c>
      <c r="H165" s="20">
        <v>40263</v>
      </c>
    </row>
    <row r="166" spans="1:8" x14ac:dyDescent="0.35">
      <c r="A166" s="10">
        <v>13838</v>
      </c>
      <c r="B166" s="11" t="s">
        <v>207</v>
      </c>
      <c r="C166" s="11" t="s">
        <v>12</v>
      </c>
      <c r="D166" s="12">
        <v>1153</v>
      </c>
      <c r="E166" s="11" t="s">
        <v>16</v>
      </c>
      <c r="F166" s="11">
        <v>50</v>
      </c>
      <c r="G166" s="13">
        <v>25502</v>
      </c>
      <c r="H166" s="14">
        <v>38925</v>
      </c>
    </row>
    <row r="167" spans="1:8" x14ac:dyDescent="0.35">
      <c r="A167" s="16">
        <v>14527</v>
      </c>
      <c r="B167" s="17" t="s">
        <v>208</v>
      </c>
      <c r="C167" s="17" t="s">
        <v>96</v>
      </c>
      <c r="D167" s="18">
        <v>2767</v>
      </c>
      <c r="E167" s="17" t="s">
        <v>16</v>
      </c>
      <c r="F167" s="17">
        <v>40</v>
      </c>
      <c r="G167" s="19">
        <v>29323</v>
      </c>
      <c r="H167" s="20">
        <v>40410</v>
      </c>
    </row>
    <row r="168" spans="1:8" x14ac:dyDescent="0.35">
      <c r="A168" s="10">
        <v>15093</v>
      </c>
      <c r="B168" s="11" t="s">
        <v>209</v>
      </c>
      <c r="C168" s="11" t="s">
        <v>158</v>
      </c>
      <c r="D168" s="12">
        <v>1163</v>
      </c>
      <c r="E168" s="11" t="s">
        <v>16</v>
      </c>
      <c r="F168" s="11">
        <v>30</v>
      </c>
      <c r="G168" s="13">
        <v>32695</v>
      </c>
      <c r="H168" s="14">
        <v>44050</v>
      </c>
    </row>
    <row r="169" spans="1:8" x14ac:dyDescent="0.35">
      <c r="A169" s="16">
        <v>14693</v>
      </c>
      <c r="B169" s="17" t="s">
        <v>210</v>
      </c>
      <c r="C169" s="17" t="s">
        <v>18</v>
      </c>
      <c r="D169" s="18">
        <v>1151</v>
      </c>
      <c r="E169" s="17" t="s">
        <v>16</v>
      </c>
      <c r="F169" s="17">
        <v>45</v>
      </c>
      <c r="G169" s="19">
        <v>27430</v>
      </c>
      <c r="H169" s="20">
        <v>40093</v>
      </c>
    </row>
    <row r="170" spans="1:8" x14ac:dyDescent="0.35">
      <c r="A170" s="10">
        <v>14588</v>
      </c>
      <c r="B170" s="11" t="s">
        <v>211</v>
      </c>
      <c r="C170" s="11" t="s">
        <v>59</v>
      </c>
      <c r="D170" s="12">
        <v>1668</v>
      </c>
      <c r="E170" s="11" t="s">
        <v>13</v>
      </c>
      <c r="F170" s="11">
        <v>28</v>
      </c>
      <c r="G170" s="13">
        <v>33575</v>
      </c>
      <c r="H170" s="14">
        <v>43236</v>
      </c>
    </row>
    <row r="171" spans="1:8" x14ac:dyDescent="0.35">
      <c r="A171" s="16">
        <v>13807</v>
      </c>
      <c r="B171" s="17" t="s">
        <v>212</v>
      </c>
      <c r="C171" s="17" t="s">
        <v>59</v>
      </c>
      <c r="D171" s="18">
        <v>1987</v>
      </c>
      <c r="E171" s="17" t="s">
        <v>13</v>
      </c>
      <c r="F171" s="17">
        <v>51</v>
      </c>
      <c r="G171" s="19">
        <v>25024</v>
      </c>
      <c r="H171" s="20">
        <v>38854</v>
      </c>
    </row>
    <row r="172" spans="1:8" x14ac:dyDescent="0.35">
      <c r="A172" s="10">
        <v>14463</v>
      </c>
      <c r="B172" s="11" t="s">
        <v>213</v>
      </c>
      <c r="C172" s="11" t="s">
        <v>30</v>
      </c>
      <c r="D172" s="12">
        <v>2828</v>
      </c>
      <c r="E172" s="11" t="s">
        <v>16</v>
      </c>
      <c r="F172" s="11">
        <v>34</v>
      </c>
      <c r="G172" s="13">
        <v>31482</v>
      </c>
      <c r="H172" s="14">
        <v>40249</v>
      </c>
    </row>
    <row r="173" spans="1:8" x14ac:dyDescent="0.35">
      <c r="A173" s="16">
        <v>15098</v>
      </c>
      <c r="B173" s="17" t="s">
        <v>214</v>
      </c>
      <c r="C173" s="17" t="s">
        <v>92</v>
      </c>
      <c r="D173" s="18">
        <v>2549</v>
      </c>
      <c r="E173" s="17" t="s">
        <v>13</v>
      </c>
      <c r="F173" s="17">
        <v>51</v>
      </c>
      <c r="G173" s="19">
        <v>25273</v>
      </c>
      <c r="H173" s="20">
        <v>38903</v>
      </c>
    </row>
    <row r="174" spans="1:8" x14ac:dyDescent="0.35">
      <c r="A174" s="10">
        <v>13931</v>
      </c>
      <c r="B174" s="11" t="s">
        <v>215</v>
      </c>
      <c r="C174" s="11" t="s">
        <v>40</v>
      </c>
      <c r="D174" s="12">
        <v>1509</v>
      </c>
      <c r="E174" s="11" t="s">
        <v>13</v>
      </c>
      <c r="F174" s="11">
        <v>39</v>
      </c>
      <c r="G174" s="13">
        <v>29441</v>
      </c>
      <c r="H174" s="14">
        <v>40459</v>
      </c>
    </row>
    <row r="175" spans="1:8" x14ac:dyDescent="0.35">
      <c r="A175" s="16">
        <v>15091</v>
      </c>
      <c r="B175" s="17" t="s">
        <v>216</v>
      </c>
      <c r="C175" s="17" t="s">
        <v>158</v>
      </c>
      <c r="D175" s="18">
        <v>1226</v>
      </c>
      <c r="E175" s="17" t="s">
        <v>13</v>
      </c>
      <c r="F175" s="17">
        <v>38</v>
      </c>
      <c r="G175" s="19">
        <v>29836</v>
      </c>
      <c r="H175" s="20">
        <v>44049</v>
      </c>
    </row>
    <row r="176" spans="1:8" x14ac:dyDescent="0.35">
      <c r="A176" s="10">
        <v>13848</v>
      </c>
      <c r="B176" s="11" t="s">
        <v>217</v>
      </c>
      <c r="C176" s="11" t="s">
        <v>12</v>
      </c>
      <c r="D176" s="12">
        <v>1989</v>
      </c>
      <c r="E176" s="11" t="s">
        <v>16</v>
      </c>
      <c r="F176" s="11">
        <v>40</v>
      </c>
      <c r="G176" s="13">
        <v>29379</v>
      </c>
      <c r="H176" s="14">
        <v>40379</v>
      </c>
    </row>
    <row r="177" spans="1:8" x14ac:dyDescent="0.35">
      <c r="A177" s="16">
        <v>15053</v>
      </c>
      <c r="B177" s="17" t="s">
        <v>218</v>
      </c>
      <c r="C177" s="17" t="s">
        <v>61</v>
      </c>
      <c r="D177" s="18">
        <v>2753</v>
      </c>
      <c r="E177" s="17" t="s">
        <v>13</v>
      </c>
      <c r="F177" s="17">
        <v>28</v>
      </c>
      <c r="G177" s="19">
        <v>33674</v>
      </c>
      <c r="H177" s="20">
        <v>43250</v>
      </c>
    </row>
    <row r="178" spans="1:8" x14ac:dyDescent="0.35">
      <c r="A178" s="10">
        <v>15134</v>
      </c>
      <c r="B178" s="11" t="s">
        <v>219</v>
      </c>
      <c r="C178" s="11" t="s">
        <v>15</v>
      </c>
      <c r="D178" s="12">
        <v>2744</v>
      </c>
      <c r="E178" s="11" t="s">
        <v>13</v>
      </c>
      <c r="F178" s="11">
        <v>47</v>
      </c>
      <c r="G178" s="13">
        <v>26561</v>
      </c>
      <c r="H178" s="14">
        <v>40015</v>
      </c>
    </row>
    <row r="179" spans="1:8" x14ac:dyDescent="0.35">
      <c r="A179" s="16">
        <v>14543</v>
      </c>
      <c r="B179" s="17" t="s">
        <v>220</v>
      </c>
      <c r="C179" s="17" t="s">
        <v>42</v>
      </c>
      <c r="D179" s="18">
        <v>1673</v>
      </c>
      <c r="E179" s="17" t="s">
        <v>16</v>
      </c>
      <c r="F179" s="17">
        <v>32</v>
      </c>
      <c r="G179" s="19">
        <v>32044</v>
      </c>
      <c r="H179" s="20">
        <v>40365</v>
      </c>
    </row>
    <row r="180" spans="1:8" x14ac:dyDescent="0.35">
      <c r="A180" s="10">
        <v>13839</v>
      </c>
      <c r="B180" s="11" t="s">
        <v>221</v>
      </c>
      <c r="C180" s="11" t="s">
        <v>12</v>
      </c>
      <c r="D180" s="12">
        <v>2562</v>
      </c>
      <c r="E180" s="11" t="s">
        <v>16</v>
      </c>
      <c r="F180" s="11">
        <v>49</v>
      </c>
      <c r="G180" s="13">
        <v>25891</v>
      </c>
      <c r="H180" s="14">
        <v>39836</v>
      </c>
    </row>
    <row r="181" spans="1:8" x14ac:dyDescent="0.35">
      <c r="A181" s="16">
        <v>14640</v>
      </c>
      <c r="B181" s="17" t="s">
        <v>222</v>
      </c>
      <c r="C181" s="17" t="s">
        <v>12</v>
      </c>
      <c r="D181" s="18">
        <v>2268</v>
      </c>
      <c r="E181" s="17" t="s">
        <v>13</v>
      </c>
      <c r="F181" s="17">
        <v>21</v>
      </c>
      <c r="G181" s="19">
        <v>36127</v>
      </c>
      <c r="H181" s="20">
        <v>43640</v>
      </c>
    </row>
    <row r="182" spans="1:8" x14ac:dyDescent="0.35">
      <c r="A182" s="10">
        <v>14080</v>
      </c>
      <c r="B182" s="11" t="s">
        <v>223</v>
      </c>
      <c r="C182" s="11" t="s">
        <v>156</v>
      </c>
      <c r="D182" s="12">
        <v>2612</v>
      </c>
      <c r="E182" s="11" t="s">
        <v>16</v>
      </c>
      <c r="F182" s="11">
        <v>39</v>
      </c>
      <c r="G182" s="13">
        <v>29696</v>
      </c>
      <c r="H182" s="14">
        <v>40472</v>
      </c>
    </row>
    <row r="183" spans="1:8" x14ac:dyDescent="0.35">
      <c r="A183" s="16">
        <v>14239</v>
      </c>
      <c r="B183" s="17" t="s">
        <v>224</v>
      </c>
      <c r="C183" s="17" t="s">
        <v>225</v>
      </c>
      <c r="D183" s="18">
        <v>2960</v>
      </c>
      <c r="E183" s="17" t="s">
        <v>13</v>
      </c>
      <c r="F183" s="17">
        <v>39</v>
      </c>
      <c r="G183" s="19">
        <v>29531</v>
      </c>
      <c r="H183" s="20">
        <v>40442</v>
      </c>
    </row>
    <row r="184" spans="1:8" x14ac:dyDescent="0.35">
      <c r="A184" s="10">
        <v>14625</v>
      </c>
      <c r="B184" s="11" t="s">
        <v>226</v>
      </c>
      <c r="C184" s="11" t="s">
        <v>12</v>
      </c>
      <c r="D184" s="12">
        <v>1063</v>
      </c>
      <c r="E184" s="11" t="s">
        <v>16</v>
      </c>
      <c r="F184" s="11">
        <v>43</v>
      </c>
      <c r="G184" s="13">
        <v>28266</v>
      </c>
      <c r="H184" s="14">
        <v>40228</v>
      </c>
    </row>
    <row r="185" spans="1:8" x14ac:dyDescent="0.35">
      <c r="A185" s="16">
        <v>14057</v>
      </c>
      <c r="B185" s="17" t="s">
        <v>227</v>
      </c>
      <c r="C185" s="17" t="s">
        <v>36</v>
      </c>
      <c r="D185" s="18">
        <v>2332</v>
      </c>
      <c r="E185" s="17" t="s">
        <v>16</v>
      </c>
      <c r="F185" s="17">
        <v>30</v>
      </c>
      <c r="G185" s="19">
        <v>32695</v>
      </c>
      <c r="H185" s="20">
        <v>43122</v>
      </c>
    </row>
    <row r="186" spans="1:8" x14ac:dyDescent="0.35">
      <c r="A186" s="10">
        <v>14514</v>
      </c>
      <c r="B186" s="11" t="s">
        <v>228</v>
      </c>
      <c r="C186" s="11" t="s">
        <v>56</v>
      </c>
      <c r="D186" s="12">
        <v>596</v>
      </c>
      <c r="E186" s="11" t="s">
        <v>13</v>
      </c>
      <c r="F186" s="11">
        <v>29</v>
      </c>
      <c r="G186" s="13">
        <v>33135</v>
      </c>
      <c r="H186" s="14">
        <v>43171</v>
      </c>
    </row>
    <row r="187" spans="1:8" x14ac:dyDescent="0.35">
      <c r="A187" s="16">
        <v>14536</v>
      </c>
      <c r="B187" s="17" t="s">
        <v>229</v>
      </c>
      <c r="C187" s="17" t="s">
        <v>42</v>
      </c>
      <c r="D187" s="18">
        <v>822</v>
      </c>
      <c r="E187" s="17" t="s">
        <v>16</v>
      </c>
      <c r="F187" s="17">
        <v>49</v>
      </c>
      <c r="G187" s="19">
        <v>26037</v>
      </c>
      <c r="H187" s="20">
        <v>44000</v>
      </c>
    </row>
    <row r="188" spans="1:8" x14ac:dyDescent="0.35">
      <c r="A188" s="10">
        <v>14450</v>
      </c>
      <c r="B188" s="11" t="s">
        <v>230</v>
      </c>
      <c r="C188" s="11" t="s">
        <v>30</v>
      </c>
      <c r="D188" s="12">
        <v>1753</v>
      </c>
      <c r="E188" s="11" t="s">
        <v>16</v>
      </c>
      <c r="F188" s="11">
        <v>41</v>
      </c>
      <c r="G188" s="13">
        <v>28669</v>
      </c>
      <c r="H188" s="14">
        <v>40347</v>
      </c>
    </row>
    <row r="189" spans="1:8" x14ac:dyDescent="0.35">
      <c r="A189" s="16">
        <v>13959</v>
      </c>
      <c r="B189" s="17" t="s">
        <v>231</v>
      </c>
      <c r="C189" s="17" t="s">
        <v>187</v>
      </c>
      <c r="D189" s="18">
        <v>1443</v>
      </c>
      <c r="E189" s="17" t="s">
        <v>13</v>
      </c>
      <c r="F189" s="17">
        <v>29</v>
      </c>
      <c r="G189" s="19">
        <v>33350</v>
      </c>
      <c r="H189" s="20">
        <v>43153</v>
      </c>
    </row>
    <row r="190" spans="1:8" x14ac:dyDescent="0.35">
      <c r="A190" s="10">
        <v>13926</v>
      </c>
      <c r="B190" s="11" t="s">
        <v>232</v>
      </c>
      <c r="C190" s="11" t="s">
        <v>40</v>
      </c>
      <c r="D190" s="12">
        <v>1506</v>
      </c>
      <c r="E190" s="11" t="s">
        <v>13</v>
      </c>
      <c r="F190" s="11">
        <v>45</v>
      </c>
      <c r="G190" s="13">
        <v>27571</v>
      </c>
      <c r="H190" s="14">
        <v>40077</v>
      </c>
    </row>
    <row r="191" spans="1:8" x14ac:dyDescent="0.35">
      <c r="A191" s="16">
        <v>14521</v>
      </c>
      <c r="B191" s="17" t="s">
        <v>233</v>
      </c>
      <c r="C191" s="17" t="s">
        <v>96</v>
      </c>
      <c r="D191" s="18">
        <v>1792</v>
      </c>
      <c r="E191" s="17" t="s">
        <v>13</v>
      </c>
      <c r="F191" s="17">
        <v>49</v>
      </c>
      <c r="G191" s="19">
        <v>26041</v>
      </c>
      <c r="H191" s="20">
        <v>39868</v>
      </c>
    </row>
    <row r="192" spans="1:8" x14ac:dyDescent="0.35">
      <c r="A192" s="10">
        <v>14211</v>
      </c>
      <c r="B192" s="11" t="s">
        <v>234</v>
      </c>
      <c r="C192" s="11" t="s">
        <v>36</v>
      </c>
      <c r="D192" s="12">
        <v>2928</v>
      </c>
      <c r="E192" s="11" t="s">
        <v>16</v>
      </c>
      <c r="F192" s="11">
        <v>33</v>
      </c>
      <c r="G192" s="13">
        <v>31833</v>
      </c>
      <c r="H192" s="14">
        <v>40295</v>
      </c>
    </row>
    <row r="193" spans="1:8" x14ac:dyDescent="0.35">
      <c r="A193" s="16">
        <v>13611</v>
      </c>
      <c r="B193" s="17" t="s">
        <v>235</v>
      </c>
      <c r="C193" s="17" t="s">
        <v>92</v>
      </c>
      <c r="D193" s="18">
        <v>2452</v>
      </c>
      <c r="E193" s="17" t="s">
        <v>13</v>
      </c>
      <c r="F193" s="17">
        <v>44</v>
      </c>
      <c r="G193" s="19">
        <v>27633</v>
      </c>
      <c r="H193" s="20">
        <v>40113</v>
      </c>
    </row>
    <row r="194" spans="1:8" x14ac:dyDescent="0.35">
      <c r="A194" s="10">
        <v>14676</v>
      </c>
      <c r="B194" s="11" t="s">
        <v>236</v>
      </c>
      <c r="C194" s="11" t="s">
        <v>18</v>
      </c>
      <c r="D194" s="12">
        <v>1017</v>
      </c>
      <c r="E194" s="11" t="s">
        <v>16</v>
      </c>
      <c r="F194" s="11">
        <v>50</v>
      </c>
      <c r="G194" s="13">
        <v>25566</v>
      </c>
      <c r="H194" s="14">
        <v>38953</v>
      </c>
    </row>
    <row r="195" spans="1:8" x14ac:dyDescent="0.35">
      <c r="A195" s="16">
        <v>14243</v>
      </c>
      <c r="B195" s="17" t="s">
        <v>237</v>
      </c>
      <c r="C195" s="17" t="s">
        <v>225</v>
      </c>
      <c r="D195" s="18">
        <v>1599</v>
      </c>
      <c r="E195" s="17" t="s">
        <v>13</v>
      </c>
      <c r="F195" s="17">
        <v>29</v>
      </c>
      <c r="G195" s="19">
        <v>33272</v>
      </c>
      <c r="H195" s="20">
        <v>43143</v>
      </c>
    </row>
    <row r="196" spans="1:8" x14ac:dyDescent="0.35">
      <c r="A196" s="10">
        <v>15092</v>
      </c>
      <c r="B196" s="11" t="s">
        <v>238</v>
      </c>
      <c r="C196" s="11" t="s">
        <v>158</v>
      </c>
      <c r="D196" s="12">
        <v>1941</v>
      </c>
      <c r="E196" s="11" t="s">
        <v>13</v>
      </c>
      <c r="F196" s="11">
        <v>31</v>
      </c>
      <c r="G196" s="13">
        <v>32620</v>
      </c>
      <c r="H196" s="14">
        <v>40463</v>
      </c>
    </row>
    <row r="197" spans="1:8" x14ac:dyDescent="0.35">
      <c r="A197" s="16">
        <v>15060</v>
      </c>
      <c r="B197" s="17" t="s">
        <v>239</v>
      </c>
      <c r="C197" s="17" t="s">
        <v>61</v>
      </c>
      <c r="D197" s="18">
        <v>2960</v>
      </c>
      <c r="E197" s="17" t="s">
        <v>13</v>
      </c>
      <c r="F197" s="17">
        <v>23</v>
      </c>
      <c r="G197" s="19">
        <v>35518</v>
      </c>
      <c r="H197" s="20">
        <v>43552</v>
      </c>
    </row>
    <row r="198" spans="1:8" x14ac:dyDescent="0.35">
      <c r="A198" s="10">
        <v>14678</v>
      </c>
      <c r="B198" s="11" t="s">
        <v>240</v>
      </c>
      <c r="C198" s="11" t="s">
        <v>18</v>
      </c>
      <c r="D198" s="12">
        <v>1191</v>
      </c>
      <c r="E198" s="11" t="s">
        <v>13</v>
      </c>
      <c r="F198" s="11">
        <v>49</v>
      </c>
      <c r="G198" s="13">
        <v>25845</v>
      </c>
      <c r="H198" s="14">
        <v>39876</v>
      </c>
    </row>
    <row r="199" spans="1:8" x14ac:dyDescent="0.35">
      <c r="A199" s="16">
        <v>15063</v>
      </c>
      <c r="B199" s="17" t="s">
        <v>241</v>
      </c>
      <c r="C199" s="17" t="s">
        <v>61</v>
      </c>
      <c r="D199" s="18">
        <v>1566</v>
      </c>
      <c r="E199" s="17" t="s">
        <v>16</v>
      </c>
      <c r="F199" s="17">
        <v>21</v>
      </c>
      <c r="G199" s="19">
        <v>35988</v>
      </c>
      <c r="H199" s="20">
        <v>43654</v>
      </c>
    </row>
    <row r="200" spans="1:8" x14ac:dyDescent="0.35">
      <c r="A200" s="10">
        <v>13831</v>
      </c>
      <c r="B200" s="11" t="s">
        <v>242</v>
      </c>
      <c r="C200" s="11" t="s">
        <v>26</v>
      </c>
      <c r="D200" s="12">
        <v>2542</v>
      </c>
      <c r="E200" s="11" t="s">
        <v>16</v>
      </c>
      <c r="F200" s="11">
        <v>46</v>
      </c>
      <c r="G200" s="13">
        <v>26995</v>
      </c>
      <c r="H200" s="14">
        <v>40024</v>
      </c>
    </row>
    <row r="201" spans="1:8" x14ac:dyDescent="0.35">
      <c r="A201" s="16">
        <v>13830</v>
      </c>
      <c r="B201" s="17" t="s">
        <v>243</v>
      </c>
      <c r="C201" s="17" t="s">
        <v>59</v>
      </c>
      <c r="D201" s="18">
        <v>2262</v>
      </c>
      <c r="E201" s="17" t="s">
        <v>16</v>
      </c>
      <c r="F201" s="17">
        <v>24</v>
      </c>
      <c r="G201" s="19">
        <v>35094</v>
      </c>
      <c r="H201" s="20">
        <v>43454</v>
      </c>
    </row>
    <row r="202" spans="1:8" x14ac:dyDescent="0.35">
      <c r="A202" s="10">
        <v>15047</v>
      </c>
      <c r="B202" s="11" t="s">
        <v>244</v>
      </c>
      <c r="C202" s="11" t="s">
        <v>61</v>
      </c>
      <c r="D202" s="12">
        <v>1173</v>
      </c>
      <c r="E202" s="11" t="s">
        <v>13</v>
      </c>
      <c r="F202" s="11">
        <v>42</v>
      </c>
      <c r="G202" s="13">
        <v>28397</v>
      </c>
      <c r="H202" s="14">
        <v>44007</v>
      </c>
    </row>
    <row r="203" spans="1:8" x14ac:dyDescent="0.35">
      <c r="A203" s="16">
        <v>13514</v>
      </c>
      <c r="B203" s="17" t="s">
        <v>245</v>
      </c>
      <c r="C203" s="17" t="s">
        <v>122</v>
      </c>
      <c r="D203" s="18">
        <v>2936</v>
      </c>
      <c r="E203" s="17" t="s">
        <v>13</v>
      </c>
      <c r="F203" s="17">
        <v>27</v>
      </c>
      <c r="G203" s="19">
        <v>33890</v>
      </c>
      <c r="H203" s="20">
        <v>43259</v>
      </c>
    </row>
    <row r="204" spans="1:8" x14ac:dyDescent="0.35">
      <c r="A204" s="10">
        <v>14194</v>
      </c>
      <c r="B204" s="11" t="s">
        <v>246</v>
      </c>
      <c r="C204" s="11" t="s">
        <v>28</v>
      </c>
      <c r="D204" s="12">
        <v>2596</v>
      </c>
      <c r="E204" s="11" t="s">
        <v>16</v>
      </c>
      <c r="F204" s="11">
        <v>48</v>
      </c>
      <c r="G204" s="13">
        <v>26362</v>
      </c>
      <c r="H204" s="14">
        <v>39918</v>
      </c>
    </row>
    <row r="205" spans="1:8" x14ac:dyDescent="0.35">
      <c r="A205" s="16">
        <v>14585</v>
      </c>
      <c r="B205" s="17" t="s">
        <v>247</v>
      </c>
      <c r="C205" s="17" t="s">
        <v>59</v>
      </c>
      <c r="D205" s="18">
        <v>523</v>
      </c>
      <c r="E205" s="17" t="s">
        <v>13</v>
      </c>
      <c r="F205" s="17">
        <v>33</v>
      </c>
      <c r="G205" s="19">
        <v>31659</v>
      </c>
      <c r="H205" s="20">
        <v>40312</v>
      </c>
    </row>
    <row r="206" spans="1:8" x14ac:dyDescent="0.35">
      <c r="A206" s="10">
        <v>14453</v>
      </c>
      <c r="B206" s="11" t="s">
        <v>248</v>
      </c>
      <c r="C206" s="11" t="s">
        <v>30</v>
      </c>
      <c r="D206" s="12">
        <v>1117</v>
      </c>
      <c r="E206" s="11" t="s">
        <v>16</v>
      </c>
      <c r="F206" s="11">
        <v>39</v>
      </c>
      <c r="G206" s="13">
        <v>29484</v>
      </c>
      <c r="H206" s="14">
        <v>40485</v>
      </c>
    </row>
    <row r="207" spans="1:8" x14ac:dyDescent="0.35">
      <c r="A207" s="16">
        <v>14490</v>
      </c>
      <c r="B207" s="17" t="s">
        <v>249</v>
      </c>
      <c r="C207" s="17" t="s">
        <v>30</v>
      </c>
      <c r="D207" s="18">
        <v>997</v>
      </c>
      <c r="E207" s="17" t="s">
        <v>16</v>
      </c>
      <c r="F207" s="17">
        <v>23</v>
      </c>
      <c r="G207" s="19">
        <v>35491</v>
      </c>
      <c r="H207" s="20">
        <v>43516</v>
      </c>
    </row>
    <row r="208" spans="1:8" x14ac:dyDescent="0.35">
      <c r="A208" s="10">
        <v>13774</v>
      </c>
      <c r="B208" s="11" t="s">
        <v>250</v>
      </c>
      <c r="C208" s="11" t="s">
        <v>15</v>
      </c>
      <c r="D208" s="12">
        <v>2024</v>
      </c>
      <c r="E208" s="11" t="s">
        <v>13</v>
      </c>
      <c r="F208" s="11">
        <v>35</v>
      </c>
      <c r="G208" s="13">
        <v>31045</v>
      </c>
      <c r="H208" s="14">
        <v>40683</v>
      </c>
    </row>
    <row r="209" spans="1:8" x14ac:dyDescent="0.35">
      <c r="A209" s="16">
        <v>14058</v>
      </c>
      <c r="B209" s="17" t="s">
        <v>251</v>
      </c>
      <c r="C209" s="17" t="s">
        <v>36</v>
      </c>
      <c r="D209" s="18">
        <v>1226</v>
      </c>
      <c r="E209" s="17" t="s">
        <v>16</v>
      </c>
      <c r="F209" s="17">
        <v>30</v>
      </c>
      <c r="G209" s="19">
        <v>32942</v>
      </c>
      <c r="H209" s="20">
        <v>44025</v>
      </c>
    </row>
    <row r="210" spans="1:8" x14ac:dyDescent="0.35">
      <c r="A210" s="10">
        <v>14523</v>
      </c>
      <c r="B210" s="11" t="s">
        <v>252</v>
      </c>
      <c r="C210" s="11" t="s">
        <v>96</v>
      </c>
      <c r="D210" s="12">
        <v>2624</v>
      </c>
      <c r="E210" s="11" t="s">
        <v>13</v>
      </c>
      <c r="F210" s="11">
        <v>46</v>
      </c>
      <c r="G210" s="13">
        <v>27000</v>
      </c>
      <c r="H210" s="14">
        <v>40045</v>
      </c>
    </row>
    <row r="211" spans="1:8" x14ac:dyDescent="0.35">
      <c r="A211" s="16">
        <v>13528</v>
      </c>
      <c r="B211" s="17" t="s">
        <v>253</v>
      </c>
      <c r="C211" s="17" t="s">
        <v>112</v>
      </c>
      <c r="D211" s="18">
        <v>2447</v>
      </c>
      <c r="E211" s="17" t="s">
        <v>13</v>
      </c>
      <c r="F211" s="17">
        <v>45</v>
      </c>
      <c r="G211" s="19">
        <v>27471</v>
      </c>
      <c r="H211" s="20">
        <v>40064</v>
      </c>
    </row>
    <row r="212" spans="1:8" x14ac:dyDescent="0.35">
      <c r="A212" s="10">
        <v>13820</v>
      </c>
      <c r="B212" s="11" t="s">
        <v>254</v>
      </c>
      <c r="C212" s="11" t="s">
        <v>59</v>
      </c>
      <c r="D212" s="12">
        <v>2304</v>
      </c>
      <c r="E212" s="11" t="s">
        <v>16</v>
      </c>
      <c r="F212" s="11">
        <v>36</v>
      </c>
      <c r="G212" s="13">
        <v>30647</v>
      </c>
      <c r="H212" s="14">
        <v>40634</v>
      </c>
    </row>
    <row r="213" spans="1:8" x14ac:dyDescent="0.35">
      <c r="A213" s="16">
        <v>14052</v>
      </c>
      <c r="B213" s="17" t="s">
        <v>255</v>
      </c>
      <c r="C213" s="17" t="s">
        <v>36</v>
      </c>
      <c r="D213" s="18">
        <v>805</v>
      </c>
      <c r="E213" s="17" t="s">
        <v>13</v>
      </c>
      <c r="F213" s="17">
        <v>32</v>
      </c>
      <c r="G213" s="19">
        <v>32280</v>
      </c>
      <c r="H213" s="20">
        <v>44019</v>
      </c>
    </row>
    <row r="214" spans="1:8" x14ac:dyDescent="0.35">
      <c r="A214" s="10">
        <v>13889</v>
      </c>
      <c r="B214" s="11" t="s">
        <v>256</v>
      </c>
      <c r="C214" s="11" t="s">
        <v>33</v>
      </c>
      <c r="D214" s="12">
        <v>1956</v>
      </c>
      <c r="E214" s="11" t="s">
        <v>13</v>
      </c>
      <c r="F214" s="11">
        <v>36</v>
      </c>
      <c r="G214" s="13">
        <v>30555</v>
      </c>
      <c r="H214" s="14">
        <v>40640</v>
      </c>
    </row>
    <row r="215" spans="1:8" x14ac:dyDescent="0.35">
      <c r="A215" s="16">
        <v>14081</v>
      </c>
      <c r="B215" s="17" t="s">
        <v>257</v>
      </c>
      <c r="C215" s="17" t="s">
        <v>156</v>
      </c>
      <c r="D215" s="18">
        <v>1153</v>
      </c>
      <c r="E215" s="17" t="s">
        <v>13</v>
      </c>
      <c r="F215" s="17">
        <v>37</v>
      </c>
      <c r="G215" s="19">
        <v>30323</v>
      </c>
      <c r="H215" s="20">
        <v>40574</v>
      </c>
    </row>
    <row r="216" spans="1:8" x14ac:dyDescent="0.35">
      <c r="A216" s="10">
        <v>14114</v>
      </c>
      <c r="B216" s="11" t="s">
        <v>258</v>
      </c>
      <c r="C216" s="11" t="s">
        <v>15</v>
      </c>
      <c r="D216" s="12">
        <v>1472</v>
      </c>
      <c r="E216" s="11" t="s">
        <v>16</v>
      </c>
      <c r="F216" s="11">
        <v>49</v>
      </c>
      <c r="G216" s="13">
        <v>25918</v>
      </c>
      <c r="H216" s="14">
        <v>39847</v>
      </c>
    </row>
    <row r="217" spans="1:8" x14ac:dyDescent="0.35">
      <c r="A217" s="16">
        <v>13879</v>
      </c>
      <c r="B217" s="17" t="s">
        <v>259</v>
      </c>
      <c r="C217" s="17" t="s">
        <v>12</v>
      </c>
      <c r="D217" s="18">
        <v>1500</v>
      </c>
      <c r="E217" s="17" t="s">
        <v>16</v>
      </c>
      <c r="F217" s="17">
        <v>22</v>
      </c>
      <c r="G217" s="19">
        <v>35889</v>
      </c>
      <c r="H217" s="20">
        <v>43570</v>
      </c>
    </row>
    <row r="218" spans="1:8" x14ac:dyDescent="0.35">
      <c r="A218" s="10">
        <v>13956</v>
      </c>
      <c r="B218" s="11" t="s">
        <v>260</v>
      </c>
      <c r="C218" s="11" t="s">
        <v>187</v>
      </c>
      <c r="D218" s="12">
        <v>780</v>
      </c>
      <c r="E218" s="11" t="s">
        <v>13</v>
      </c>
      <c r="F218" s="11">
        <v>36</v>
      </c>
      <c r="G218" s="13">
        <v>30579</v>
      </c>
      <c r="H218" s="14">
        <v>40641</v>
      </c>
    </row>
    <row r="219" spans="1:8" x14ac:dyDescent="0.35">
      <c r="A219" s="16">
        <v>13961</v>
      </c>
      <c r="B219" s="17" t="s">
        <v>261</v>
      </c>
      <c r="C219" s="17" t="s">
        <v>187</v>
      </c>
      <c r="D219" s="18">
        <v>2280</v>
      </c>
      <c r="E219" s="17" t="s">
        <v>13</v>
      </c>
      <c r="F219" s="17">
        <v>26</v>
      </c>
      <c r="G219" s="19">
        <v>34284</v>
      </c>
      <c r="H219" s="20">
        <v>43327</v>
      </c>
    </row>
    <row r="220" spans="1:8" x14ac:dyDescent="0.35">
      <c r="A220" s="10">
        <v>13541</v>
      </c>
      <c r="B220" s="11" t="s">
        <v>262</v>
      </c>
      <c r="C220" s="11" t="s">
        <v>112</v>
      </c>
      <c r="D220" s="12">
        <v>1224</v>
      </c>
      <c r="E220" s="11" t="s">
        <v>13</v>
      </c>
      <c r="F220" s="11">
        <v>28</v>
      </c>
      <c r="G220" s="13">
        <v>33460</v>
      </c>
      <c r="H220" s="14">
        <v>43189</v>
      </c>
    </row>
    <row r="221" spans="1:8" x14ac:dyDescent="0.35">
      <c r="A221" s="16">
        <v>14947</v>
      </c>
      <c r="B221" s="17" t="s">
        <v>263</v>
      </c>
      <c r="C221" s="17" t="s">
        <v>15</v>
      </c>
      <c r="D221" s="18">
        <v>751</v>
      </c>
      <c r="E221" s="17" t="s">
        <v>16</v>
      </c>
      <c r="F221" s="17">
        <v>39</v>
      </c>
      <c r="G221" s="19">
        <v>29458</v>
      </c>
      <c r="H221" s="20">
        <v>40506</v>
      </c>
    </row>
    <row r="222" spans="1:8" x14ac:dyDescent="0.35">
      <c r="A222" s="10">
        <v>13822</v>
      </c>
      <c r="B222" s="11" t="s">
        <v>264</v>
      </c>
      <c r="C222" s="11" t="s">
        <v>59</v>
      </c>
      <c r="D222" s="12">
        <v>1170</v>
      </c>
      <c r="E222" s="11" t="s">
        <v>13</v>
      </c>
      <c r="F222" s="11">
        <v>32</v>
      </c>
      <c r="G222" s="13">
        <v>32289</v>
      </c>
      <c r="H222" s="14">
        <v>40338</v>
      </c>
    </row>
    <row r="223" spans="1:8" x14ac:dyDescent="0.35">
      <c r="A223" s="16">
        <v>14966</v>
      </c>
      <c r="B223" s="17" t="s">
        <v>265</v>
      </c>
      <c r="C223" s="17" t="s">
        <v>15</v>
      </c>
      <c r="D223" s="18">
        <v>1496</v>
      </c>
      <c r="E223" s="17" t="s">
        <v>13</v>
      </c>
      <c r="F223" s="17">
        <v>35</v>
      </c>
      <c r="G223" s="19">
        <v>30894</v>
      </c>
      <c r="H223" s="20">
        <v>40213</v>
      </c>
    </row>
    <row r="224" spans="1:8" x14ac:dyDescent="0.35">
      <c r="A224" s="10">
        <v>15058</v>
      </c>
      <c r="B224" s="11" t="s">
        <v>266</v>
      </c>
      <c r="C224" s="11" t="s">
        <v>61</v>
      </c>
      <c r="D224" s="12">
        <v>2135</v>
      </c>
      <c r="E224" s="11" t="s">
        <v>13</v>
      </c>
      <c r="F224" s="11">
        <v>26</v>
      </c>
      <c r="G224" s="13">
        <v>34215</v>
      </c>
      <c r="H224" s="14">
        <v>43369</v>
      </c>
    </row>
    <row r="225" spans="1:8" x14ac:dyDescent="0.35">
      <c r="A225" s="16">
        <v>14539</v>
      </c>
      <c r="B225" s="17" t="s">
        <v>267</v>
      </c>
      <c r="C225" s="17" t="s">
        <v>42</v>
      </c>
      <c r="D225" s="18">
        <v>1580</v>
      </c>
      <c r="E225" s="17" t="s">
        <v>13</v>
      </c>
      <c r="F225" s="17">
        <v>37</v>
      </c>
      <c r="G225" s="19">
        <v>30415</v>
      </c>
      <c r="H225" s="20">
        <v>40597</v>
      </c>
    </row>
    <row r="226" spans="1:8" x14ac:dyDescent="0.35">
      <c r="A226" s="10">
        <v>14056</v>
      </c>
      <c r="B226" s="11" t="s">
        <v>268</v>
      </c>
      <c r="C226" s="11" t="s">
        <v>36</v>
      </c>
      <c r="D226" s="12">
        <v>2327</v>
      </c>
      <c r="E226" s="11" t="s">
        <v>16</v>
      </c>
      <c r="F226" s="11">
        <v>30</v>
      </c>
      <c r="G226" s="13">
        <v>33007</v>
      </c>
      <c r="H226" s="14">
        <v>43118</v>
      </c>
    </row>
    <row r="227" spans="1:8" x14ac:dyDescent="0.35">
      <c r="A227" s="16">
        <v>14035</v>
      </c>
      <c r="B227" s="17" t="s">
        <v>269</v>
      </c>
      <c r="C227" s="17" t="s">
        <v>36</v>
      </c>
      <c r="D227" s="18">
        <v>2177</v>
      </c>
      <c r="E227" s="17" t="s">
        <v>13</v>
      </c>
      <c r="F227" s="17">
        <v>40</v>
      </c>
      <c r="G227" s="19">
        <v>29066</v>
      </c>
      <c r="H227" s="20">
        <v>40392</v>
      </c>
    </row>
    <row r="228" spans="1:8" x14ac:dyDescent="0.35">
      <c r="A228" s="10">
        <v>14940</v>
      </c>
      <c r="B228" s="11" t="s">
        <v>270</v>
      </c>
      <c r="C228" s="11" t="s">
        <v>15</v>
      </c>
      <c r="D228" s="12">
        <v>2494</v>
      </c>
      <c r="E228" s="11" t="s">
        <v>16</v>
      </c>
      <c r="F228" s="11">
        <v>40</v>
      </c>
      <c r="G228" s="13">
        <v>29173</v>
      </c>
      <c r="H228" s="14">
        <v>40427</v>
      </c>
    </row>
    <row r="229" spans="1:8" x14ac:dyDescent="0.35">
      <c r="A229" s="16">
        <v>14469</v>
      </c>
      <c r="B229" s="17" t="s">
        <v>271</v>
      </c>
      <c r="C229" s="17" t="s">
        <v>30</v>
      </c>
      <c r="D229" s="18">
        <v>2278</v>
      </c>
      <c r="E229" s="17" t="s">
        <v>16</v>
      </c>
      <c r="F229" s="17">
        <v>32</v>
      </c>
      <c r="G229" s="19">
        <v>32157</v>
      </c>
      <c r="H229" s="20">
        <v>40360</v>
      </c>
    </row>
    <row r="230" spans="1:8" x14ac:dyDescent="0.35">
      <c r="A230" s="10">
        <v>13567</v>
      </c>
      <c r="B230" s="11" t="s">
        <v>272</v>
      </c>
      <c r="C230" s="11" t="s">
        <v>88</v>
      </c>
      <c r="D230" s="12">
        <v>667</v>
      </c>
      <c r="E230" s="11" t="s">
        <v>16</v>
      </c>
      <c r="F230" s="11">
        <v>46</v>
      </c>
      <c r="G230" s="13">
        <v>26844</v>
      </c>
      <c r="H230" s="14">
        <v>44040</v>
      </c>
    </row>
    <row r="231" spans="1:8" x14ac:dyDescent="0.35">
      <c r="A231" s="16">
        <v>13509</v>
      </c>
      <c r="B231" s="17" t="s">
        <v>273</v>
      </c>
      <c r="C231" s="17" t="s">
        <v>122</v>
      </c>
      <c r="D231" s="18">
        <v>2842</v>
      </c>
      <c r="E231" s="17" t="s">
        <v>13</v>
      </c>
      <c r="F231" s="17">
        <v>36</v>
      </c>
      <c r="G231" s="19">
        <v>30556</v>
      </c>
      <c r="H231" s="20">
        <v>40625</v>
      </c>
    </row>
    <row r="232" spans="1:8" x14ac:dyDescent="0.35">
      <c r="A232" s="10">
        <v>13782</v>
      </c>
      <c r="B232" s="11" t="s">
        <v>274</v>
      </c>
      <c r="C232" s="11" t="s">
        <v>15</v>
      </c>
      <c r="D232" s="12">
        <v>1018</v>
      </c>
      <c r="E232" s="11" t="s">
        <v>16</v>
      </c>
      <c r="F232" s="11">
        <v>30</v>
      </c>
      <c r="G232" s="13">
        <v>32938</v>
      </c>
      <c r="H232" s="14">
        <v>43110</v>
      </c>
    </row>
    <row r="233" spans="1:8" x14ac:dyDescent="0.35">
      <c r="A233" s="16">
        <v>13922</v>
      </c>
      <c r="B233" s="17" t="s">
        <v>275</v>
      </c>
      <c r="C233" s="17" t="s">
        <v>40</v>
      </c>
      <c r="D233" s="18">
        <v>1093</v>
      </c>
      <c r="E233" s="17" t="s">
        <v>13</v>
      </c>
      <c r="F233" s="17">
        <v>49</v>
      </c>
      <c r="G233" s="19">
        <v>25770</v>
      </c>
      <c r="H233" s="20">
        <v>39841</v>
      </c>
    </row>
    <row r="234" spans="1:8" x14ac:dyDescent="0.35">
      <c r="A234" s="10">
        <v>14510</v>
      </c>
      <c r="B234" s="11" t="s">
        <v>276</v>
      </c>
      <c r="C234" s="11" t="s">
        <v>56</v>
      </c>
      <c r="D234" s="12">
        <v>2885</v>
      </c>
      <c r="E234" s="11" t="s">
        <v>13</v>
      </c>
      <c r="F234" s="11">
        <v>38</v>
      </c>
      <c r="G234" s="13">
        <v>30093</v>
      </c>
      <c r="H234" s="14">
        <v>40534</v>
      </c>
    </row>
    <row r="235" spans="1:8" x14ac:dyDescent="0.35">
      <c r="A235" s="16">
        <v>13652</v>
      </c>
      <c r="B235" s="17" t="s">
        <v>277</v>
      </c>
      <c r="C235" s="17" t="s">
        <v>51</v>
      </c>
      <c r="D235" s="18">
        <v>2089</v>
      </c>
      <c r="E235" s="17" t="s">
        <v>16</v>
      </c>
      <c r="F235" s="17">
        <v>30</v>
      </c>
      <c r="G235" s="19">
        <v>32886</v>
      </c>
      <c r="H235" s="20">
        <v>43104</v>
      </c>
    </row>
    <row r="236" spans="1:8" x14ac:dyDescent="0.35">
      <c r="A236" s="10">
        <v>13686</v>
      </c>
      <c r="B236" s="11" t="s">
        <v>278</v>
      </c>
      <c r="C236" s="11" t="s">
        <v>131</v>
      </c>
      <c r="D236" s="12">
        <v>728</v>
      </c>
      <c r="E236" s="11" t="s">
        <v>16</v>
      </c>
      <c r="F236" s="11">
        <v>44</v>
      </c>
      <c r="G236" s="13">
        <v>27590</v>
      </c>
      <c r="H236" s="14">
        <v>40114</v>
      </c>
    </row>
    <row r="237" spans="1:8" x14ac:dyDescent="0.35">
      <c r="A237" s="16">
        <v>14086</v>
      </c>
      <c r="B237" s="17" t="s">
        <v>279</v>
      </c>
      <c r="C237" s="17" t="s">
        <v>156</v>
      </c>
      <c r="D237" s="18">
        <v>564</v>
      </c>
      <c r="E237" s="17" t="s">
        <v>16</v>
      </c>
      <c r="F237" s="17">
        <v>31</v>
      </c>
      <c r="G237" s="19">
        <v>32498</v>
      </c>
      <c r="H237" s="20">
        <v>40417</v>
      </c>
    </row>
    <row r="238" spans="1:8" x14ac:dyDescent="0.35">
      <c r="A238" s="10">
        <v>14232</v>
      </c>
      <c r="B238" s="11" t="s">
        <v>280</v>
      </c>
      <c r="C238" s="11" t="s">
        <v>80</v>
      </c>
      <c r="D238" s="12">
        <v>1505</v>
      </c>
      <c r="E238" s="11" t="s">
        <v>13</v>
      </c>
      <c r="F238" s="11">
        <v>27</v>
      </c>
      <c r="G238" s="13">
        <v>33942</v>
      </c>
      <c r="H238" s="14">
        <v>43284</v>
      </c>
    </row>
    <row r="239" spans="1:8" x14ac:dyDescent="0.35">
      <c r="A239" s="16">
        <v>13847</v>
      </c>
      <c r="B239" s="17" t="s">
        <v>281</v>
      </c>
      <c r="C239" s="17" t="s">
        <v>12</v>
      </c>
      <c r="D239" s="18">
        <v>2564</v>
      </c>
      <c r="E239" s="17" t="s">
        <v>13</v>
      </c>
      <c r="F239" s="17">
        <v>41</v>
      </c>
      <c r="G239" s="19">
        <v>28709</v>
      </c>
      <c r="H239" s="20">
        <v>40333</v>
      </c>
    </row>
    <row r="240" spans="1:8" x14ac:dyDescent="0.35">
      <c r="A240" s="10">
        <v>13618</v>
      </c>
      <c r="B240" s="11" t="s">
        <v>282</v>
      </c>
      <c r="C240" s="11" t="s">
        <v>92</v>
      </c>
      <c r="D240" s="12">
        <v>1872</v>
      </c>
      <c r="E240" s="11" t="s">
        <v>16</v>
      </c>
      <c r="F240" s="11">
        <v>32</v>
      </c>
      <c r="G240" s="13">
        <v>32156</v>
      </c>
      <c r="H240" s="14">
        <v>40332</v>
      </c>
    </row>
    <row r="241" spans="1:8" x14ac:dyDescent="0.35">
      <c r="A241" s="16">
        <v>13895</v>
      </c>
      <c r="B241" s="17" t="s">
        <v>283</v>
      </c>
      <c r="C241" s="17" t="s">
        <v>33</v>
      </c>
      <c r="D241" s="18">
        <v>1779</v>
      </c>
      <c r="E241" s="17" t="s">
        <v>13</v>
      </c>
      <c r="F241" s="17">
        <v>23</v>
      </c>
      <c r="G241" s="19">
        <v>35441</v>
      </c>
      <c r="H241" s="20">
        <v>43504</v>
      </c>
    </row>
    <row r="242" spans="1:8" x14ac:dyDescent="0.35">
      <c r="A242" s="10">
        <v>14512</v>
      </c>
      <c r="B242" s="11" t="s">
        <v>284</v>
      </c>
      <c r="C242" s="11" t="s">
        <v>56</v>
      </c>
      <c r="D242" s="12">
        <v>573</v>
      </c>
      <c r="E242" s="11" t="s">
        <v>13</v>
      </c>
      <c r="F242" s="11">
        <v>31</v>
      </c>
      <c r="G242" s="13">
        <v>32485</v>
      </c>
      <c r="H242" s="14">
        <v>40435</v>
      </c>
    </row>
    <row r="243" spans="1:8" x14ac:dyDescent="0.35">
      <c r="A243" s="16">
        <v>13573</v>
      </c>
      <c r="B243" s="17" t="s">
        <v>285</v>
      </c>
      <c r="C243" s="17" t="s">
        <v>88</v>
      </c>
      <c r="D243" s="18">
        <v>1817</v>
      </c>
      <c r="E243" s="17" t="s">
        <v>16</v>
      </c>
      <c r="F243" s="17">
        <v>41</v>
      </c>
      <c r="G243" s="19">
        <v>28723</v>
      </c>
      <c r="H243" s="20">
        <v>40351</v>
      </c>
    </row>
    <row r="244" spans="1:8" x14ac:dyDescent="0.35">
      <c r="A244" s="10">
        <v>13653</v>
      </c>
      <c r="B244" s="11" t="s">
        <v>286</v>
      </c>
      <c r="C244" s="11" t="s">
        <v>51</v>
      </c>
      <c r="D244" s="12">
        <v>1603</v>
      </c>
      <c r="E244" s="11" t="s">
        <v>16</v>
      </c>
      <c r="F244" s="11">
        <v>30</v>
      </c>
      <c r="G244" s="13">
        <v>32875</v>
      </c>
      <c r="H244" s="14">
        <v>43105</v>
      </c>
    </row>
    <row r="245" spans="1:8" x14ac:dyDescent="0.35">
      <c r="A245" s="16">
        <v>14531</v>
      </c>
      <c r="B245" s="17" t="s">
        <v>287</v>
      </c>
      <c r="C245" s="17" t="s">
        <v>96</v>
      </c>
      <c r="D245" s="18">
        <v>1935</v>
      </c>
      <c r="E245" s="17" t="s">
        <v>16</v>
      </c>
      <c r="F245" s="17">
        <v>24</v>
      </c>
      <c r="G245" s="19">
        <v>35101</v>
      </c>
      <c r="H245" s="20">
        <v>43479</v>
      </c>
    </row>
    <row r="246" spans="1:8" x14ac:dyDescent="0.35">
      <c r="A246" s="10">
        <v>14575</v>
      </c>
      <c r="B246" s="11" t="s">
        <v>288</v>
      </c>
      <c r="C246" s="11" t="s">
        <v>59</v>
      </c>
      <c r="D246" s="12">
        <v>1722</v>
      </c>
      <c r="E246" s="11" t="s">
        <v>16</v>
      </c>
      <c r="F246" s="11">
        <v>48</v>
      </c>
      <c r="G246" s="13">
        <v>26436</v>
      </c>
      <c r="H246" s="14">
        <v>39937</v>
      </c>
    </row>
    <row r="247" spans="1:8" x14ac:dyDescent="0.35">
      <c r="A247" s="16">
        <v>14161</v>
      </c>
      <c r="B247" s="17" t="s">
        <v>289</v>
      </c>
      <c r="C247" s="17" t="s">
        <v>15</v>
      </c>
      <c r="D247" s="18">
        <v>2218</v>
      </c>
      <c r="E247" s="17" t="s">
        <v>13</v>
      </c>
      <c r="F247" s="17">
        <v>36</v>
      </c>
      <c r="G247" s="19">
        <v>30759</v>
      </c>
      <c r="H247" s="20">
        <v>40651</v>
      </c>
    </row>
    <row r="248" spans="1:8" x14ac:dyDescent="0.35">
      <c r="A248" s="10">
        <v>14623</v>
      </c>
      <c r="B248" s="11" t="s">
        <v>290</v>
      </c>
      <c r="C248" s="11" t="s">
        <v>12</v>
      </c>
      <c r="D248" s="12">
        <v>751</v>
      </c>
      <c r="E248" s="11" t="s">
        <v>16</v>
      </c>
      <c r="F248" s="11">
        <v>46</v>
      </c>
      <c r="G248" s="13">
        <v>27150</v>
      </c>
      <c r="H248" s="14">
        <v>40049</v>
      </c>
    </row>
    <row r="249" spans="1:8" x14ac:dyDescent="0.35">
      <c r="A249" s="16">
        <v>14939</v>
      </c>
      <c r="B249" s="17" t="s">
        <v>291</v>
      </c>
      <c r="C249" s="17" t="s">
        <v>15</v>
      </c>
      <c r="D249" s="18">
        <v>2434</v>
      </c>
      <c r="E249" s="17" t="s">
        <v>13</v>
      </c>
      <c r="F249" s="17">
        <v>41</v>
      </c>
      <c r="G249" s="19">
        <v>28873</v>
      </c>
      <c r="H249" s="20">
        <v>40366</v>
      </c>
    </row>
    <row r="250" spans="1:8" x14ac:dyDescent="0.35">
      <c r="A250" s="10">
        <v>14216</v>
      </c>
      <c r="B250" s="11" t="s">
        <v>292</v>
      </c>
      <c r="C250" s="11" t="s">
        <v>36</v>
      </c>
      <c r="D250" s="12">
        <v>1373</v>
      </c>
      <c r="E250" s="11" t="s">
        <v>16</v>
      </c>
      <c r="F250" s="11">
        <v>26</v>
      </c>
      <c r="G250" s="13">
        <v>34361</v>
      </c>
      <c r="H250" s="14">
        <v>43332</v>
      </c>
    </row>
    <row r="251" spans="1:8" x14ac:dyDescent="0.35">
      <c r="A251" s="16">
        <v>14545</v>
      </c>
      <c r="B251" s="17" t="s">
        <v>293</v>
      </c>
      <c r="C251" s="17" t="s">
        <v>42</v>
      </c>
      <c r="D251" s="18">
        <v>2481</v>
      </c>
      <c r="E251" s="17" t="s">
        <v>13</v>
      </c>
      <c r="F251" s="17">
        <v>23</v>
      </c>
      <c r="G251" s="19">
        <v>35453</v>
      </c>
      <c r="H251" s="20">
        <v>43524</v>
      </c>
    </row>
    <row r="252" spans="1:8" x14ac:dyDescent="0.35">
      <c r="A252" s="10">
        <v>13944</v>
      </c>
      <c r="B252" s="11" t="s">
        <v>294</v>
      </c>
      <c r="C252" s="11" t="s">
        <v>26</v>
      </c>
      <c r="D252" s="12">
        <v>1101</v>
      </c>
      <c r="E252" s="11" t="s">
        <v>13</v>
      </c>
      <c r="F252" s="11">
        <v>47</v>
      </c>
      <c r="G252" s="13">
        <v>26666</v>
      </c>
      <c r="H252" s="14">
        <v>39966</v>
      </c>
    </row>
    <row r="253" spans="1:8" x14ac:dyDescent="0.35">
      <c r="A253" s="16">
        <v>14831</v>
      </c>
      <c r="B253" s="17" t="s">
        <v>295</v>
      </c>
      <c r="C253" s="17" t="s">
        <v>36</v>
      </c>
      <c r="D253" s="18">
        <v>911</v>
      </c>
      <c r="E253" s="17" t="s">
        <v>13</v>
      </c>
      <c r="F253" s="17">
        <v>46</v>
      </c>
      <c r="G253" s="19">
        <v>26905</v>
      </c>
      <c r="H253" s="20">
        <v>44015</v>
      </c>
    </row>
    <row r="254" spans="1:8" x14ac:dyDescent="0.35">
      <c r="A254" s="10">
        <v>14219</v>
      </c>
      <c r="B254" s="11" t="s">
        <v>296</v>
      </c>
      <c r="C254" s="11" t="s">
        <v>36</v>
      </c>
      <c r="D254" s="12">
        <v>1846</v>
      </c>
      <c r="E254" s="11" t="s">
        <v>13</v>
      </c>
      <c r="F254" s="11">
        <v>21</v>
      </c>
      <c r="G254" s="13">
        <v>36092</v>
      </c>
      <c r="H254" s="14">
        <v>43626</v>
      </c>
    </row>
    <row r="255" spans="1:8" x14ac:dyDescent="0.35">
      <c r="A255" s="16">
        <v>13636</v>
      </c>
      <c r="B255" s="17" t="s">
        <v>297</v>
      </c>
      <c r="C255" s="17" t="s">
        <v>51</v>
      </c>
      <c r="D255" s="18">
        <v>2850</v>
      </c>
      <c r="E255" s="17" t="s">
        <v>13</v>
      </c>
      <c r="F255" s="17">
        <v>45</v>
      </c>
      <c r="G255" s="19">
        <v>27395</v>
      </c>
      <c r="H255" s="20">
        <v>40066</v>
      </c>
    </row>
    <row r="256" spans="1:8" x14ac:dyDescent="0.35">
      <c r="A256" s="10">
        <v>14163</v>
      </c>
      <c r="B256" s="11" t="s">
        <v>298</v>
      </c>
      <c r="C256" s="11" t="s">
        <v>15</v>
      </c>
      <c r="D256" s="12">
        <v>2218</v>
      </c>
      <c r="E256" s="11" t="s">
        <v>13</v>
      </c>
      <c r="F256" s="11">
        <v>35</v>
      </c>
      <c r="G256" s="13">
        <v>31216</v>
      </c>
      <c r="H256" s="14">
        <v>40190</v>
      </c>
    </row>
    <row r="257" spans="1:8" x14ac:dyDescent="0.35">
      <c r="A257" s="16">
        <v>14472</v>
      </c>
      <c r="B257" s="17" t="s">
        <v>299</v>
      </c>
      <c r="C257" s="17" t="s">
        <v>30</v>
      </c>
      <c r="D257" s="18">
        <v>594</v>
      </c>
      <c r="E257" s="17" t="s">
        <v>16</v>
      </c>
      <c r="F257" s="17">
        <v>31</v>
      </c>
      <c r="G257" s="19">
        <v>32608</v>
      </c>
      <c r="H257" s="20">
        <v>40424</v>
      </c>
    </row>
    <row r="258" spans="1:8" x14ac:dyDescent="0.35">
      <c r="A258" s="10">
        <v>15102</v>
      </c>
      <c r="B258" s="11" t="s">
        <v>300</v>
      </c>
      <c r="C258" s="11" t="s">
        <v>92</v>
      </c>
      <c r="D258" s="12">
        <v>2884</v>
      </c>
      <c r="E258" s="11" t="s">
        <v>13</v>
      </c>
      <c r="F258" s="11">
        <v>46</v>
      </c>
      <c r="G258" s="13">
        <v>27070</v>
      </c>
      <c r="H258" s="14">
        <v>40063</v>
      </c>
    </row>
    <row r="259" spans="1:8" x14ac:dyDescent="0.35">
      <c r="A259" s="16">
        <v>14065</v>
      </c>
      <c r="B259" s="17" t="s">
        <v>301</v>
      </c>
      <c r="C259" s="17" t="s">
        <v>36</v>
      </c>
      <c r="D259" s="18">
        <v>2608</v>
      </c>
      <c r="E259" s="17" t="s">
        <v>16</v>
      </c>
      <c r="F259" s="17">
        <v>25</v>
      </c>
      <c r="G259" s="19">
        <v>34744</v>
      </c>
      <c r="H259" s="20">
        <v>43395</v>
      </c>
    </row>
    <row r="260" spans="1:8" x14ac:dyDescent="0.35">
      <c r="A260" s="10">
        <v>13821</v>
      </c>
      <c r="B260" s="11" t="s">
        <v>302</v>
      </c>
      <c r="C260" s="11" t="s">
        <v>59</v>
      </c>
      <c r="D260" s="12">
        <v>2888</v>
      </c>
      <c r="E260" s="11" t="s">
        <v>13</v>
      </c>
      <c r="F260" s="11">
        <v>35</v>
      </c>
      <c r="G260" s="13">
        <v>31083</v>
      </c>
      <c r="H260" s="14">
        <v>40690</v>
      </c>
    </row>
    <row r="261" spans="1:8" x14ac:dyDescent="0.35">
      <c r="A261" s="16">
        <v>13685</v>
      </c>
      <c r="B261" s="17" t="s">
        <v>303</v>
      </c>
      <c r="C261" s="17" t="s">
        <v>131</v>
      </c>
      <c r="D261" s="18">
        <v>1455</v>
      </c>
      <c r="E261" s="17" t="s">
        <v>13</v>
      </c>
      <c r="F261" s="17">
        <v>47</v>
      </c>
      <c r="G261" s="19">
        <v>26580</v>
      </c>
      <c r="H261" s="20">
        <v>39961</v>
      </c>
    </row>
    <row r="262" spans="1:8" x14ac:dyDescent="0.35">
      <c r="A262" s="10">
        <v>14955</v>
      </c>
      <c r="B262" s="11" t="s">
        <v>304</v>
      </c>
      <c r="C262" s="11" t="s">
        <v>15</v>
      </c>
      <c r="D262" s="12">
        <v>2404</v>
      </c>
      <c r="E262" s="11" t="s">
        <v>16</v>
      </c>
      <c r="F262" s="11">
        <v>38</v>
      </c>
      <c r="G262" s="13">
        <v>29883</v>
      </c>
      <c r="H262" s="14">
        <v>40556</v>
      </c>
    </row>
    <row r="263" spans="1:8" x14ac:dyDescent="0.35">
      <c r="A263" s="16">
        <v>14049</v>
      </c>
      <c r="B263" s="17" t="s">
        <v>305</v>
      </c>
      <c r="C263" s="17" t="s">
        <v>36</v>
      </c>
      <c r="D263" s="18">
        <v>1964</v>
      </c>
      <c r="E263" s="17" t="s">
        <v>13</v>
      </c>
      <c r="F263" s="17">
        <v>33</v>
      </c>
      <c r="G263" s="19">
        <v>31792</v>
      </c>
      <c r="H263" s="20">
        <v>40294</v>
      </c>
    </row>
    <row r="264" spans="1:8" x14ac:dyDescent="0.35">
      <c r="A264" s="10">
        <v>14967</v>
      </c>
      <c r="B264" s="11" t="s">
        <v>306</v>
      </c>
      <c r="C264" s="11" t="s">
        <v>15</v>
      </c>
      <c r="D264" s="12">
        <v>763</v>
      </c>
      <c r="E264" s="11" t="s">
        <v>13</v>
      </c>
      <c r="F264" s="11">
        <v>35</v>
      </c>
      <c r="G264" s="13">
        <v>31093</v>
      </c>
      <c r="H264" s="14">
        <v>40214</v>
      </c>
    </row>
    <row r="265" spans="1:8" x14ac:dyDescent="0.35">
      <c r="A265" s="16">
        <v>15055</v>
      </c>
      <c r="B265" s="17" t="s">
        <v>307</v>
      </c>
      <c r="C265" s="17" t="s">
        <v>61</v>
      </c>
      <c r="D265" s="18">
        <v>2633</v>
      </c>
      <c r="E265" s="17" t="s">
        <v>13</v>
      </c>
      <c r="F265" s="17">
        <v>28</v>
      </c>
      <c r="G265" s="19">
        <v>33501</v>
      </c>
      <c r="H265" s="20">
        <v>43252</v>
      </c>
    </row>
    <row r="266" spans="1:8" x14ac:dyDescent="0.35">
      <c r="A266" s="10">
        <v>13886</v>
      </c>
      <c r="B266" s="11" t="s">
        <v>308</v>
      </c>
      <c r="C266" s="11" t="s">
        <v>33</v>
      </c>
      <c r="D266" s="12">
        <v>530</v>
      </c>
      <c r="E266" s="11" t="s">
        <v>13</v>
      </c>
      <c r="F266" s="11">
        <v>47</v>
      </c>
      <c r="G266" s="13">
        <v>26733</v>
      </c>
      <c r="H266" s="14">
        <v>39968</v>
      </c>
    </row>
    <row r="267" spans="1:8" x14ac:dyDescent="0.35">
      <c r="A267" s="16">
        <v>14827</v>
      </c>
      <c r="B267" s="17" t="s">
        <v>309</v>
      </c>
      <c r="C267" s="17" t="s">
        <v>36</v>
      </c>
      <c r="D267" s="18">
        <v>1158</v>
      </c>
      <c r="E267" s="17" t="s">
        <v>16</v>
      </c>
      <c r="F267" s="17">
        <v>51</v>
      </c>
      <c r="G267" s="19">
        <v>25326</v>
      </c>
      <c r="H267" s="20">
        <v>44012</v>
      </c>
    </row>
    <row r="268" spans="1:8" x14ac:dyDescent="0.35">
      <c r="A268" s="10">
        <v>13628</v>
      </c>
      <c r="B268" s="11" t="s">
        <v>310</v>
      </c>
      <c r="C268" s="11" t="s">
        <v>51</v>
      </c>
      <c r="D268" s="12">
        <v>2429</v>
      </c>
      <c r="E268" s="11" t="s">
        <v>16</v>
      </c>
      <c r="F268" s="11">
        <v>50</v>
      </c>
      <c r="G268" s="13">
        <v>25639</v>
      </c>
      <c r="H268" s="14">
        <v>38918</v>
      </c>
    </row>
    <row r="269" spans="1:8" x14ac:dyDescent="0.35">
      <c r="A269" s="16">
        <v>14461</v>
      </c>
      <c r="B269" s="17" t="s">
        <v>311</v>
      </c>
      <c r="C269" s="17" t="s">
        <v>30</v>
      </c>
      <c r="D269" s="18">
        <v>986</v>
      </c>
      <c r="E269" s="17" t="s">
        <v>16</v>
      </c>
      <c r="F269" s="17">
        <v>35</v>
      </c>
      <c r="G269" s="19">
        <v>31049</v>
      </c>
      <c r="H269" s="20">
        <v>40196</v>
      </c>
    </row>
    <row r="270" spans="1:8" x14ac:dyDescent="0.35">
      <c r="A270" s="10">
        <v>14952</v>
      </c>
      <c r="B270" s="11" t="s">
        <v>312</v>
      </c>
      <c r="C270" s="11" t="s">
        <v>15</v>
      </c>
      <c r="D270" s="12">
        <v>2544</v>
      </c>
      <c r="E270" s="11" t="s">
        <v>13</v>
      </c>
      <c r="F270" s="11">
        <v>38</v>
      </c>
      <c r="G270" s="13">
        <v>29885</v>
      </c>
      <c r="H270" s="14">
        <v>40553</v>
      </c>
    </row>
    <row r="271" spans="1:8" x14ac:dyDescent="0.35">
      <c r="A271" s="16">
        <v>14213</v>
      </c>
      <c r="B271" s="17" t="s">
        <v>313</v>
      </c>
      <c r="C271" s="17" t="s">
        <v>36</v>
      </c>
      <c r="D271" s="18">
        <v>1303</v>
      </c>
      <c r="E271" s="17" t="s">
        <v>16</v>
      </c>
      <c r="F271" s="17">
        <v>32</v>
      </c>
      <c r="G271" s="19">
        <v>31957</v>
      </c>
      <c r="H271" s="20">
        <v>44020</v>
      </c>
    </row>
    <row r="272" spans="1:8" x14ac:dyDescent="0.35">
      <c r="A272" s="10">
        <v>13763</v>
      </c>
      <c r="B272" s="11" t="s">
        <v>314</v>
      </c>
      <c r="C272" s="11" t="s">
        <v>15</v>
      </c>
      <c r="D272" s="12">
        <v>1688</v>
      </c>
      <c r="E272" s="11" t="s">
        <v>13</v>
      </c>
      <c r="F272" s="11">
        <v>41</v>
      </c>
      <c r="G272" s="13">
        <v>28846</v>
      </c>
      <c r="H272" s="14">
        <v>40330</v>
      </c>
    </row>
    <row r="273" spans="1:8" x14ac:dyDescent="0.35">
      <c r="A273" s="16">
        <v>14627</v>
      </c>
      <c r="B273" s="17" t="s">
        <v>315</v>
      </c>
      <c r="C273" s="17" t="s">
        <v>12</v>
      </c>
      <c r="D273" s="18">
        <v>1728</v>
      </c>
      <c r="E273" s="17" t="s">
        <v>13</v>
      </c>
      <c r="F273" s="17">
        <v>40</v>
      </c>
      <c r="G273" s="19">
        <v>29126</v>
      </c>
      <c r="H273" s="20">
        <v>40416</v>
      </c>
    </row>
    <row r="274" spans="1:8" x14ac:dyDescent="0.35">
      <c r="A274" s="10">
        <v>15104</v>
      </c>
      <c r="B274" s="11" t="s">
        <v>316</v>
      </c>
      <c r="C274" s="11" t="s">
        <v>92</v>
      </c>
      <c r="D274" s="12">
        <v>2908</v>
      </c>
      <c r="E274" s="11" t="s">
        <v>13</v>
      </c>
      <c r="F274" s="11">
        <v>44</v>
      </c>
      <c r="G274" s="13">
        <v>27601</v>
      </c>
      <c r="H274" s="14">
        <v>40189</v>
      </c>
    </row>
    <row r="275" spans="1:8" x14ac:dyDescent="0.35">
      <c r="A275" s="16">
        <v>13767</v>
      </c>
      <c r="B275" s="17" t="s">
        <v>317</v>
      </c>
      <c r="C275" s="17" t="s">
        <v>15</v>
      </c>
      <c r="D275" s="18">
        <v>859</v>
      </c>
      <c r="E275" s="17" t="s">
        <v>16</v>
      </c>
      <c r="F275" s="17">
        <v>39</v>
      </c>
      <c r="G275" s="19">
        <v>29441</v>
      </c>
      <c r="H275" s="20">
        <v>40450</v>
      </c>
    </row>
    <row r="276" spans="1:8" x14ac:dyDescent="0.35">
      <c r="A276" s="10">
        <v>14522</v>
      </c>
      <c r="B276" s="11" t="s">
        <v>318</v>
      </c>
      <c r="C276" s="11" t="s">
        <v>96</v>
      </c>
      <c r="D276" s="12">
        <v>2036</v>
      </c>
      <c r="E276" s="11" t="s">
        <v>16</v>
      </c>
      <c r="F276" s="11">
        <v>47</v>
      </c>
      <c r="G276" s="13">
        <v>26833</v>
      </c>
      <c r="H276" s="14">
        <v>39990</v>
      </c>
    </row>
    <row r="277" spans="1:8" x14ac:dyDescent="0.35">
      <c r="A277" s="16">
        <v>14078</v>
      </c>
      <c r="B277" s="17" t="s">
        <v>319</v>
      </c>
      <c r="C277" s="17" t="s">
        <v>156</v>
      </c>
      <c r="D277" s="18">
        <v>1003</v>
      </c>
      <c r="E277" s="17" t="s">
        <v>13</v>
      </c>
      <c r="F277" s="17">
        <v>46</v>
      </c>
      <c r="G277" s="19">
        <v>27037</v>
      </c>
      <c r="H277" s="20">
        <v>40036</v>
      </c>
    </row>
    <row r="278" spans="1:8" x14ac:dyDescent="0.35">
      <c r="A278" s="10">
        <v>15112</v>
      </c>
      <c r="B278" s="11" t="s">
        <v>320</v>
      </c>
      <c r="C278" s="11" t="s">
        <v>69</v>
      </c>
      <c r="D278" s="12">
        <v>2579</v>
      </c>
      <c r="E278" s="11" t="s">
        <v>13</v>
      </c>
      <c r="F278" s="11">
        <v>38</v>
      </c>
      <c r="G278" s="13">
        <v>30066</v>
      </c>
      <c r="H278" s="14">
        <v>40560</v>
      </c>
    </row>
    <row r="279" spans="1:8" x14ac:dyDescent="0.35">
      <c r="A279" s="16">
        <v>14089</v>
      </c>
      <c r="B279" s="17" t="s">
        <v>321</v>
      </c>
      <c r="C279" s="17" t="s">
        <v>156</v>
      </c>
      <c r="D279" s="18">
        <v>2127</v>
      </c>
      <c r="E279" s="17" t="s">
        <v>16</v>
      </c>
      <c r="F279" s="17">
        <v>30</v>
      </c>
      <c r="G279" s="19">
        <v>32921</v>
      </c>
      <c r="H279" s="20">
        <v>43123</v>
      </c>
    </row>
    <row r="280" spans="1:8" x14ac:dyDescent="0.35">
      <c r="A280" s="10">
        <v>14961</v>
      </c>
      <c r="B280" s="11" t="s">
        <v>322</v>
      </c>
      <c r="C280" s="11" t="s">
        <v>15</v>
      </c>
      <c r="D280" s="12">
        <v>2583</v>
      </c>
      <c r="E280" s="11" t="s">
        <v>13</v>
      </c>
      <c r="F280" s="11">
        <v>36</v>
      </c>
      <c r="G280" s="13">
        <v>30814</v>
      </c>
      <c r="H280" s="14">
        <v>40667</v>
      </c>
    </row>
    <row r="281" spans="1:8" x14ac:dyDescent="0.35">
      <c r="A281" s="16">
        <v>13633</v>
      </c>
      <c r="B281" s="17" t="s">
        <v>323</v>
      </c>
      <c r="C281" s="17" t="s">
        <v>51</v>
      </c>
      <c r="D281" s="18">
        <v>2816</v>
      </c>
      <c r="E281" s="17" t="s">
        <v>13</v>
      </c>
      <c r="F281" s="17">
        <v>47</v>
      </c>
      <c r="G281" s="19">
        <v>26782</v>
      </c>
      <c r="H281" s="20">
        <v>39959</v>
      </c>
    </row>
    <row r="282" spans="1:8" x14ac:dyDescent="0.35">
      <c r="A282" s="10">
        <v>13776</v>
      </c>
      <c r="B282" s="11" t="s">
        <v>324</v>
      </c>
      <c r="C282" s="11" t="s">
        <v>15</v>
      </c>
      <c r="D282" s="12">
        <v>1895</v>
      </c>
      <c r="E282" s="11" t="s">
        <v>13</v>
      </c>
      <c r="F282" s="11">
        <v>32</v>
      </c>
      <c r="G282" s="13">
        <v>32248</v>
      </c>
      <c r="H282" s="14">
        <v>40337</v>
      </c>
    </row>
    <row r="283" spans="1:8" x14ac:dyDescent="0.35">
      <c r="A283" s="16">
        <v>14119</v>
      </c>
      <c r="B283" s="17" t="s">
        <v>325</v>
      </c>
      <c r="C283" s="17" t="s">
        <v>15</v>
      </c>
      <c r="D283" s="18">
        <v>1733</v>
      </c>
      <c r="E283" s="17" t="s">
        <v>16</v>
      </c>
      <c r="F283" s="17">
        <v>48</v>
      </c>
      <c r="G283" s="19">
        <v>26117</v>
      </c>
      <c r="H283" s="20">
        <v>39912</v>
      </c>
    </row>
    <row r="284" spans="1:8" x14ac:dyDescent="0.35">
      <c r="A284" s="10">
        <v>14675</v>
      </c>
      <c r="B284" s="11" t="s">
        <v>326</v>
      </c>
      <c r="C284" s="11" t="s">
        <v>18</v>
      </c>
      <c r="D284" s="12">
        <v>2477</v>
      </c>
      <c r="E284" s="11" t="s">
        <v>13</v>
      </c>
      <c r="F284" s="11">
        <v>50</v>
      </c>
      <c r="G284" s="13">
        <v>25647</v>
      </c>
      <c r="H284" s="14">
        <v>38951</v>
      </c>
    </row>
    <row r="285" spans="1:8" x14ac:dyDescent="0.35">
      <c r="A285" s="16">
        <v>14853</v>
      </c>
      <c r="B285" s="17" t="s">
        <v>327</v>
      </c>
      <c r="C285" s="17" t="s">
        <v>69</v>
      </c>
      <c r="D285" s="18">
        <v>2883</v>
      </c>
      <c r="E285" s="17" t="s">
        <v>13</v>
      </c>
      <c r="F285" s="17">
        <v>28</v>
      </c>
      <c r="G285" s="19">
        <v>33732</v>
      </c>
      <c r="H285" s="20">
        <v>43242</v>
      </c>
    </row>
    <row r="286" spans="1:8" x14ac:dyDescent="0.35">
      <c r="A286" s="10">
        <v>13773</v>
      </c>
      <c r="B286" s="11" t="s">
        <v>328</v>
      </c>
      <c r="C286" s="11" t="s">
        <v>15</v>
      </c>
      <c r="D286" s="12">
        <v>1124</v>
      </c>
      <c r="E286" s="11" t="s">
        <v>13</v>
      </c>
      <c r="F286" s="11">
        <v>36</v>
      </c>
      <c r="G286" s="13">
        <v>30669</v>
      </c>
      <c r="H286" s="14">
        <v>40633</v>
      </c>
    </row>
    <row r="287" spans="1:8" x14ac:dyDescent="0.35">
      <c r="A287" s="16">
        <v>13503</v>
      </c>
      <c r="B287" s="17" t="s">
        <v>329</v>
      </c>
      <c r="C287" s="17" t="s">
        <v>122</v>
      </c>
      <c r="D287" s="18">
        <v>2182</v>
      </c>
      <c r="E287" s="17" t="s">
        <v>13</v>
      </c>
      <c r="F287" s="17">
        <v>50</v>
      </c>
      <c r="G287" s="19">
        <v>25654</v>
      </c>
      <c r="H287" s="20">
        <v>38909</v>
      </c>
    </row>
    <row r="288" spans="1:8" x14ac:dyDescent="0.35">
      <c r="A288" s="10">
        <v>13845</v>
      </c>
      <c r="B288" s="11" t="s">
        <v>330</v>
      </c>
      <c r="C288" s="11" t="s">
        <v>12</v>
      </c>
      <c r="D288" s="12">
        <v>1307</v>
      </c>
      <c r="E288" s="11" t="s">
        <v>16</v>
      </c>
      <c r="F288" s="11">
        <v>44</v>
      </c>
      <c r="G288" s="13">
        <v>27938</v>
      </c>
      <c r="H288" s="14">
        <v>40128</v>
      </c>
    </row>
    <row r="289" spans="1:8" x14ac:dyDescent="0.35">
      <c r="A289" s="16">
        <v>14692</v>
      </c>
      <c r="B289" s="17" t="s">
        <v>331</v>
      </c>
      <c r="C289" s="17" t="s">
        <v>18</v>
      </c>
      <c r="D289" s="18">
        <v>2338</v>
      </c>
      <c r="E289" s="17" t="s">
        <v>16</v>
      </c>
      <c r="F289" s="17">
        <v>45</v>
      </c>
      <c r="G289" s="19">
        <v>27565</v>
      </c>
      <c r="H289" s="20">
        <v>40092</v>
      </c>
    </row>
    <row r="290" spans="1:8" x14ac:dyDescent="0.35">
      <c r="A290" s="10">
        <v>14671</v>
      </c>
      <c r="B290" s="11" t="s">
        <v>332</v>
      </c>
      <c r="C290" s="11" t="s">
        <v>18</v>
      </c>
      <c r="D290" s="12">
        <v>2918</v>
      </c>
      <c r="E290" s="11" t="s">
        <v>13</v>
      </c>
      <c r="F290" s="11">
        <v>51</v>
      </c>
      <c r="G290" s="13">
        <v>25190</v>
      </c>
      <c r="H290" s="14">
        <v>38883</v>
      </c>
    </row>
    <row r="291" spans="1:8" x14ac:dyDescent="0.35">
      <c r="A291" s="16">
        <v>14591</v>
      </c>
      <c r="B291" s="17" t="s">
        <v>333</v>
      </c>
      <c r="C291" s="17" t="s">
        <v>59</v>
      </c>
      <c r="D291" s="18">
        <v>1825</v>
      </c>
      <c r="E291" s="17" t="s">
        <v>13</v>
      </c>
      <c r="F291" s="17">
        <v>24</v>
      </c>
      <c r="G291" s="19">
        <v>35185</v>
      </c>
      <c r="H291" s="20">
        <v>43483</v>
      </c>
    </row>
    <row r="292" spans="1:8" x14ac:dyDescent="0.35">
      <c r="A292" s="10">
        <v>14110</v>
      </c>
      <c r="B292" s="11" t="s">
        <v>334</v>
      </c>
      <c r="C292" s="11" t="s">
        <v>15</v>
      </c>
      <c r="D292" s="12">
        <v>1799</v>
      </c>
      <c r="E292" s="11" t="s">
        <v>13</v>
      </c>
      <c r="F292" s="11">
        <v>50</v>
      </c>
      <c r="G292" s="13">
        <v>25716</v>
      </c>
      <c r="H292" s="14">
        <v>38930</v>
      </c>
    </row>
    <row r="293" spans="1:8" x14ac:dyDescent="0.35">
      <c r="A293" s="16">
        <v>13531</v>
      </c>
      <c r="B293" s="17" t="s">
        <v>335</v>
      </c>
      <c r="C293" s="17" t="s">
        <v>112</v>
      </c>
      <c r="D293" s="18">
        <v>1573</v>
      </c>
      <c r="E293" s="17" t="s">
        <v>13</v>
      </c>
      <c r="F293" s="17">
        <v>40</v>
      </c>
      <c r="G293" s="19">
        <v>29046</v>
      </c>
      <c r="H293" s="20">
        <v>40371</v>
      </c>
    </row>
    <row r="294" spans="1:8" x14ac:dyDescent="0.35">
      <c r="A294" s="10">
        <v>13809</v>
      </c>
      <c r="B294" s="11" t="s">
        <v>336</v>
      </c>
      <c r="C294" s="11" t="s">
        <v>59</v>
      </c>
      <c r="D294" s="12">
        <v>2406</v>
      </c>
      <c r="E294" s="11" t="s">
        <v>13</v>
      </c>
      <c r="F294" s="11">
        <v>50</v>
      </c>
      <c r="G294" s="13">
        <v>25653</v>
      </c>
      <c r="H294" s="14">
        <v>38924</v>
      </c>
    </row>
    <row r="295" spans="1:8" x14ac:dyDescent="0.35">
      <c r="A295" s="16">
        <v>14572</v>
      </c>
      <c r="B295" s="17" t="s">
        <v>337</v>
      </c>
      <c r="C295" s="17" t="s">
        <v>59</v>
      </c>
      <c r="D295" s="18">
        <v>1041</v>
      </c>
      <c r="E295" s="17" t="s">
        <v>16</v>
      </c>
      <c r="F295" s="17">
        <v>50</v>
      </c>
      <c r="G295" s="19">
        <v>25576</v>
      </c>
      <c r="H295" s="20">
        <v>38952</v>
      </c>
    </row>
    <row r="296" spans="1:8" x14ac:dyDescent="0.35">
      <c r="A296" s="10">
        <v>14773</v>
      </c>
      <c r="B296" s="11" t="s">
        <v>338</v>
      </c>
      <c r="C296" s="11" t="s">
        <v>18</v>
      </c>
      <c r="D296" s="12">
        <v>2179</v>
      </c>
      <c r="E296" s="11" t="s">
        <v>13</v>
      </c>
      <c r="F296" s="11">
        <v>22</v>
      </c>
      <c r="G296" s="13">
        <v>35638</v>
      </c>
      <c r="H296" s="14">
        <v>43598</v>
      </c>
    </row>
    <row r="297" spans="1:8" x14ac:dyDescent="0.35">
      <c r="A297" s="16">
        <v>14701</v>
      </c>
      <c r="B297" s="17" t="s">
        <v>339</v>
      </c>
      <c r="C297" s="17" t="s">
        <v>18</v>
      </c>
      <c r="D297" s="18">
        <v>1521</v>
      </c>
      <c r="E297" s="17" t="s">
        <v>13</v>
      </c>
      <c r="F297" s="17">
        <v>44</v>
      </c>
      <c r="G297" s="19">
        <v>27839</v>
      </c>
      <c r="H297" s="20">
        <v>40172</v>
      </c>
    </row>
    <row r="298" spans="1:8" x14ac:dyDescent="0.35">
      <c r="A298" s="10">
        <v>14492</v>
      </c>
      <c r="B298" s="11" t="s">
        <v>340</v>
      </c>
      <c r="C298" s="11" t="s">
        <v>30</v>
      </c>
      <c r="D298" s="12">
        <v>2587</v>
      </c>
      <c r="E298" s="11" t="s">
        <v>16</v>
      </c>
      <c r="F298" s="11">
        <v>23</v>
      </c>
      <c r="G298" s="13">
        <v>35428</v>
      </c>
      <c r="H298" s="14">
        <v>43523</v>
      </c>
    </row>
    <row r="299" spans="1:8" x14ac:dyDescent="0.35">
      <c r="A299" s="16">
        <v>14636</v>
      </c>
      <c r="B299" s="17" t="s">
        <v>341</v>
      </c>
      <c r="C299" s="17" t="s">
        <v>12</v>
      </c>
      <c r="D299" s="18">
        <v>1316</v>
      </c>
      <c r="E299" s="17" t="s">
        <v>16</v>
      </c>
      <c r="F299" s="17">
        <v>23</v>
      </c>
      <c r="G299" s="19">
        <v>35480</v>
      </c>
      <c r="H299" s="20">
        <v>43528</v>
      </c>
    </row>
    <row r="300" spans="1:8" x14ac:dyDescent="0.35">
      <c r="A300" s="10">
        <v>15079</v>
      </c>
      <c r="B300" s="11" t="s">
        <v>342</v>
      </c>
      <c r="C300" s="11" t="s">
        <v>54</v>
      </c>
      <c r="D300" s="12">
        <v>2281</v>
      </c>
      <c r="E300" s="11" t="s">
        <v>16</v>
      </c>
      <c r="F300" s="11">
        <v>29</v>
      </c>
      <c r="G300" s="13">
        <v>33123</v>
      </c>
      <c r="H300" s="14">
        <v>43188</v>
      </c>
    </row>
    <row r="301" spans="1:8" x14ac:dyDescent="0.35">
      <c r="A301" s="16">
        <v>15076</v>
      </c>
      <c r="B301" s="17" t="s">
        <v>343</v>
      </c>
      <c r="C301" s="17" t="s">
        <v>54</v>
      </c>
      <c r="D301" s="18">
        <v>2114</v>
      </c>
      <c r="E301" s="17" t="s">
        <v>16</v>
      </c>
      <c r="F301" s="17">
        <v>36</v>
      </c>
      <c r="G301" s="19">
        <v>30603</v>
      </c>
      <c r="H301" s="20">
        <v>40674</v>
      </c>
    </row>
    <row r="302" spans="1:8" x14ac:dyDescent="0.35">
      <c r="A302" s="10">
        <v>14482</v>
      </c>
      <c r="B302" s="11" t="s">
        <v>344</v>
      </c>
      <c r="C302" s="11" t="s">
        <v>30</v>
      </c>
      <c r="D302" s="12">
        <v>841</v>
      </c>
      <c r="E302" s="11" t="s">
        <v>16</v>
      </c>
      <c r="F302" s="11">
        <v>25</v>
      </c>
      <c r="G302" s="13">
        <v>34700</v>
      </c>
      <c r="H302" s="14">
        <v>43403</v>
      </c>
    </row>
    <row r="303" spans="1:8" x14ac:dyDescent="0.35">
      <c r="A303" s="16">
        <v>14242</v>
      </c>
      <c r="B303" s="17" t="s">
        <v>345</v>
      </c>
      <c r="C303" s="17" t="s">
        <v>225</v>
      </c>
      <c r="D303" s="18">
        <v>2523</v>
      </c>
      <c r="E303" s="17" t="s">
        <v>13</v>
      </c>
      <c r="F303" s="17">
        <v>30</v>
      </c>
      <c r="G303" s="19">
        <v>32691</v>
      </c>
      <c r="H303" s="20">
        <v>40465</v>
      </c>
    </row>
    <row r="304" spans="1:8" x14ac:dyDescent="0.35">
      <c r="A304" s="10">
        <v>14165</v>
      </c>
      <c r="B304" s="11" t="s">
        <v>346</v>
      </c>
      <c r="C304" s="11" t="s">
        <v>15</v>
      </c>
      <c r="D304" s="12">
        <v>2684</v>
      </c>
      <c r="E304" s="11" t="s">
        <v>13</v>
      </c>
      <c r="F304" s="11">
        <v>32</v>
      </c>
      <c r="G304" s="13">
        <v>32153</v>
      </c>
      <c r="H304" s="14">
        <v>40350</v>
      </c>
    </row>
    <row r="305" spans="1:8" x14ac:dyDescent="0.35">
      <c r="A305" s="16">
        <v>14974</v>
      </c>
      <c r="B305" s="17" t="s">
        <v>347</v>
      </c>
      <c r="C305" s="17" t="s">
        <v>15</v>
      </c>
      <c r="D305" s="18">
        <v>2390</v>
      </c>
      <c r="E305" s="17" t="s">
        <v>16</v>
      </c>
      <c r="F305" s="17">
        <v>33</v>
      </c>
      <c r="G305" s="19">
        <v>31685</v>
      </c>
      <c r="H305" s="20">
        <v>40324</v>
      </c>
    </row>
    <row r="306" spans="1:8" x14ac:dyDescent="0.35">
      <c r="A306" s="10">
        <v>13768</v>
      </c>
      <c r="B306" s="11" t="s">
        <v>348</v>
      </c>
      <c r="C306" s="11" t="s">
        <v>15</v>
      </c>
      <c r="D306" s="12">
        <v>1684</v>
      </c>
      <c r="E306" s="11" t="s">
        <v>13</v>
      </c>
      <c r="F306" s="11">
        <v>39</v>
      </c>
      <c r="G306" s="13">
        <v>29521</v>
      </c>
      <c r="H306" s="14">
        <v>40451</v>
      </c>
    </row>
    <row r="307" spans="1:8" x14ac:dyDescent="0.35">
      <c r="A307" s="16">
        <v>15101</v>
      </c>
      <c r="B307" s="17" t="s">
        <v>349</v>
      </c>
      <c r="C307" s="17" t="s">
        <v>92</v>
      </c>
      <c r="D307" s="18">
        <v>590</v>
      </c>
      <c r="E307" s="17" t="s">
        <v>13</v>
      </c>
      <c r="F307" s="17">
        <v>48</v>
      </c>
      <c r="G307" s="19">
        <v>26321</v>
      </c>
      <c r="H307" s="20">
        <v>39952</v>
      </c>
    </row>
    <row r="308" spans="1:8" x14ac:dyDescent="0.35">
      <c r="A308" s="10">
        <v>14970</v>
      </c>
      <c r="B308" s="11" t="s">
        <v>350</v>
      </c>
      <c r="C308" s="11" t="s">
        <v>15</v>
      </c>
      <c r="D308" s="12">
        <v>1561</v>
      </c>
      <c r="E308" s="11" t="s">
        <v>13</v>
      </c>
      <c r="F308" s="11">
        <v>33</v>
      </c>
      <c r="G308" s="13">
        <v>31705</v>
      </c>
      <c r="H308" s="14">
        <v>40318</v>
      </c>
    </row>
    <row r="309" spans="1:8" x14ac:dyDescent="0.35">
      <c r="A309" s="16">
        <v>14458</v>
      </c>
      <c r="B309" s="17" t="s">
        <v>351</v>
      </c>
      <c r="C309" s="17" t="s">
        <v>30</v>
      </c>
      <c r="D309" s="18">
        <v>1902</v>
      </c>
      <c r="E309" s="17" t="s">
        <v>16</v>
      </c>
      <c r="F309" s="17">
        <v>36</v>
      </c>
      <c r="G309" s="19">
        <v>30672</v>
      </c>
      <c r="H309" s="20">
        <v>40658</v>
      </c>
    </row>
    <row r="310" spans="1:8" x14ac:dyDescent="0.35">
      <c r="A310" s="10">
        <v>13930</v>
      </c>
      <c r="B310" s="11" t="s">
        <v>352</v>
      </c>
      <c r="C310" s="11" t="s">
        <v>40</v>
      </c>
      <c r="D310" s="12">
        <v>2579</v>
      </c>
      <c r="E310" s="11" t="s">
        <v>13</v>
      </c>
      <c r="F310" s="11">
        <v>40</v>
      </c>
      <c r="G310" s="13">
        <v>29049</v>
      </c>
      <c r="H310" s="14">
        <v>40387</v>
      </c>
    </row>
    <row r="311" spans="1:8" x14ac:dyDescent="0.35">
      <c r="A311" s="16">
        <v>15040</v>
      </c>
      <c r="B311" s="17" t="s">
        <v>353</v>
      </c>
      <c r="C311" s="17" t="s">
        <v>61</v>
      </c>
      <c r="D311" s="18">
        <v>2110</v>
      </c>
      <c r="E311" s="17" t="s">
        <v>16</v>
      </c>
      <c r="F311" s="17">
        <v>48</v>
      </c>
      <c r="G311" s="19">
        <v>26323</v>
      </c>
      <c r="H311" s="20">
        <v>39946</v>
      </c>
    </row>
    <row r="312" spans="1:8" x14ac:dyDescent="0.35">
      <c r="A312" s="10">
        <v>13546</v>
      </c>
      <c r="B312" s="11" t="s">
        <v>354</v>
      </c>
      <c r="C312" s="11" t="s">
        <v>112</v>
      </c>
      <c r="D312" s="12">
        <v>1405</v>
      </c>
      <c r="E312" s="11" t="s">
        <v>13</v>
      </c>
      <c r="F312" s="11">
        <v>22</v>
      </c>
      <c r="G312" s="13">
        <v>35610</v>
      </c>
      <c r="H312" s="14">
        <v>43558</v>
      </c>
    </row>
    <row r="313" spans="1:8" x14ac:dyDescent="0.35">
      <c r="A313" s="16">
        <v>13781</v>
      </c>
      <c r="B313" s="17" t="s">
        <v>355</v>
      </c>
      <c r="C313" s="17" t="s">
        <v>15</v>
      </c>
      <c r="D313" s="18">
        <v>1864</v>
      </c>
      <c r="E313" s="17" t="s">
        <v>13</v>
      </c>
      <c r="F313" s="17">
        <v>30</v>
      </c>
      <c r="G313" s="19">
        <v>32880</v>
      </c>
      <c r="H313" s="20">
        <v>43109</v>
      </c>
    </row>
    <row r="314" spans="1:8" x14ac:dyDescent="0.35">
      <c r="A314" s="10">
        <v>14770</v>
      </c>
      <c r="B314" s="11" t="s">
        <v>356</v>
      </c>
      <c r="C314" s="11" t="s">
        <v>18</v>
      </c>
      <c r="D314" s="12">
        <v>1295</v>
      </c>
      <c r="E314" s="11" t="s">
        <v>13</v>
      </c>
      <c r="F314" s="11">
        <v>23</v>
      </c>
      <c r="G314" s="13">
        <v>35564</v>
      </c>
      <c r="H314" s="14">
        <v>43996</v>
      </c>
    </row>
    <row r="315" spans="1:8" x14ac:dyDescent="0.35">
      <c r="A315" s="16">
        <v>14852</v>
      </c>
      <c r="B315" s="17" t="s">
        <v>357</v>
      </c>
      <c r="C315" s="17" t="s">
        <v>26</v>
      </c>
      <c r="D315" s="18">
        <v>865</v>
      </c>
      <c r="E315" s="17" t="s">
        <v>13</v>
      </c>
      <c r="F315" s="17">
        <v>41</v>
      </c>
      <c r="G315" s="19">
        <v>28989</v>
      </c>
      <c r="H315" s="20">
        <v>40361</v>
      </c>
    </row>
    <row r="316" spans="1:8" x14ac:dyDescent="0.35">
      <c r="A316" s="10">
        <v>15072</v>
      </c>
      <c r="B316" s="11" t="s">
        <v>358</v>
      </c>
      <c r="C316" s="11" t="s">
        <v>54</v>
      </c>
      <c r="D316" s="12">
        <v>2045</v>
      </c>
      <c r="E316" s="11" t="s">
        <v>16</v>
      </c>
      <c r="F316" s="11">
        <v>42</v>
      </c>
      <c r="G316" s="13">
        <v>28446</v>
      </c>
      <c r="H316" s="14">
        <v>40312</v>
      </c>
    </row>
    <row r="317" spans="1:8" x14ac:dyDescent="0.35">
      <c r="A317" s="16">
        <v>14691</v>
      </c>
      <c r="B317" s="17" t="s">
        <v>359</v>
      </c>
      <c r="C317" s="17" t="s">
        <v>18</v>
      </c>
      <c r="D317" s="18">
        <v>1209</v>
      </c>
      <c r="E317" s="17" t="s">
        <v>13</v>
      </c>
      <c r="F317" s="17">
        <v>46</v>
      </c>
      <c r="G317" s="19">
        <v>27149</v>
      </c>
      <c r="H317" s="20">
        <v>40053</v>
      </c>
    </row>
    <row r="318" spans="1:8" x14ac:dyDescent="0.35">
      <c r="A318" s="10">
        <v>14066</v>
      </c>
      <c r="B318" s="11" t="s">
        <v>360</v>
      </c>
      <c r="C318" s="11" t="s">
        <v>36</v>
      </c>
      <c r="D318" s="12">
        <v>2036</v>
      </c>
      <c r="E318" s="11" t="s">
        <v>13</v>
      </c>
      <c r="F318" s="11">
        <v>25</v>
      </c>
      <c r="G318" s="13">
        <v>34544</v>
      </c>
      <c r="H318" s="14">
        <v>43396</v>
      </c>
    </row>
    <row r="319" spans="1:8" x14ac:dyDescent="0.35">
      <c r="A319" s="16">
        <v>14609</v>
      </c>
      <c r="B319" s="17" t="s">
        <v>361</v>
      </c>
      <c r="C319" s="17" t="s">
        <v>69</v>
      </c>
      <c r="D319" s="18">
        <v>1895</v>
      </c>
      <c r="E319" s="17" t="s">
        <v>16</v>
      </c>
      <c r="F319" s="17">
        <v>47</v>
      </c>
      <c r="G319" s="19">
        <v>26608</v>
      </c>
      <c r="H319" s="20">
        <v>38471</v>
      </c>
    </row>
    <row r="320" spans="1:8" x14ac:dyDescent="0.35">
      <c r="A320" s="10">
        <v>14801</v>
      </c>
      <c r="B320" s="11" t="s">
        <v>362</v>
      </c>
      <c r="C320" s="11" t="s">
        <v>15</v>
      </c>
      <c r="D320" s="12">
        <v>1537</v>
      </c>
      <c r="E320" s="11" t="s">
        <v>13</v>
      </c>
      <c r="F320" s="11">
        <v>38</v>
      </c>
      <c r="G320" s="13">
        <v>29823</v>
      </c>
      <c r="H320" s="14">
        <v>40549</v>
      </c>
    </row>
    <row r="321" spans="1:8" x14ac:dyDescent="0.35">
      <c r="A321" s="16">
        <v>14685</v>
      </c>
      <c r="B321" s="17" t="s">
        <v>363</v>
      </c>
      <c r="C321" s="17" t="s">
        <v>18</v>
      </c>
      <c r="D321" s="18">
        <v>1761</v>
      </c>
      <c r="E321" s="17" t="s">
        <v>13</v>
      </c>
      <c r="F321" s="17">
        <v>47</v>
      </c>
      <c r="G321" s="19">
        <v>26704</v>
      </c>
      <c r="H321" s="20">
        <v>39994</v>
      </c>
    </row>
    <row r="322" spans="1:8" x14ac:dyDescent="0.35">
      <c r="A322" s="10">
        <v>14082</v>
      </c>
      <c r="B322" s="11" t="s">
        <v>364</v>
      </c>
      <c r="C322" s="11" t="s">
        <v>156</v>
      </c>
      <c r="D322" s="12">
        <v>2502</v>
      </c>
      <c r="E322" s="11" t="s">
        <v>13</v>
      </c>
      <c r="F322" s="11">
        <v>37</v>
      </c>
      <c r="G322" s="13">
        <v>30493</v>
      </c>
      <c r="H322" s="14">
        <v>40578</v>
      </c>
    </row>
    <row r="323" spans="1:8" x14ac:dyDescent="0.35">
      <c r="A323" s="16">
        <v>14950</v>
      </c>
      <c r="B323" s="17" t="s">
        <v>365</v>
      </c>
      <c r="C323" s="17" t="s">
        <v>15</v>
      </c>
      <c r="D323" s="18">
        <v>2524</v>
      </c>
      <c r="E323" s="17" t="s">
        <v>13</v>
      </c>
      <c r="F323" s="17">
        <v>39</v>
      </c>
      <c r="G323" s="19">
        <v>29761</v>
      </c>
      <c r="H323" s="20">
        <v>40511</v>
      </c>
    </row>
    <row r="324" spans="1:8" x14ac:dyDescent="0.35">
      <c r="A324" s="10">
        <v>14055</v>
      </c>
      <c r="B324" s="11" t="s">
        <v>366</v>
      </c>
      <c r="C324" s="11" t="s">
        <v>36</v>
      </c>
      <c r="D324" s="12">
        <v>2570</v>
      </c>
      <c r="E324" s="11" t="s">
        <v>13</v>
      </c>
      <c r="F324" s="11">
        <v>31</v>
      </c>
      <c r="G324" s="13">
        <v>32599</v>
      </c>
      <c r="H324" s="14">
        <v>40415</v>
      </c>
    </row>
    <row r="325" spans="1:8" x14ac:dyDescent="0.35">
      <c r="A325" s="16">
        <v>13761</v>
      </c>
      <c r="B325" s="17" t="s">
        <v>367</v>
      </c>
      <c r="C325" s="17" t="s">
        <v>15</v>
      </c>
      <c r="D325" s="18">
        <v>2865</v>
      </c>
      <c r="E325" s="17" t="s">
        <v>13</v>
      </c>
      <c r="F325" s="17">
        <v>42</v>
      </c>
      <c r="G325" s="19">
        <v>28608</v>
      </c>
      <c r="H325" s="20">
        <v>40262</v>
      </c>
    </row>
    <row r="326" spans="1:8" x14ac:dyDescent="0.35">
      <c r="A326" s="10">
        <v>14045</v>
      </c>
      <c r="B326" s="11" t="s">
        <v>368</v>
      </c>
      <c r="C326" s="11" t="s">
        <v>36</v>
      </c>
      <c r="D326" s="12">
        <v>2081</v>
      </c>
      <c r="E326" s="11" t="s">
        <v>13</v>
      </c>
      <c r="F326" s="11">
        <v>34</v>
      </c>
      <c r="G326" s="13">
        <v>31397</v>
      </c>
      <c r="H326" s="14">
        <v>40240</v>
      </c>
    </row>
    <row r="327" spans="1:8" x14ac:dyDescent="0.35">
      <c r="A327" s="16">
        <v>13778</v>
      </c>
      <c r="B327" s="17" t="s">
        <v>369</v>
      </c>
      <c r="C327" s="17" t="s">
        <v>15</v>
      </c>
      <c r="D327" s="18">
        <v>1083</v>
      </c>
      <c r="E327" s="17" t="s">
        <v>16</v>
      </c>
      <c r="F327" s="17">
        <v>31</v>
      </c>
      <c r="G327" s="19">
        <v>32618</v>
      </c>
      <c r="H327" s="20">
        <v>40396</v>
      </c>
    </row>
    <row r="328" spans="1:8" x14ac:dyDescent="0.35">
      <c r="A328" s="10">
        <v>13770</v>
      </c>
      <c r="B328" s="11" t="s">
        <v>370</v>
      </c>
      <c r="C328" s="11" t="s">
        <v>15</v>
      </c>
      <c r="D328" s="12">
        <v>788</v>
      </c>
      <c r="E328" s="11" t="s">
        <v>16</v>
      </c>
      <c r="F328" s="11">
        <v>38</v>
      </c>
      <c r="G328" s="13">
        <v>29823</v>
      </c>
      <c r="H328" s="14">
        <v>40522</v>
      </c>
    </row>
    <row r="329" spans="1:8" x14ac:dyDescent="0.35">
      <c r="A329" s="16">
        <v>13811</v>
      </c>
      <c r="B329" s="17" t="s">
        <v>371</v>
      </c>
      <c r="C329" s="17" t="s">
        <v>59</v>
      </c>
      <c r="D329" s="18">
        <v>2804</v>
      </c>
      <c r="E329" s="17" t="s">
        <v>13</v>
      </c>
      <c r="F329" s="17">
        <v>44</v>
      </c>
      <c r="G329" s="19">
        <v>27892</v>
      </c>
      <c r="H329" s="20">
        <v>40127</v>
      </c>
    </row>
    <row r="330" spans="1:8" x14ac:dyDescent="0.35">
      <c r="A330" s="10">
        <v>14218</v>
      </c>
      <c r="B330" s="11" t="s">
        <v>372</v>
      </c>
      <c r="C330" s="11" t="s">
        <v>36</v>
      </c>
      <c r="D330" s="12">
        <v>2564</v>
      </c>
      <c r="E330" s="11" t="s">
        <v>13</v>
      </c>
      <c r="F330" s="11">
        <v>25</v>
      </c>
      <c r="G330" s="13">
        <v>34649</v>
      </c>
      <c r="H330" s="14">
        <v>43409</v>
      </c>
    </row>
    <row r="331" spans="1:8" x14ac:dyDescent="0.35">
      <c r="A331" s="16">
        <v>13902</v>
      </c>
      <c r="B331" s="17" t="s">
        <v>373</v>
      </c>
      <c r="C331" s="17" t="s">
        <v>20</v>
      </c>
      <c r="D331" s="18">
        <v>891</v>
      </c>
      <c r="E331" s="17" t="s">
        <v>13</v>
      </c>
      <c r="F331" s="17">
        <v>44</v>
      </c>
      <c r="G331" s="19">
        <v>27782</v>
      </c>
      <c r="H331" s="20">
        <v>40135</v>
      </c>
    </row>
    <row r="332" spans="1:8" x14ac:dyDescent="0.35">
      <c r="A332" s="10">
        <v>14042</v>
      </c>
      <c r="B332" s="11" t="s">
        <v>374</v>
      </c>
      <c r="C332" s="11" t="s">
        <v>36</v>
      </c>
      <c r="D332" s="12">
        <v>558</v>
      </c>
      <c r="E332" s="11" t="s">
        <v>16</v>
      </c>
      <c r="F332" s="11">
        <v>36</v>
      </c>
      <c r="G332" s="13">
        <v>30577</v>
      </c>
      <c r="H332" s="14">
        <v>44024</v>
      </c>
    </row>
    <row r="333" spans="1:8" x14ac:dyDescent="0.35">
      <c r="A333" s="16">
        <v>14954</v>
      </c>
      <c r="B333" s="17" t="s">
        <v>375</v>
      </c>
      <c r="C333" s="17" t="s">
        <v>15</v>
      </c>
      <c r="D333" s="18">
        <v>2499</v>
      </c>
      <c r="E333" s="17" t="s">
        <v>13</v>
      </c>
      <c r="F333" s="17">
        <v>38</v>
      </c>
      <c r="G333" s="19">
        <v>30053</v>
      </c>
      <c r="H333" s="20">
        <v>40555</v>
      </c>
    </row>
    <row r="334" spans="1:8" x14ac:dyDescent="0.35">
      <c r="A334" s="10">
        <v>14070</v>
      </c>
      <c r="B334" s="11" t="s">
        <v>376</v>
      </c>
      <c r="C334" s="11" t="s">
        <v>36</v>
      </c>
      <c r="D334" s="12">
        <v>1577</v>
      </c>
      <c r="E334" s="11" t="s">
        <v>13</v>
      </c>
      <c r="F334" s="11">
        <v>23</v>
      </c>
      <c r="G334" s="13">
        <v>35494</v>
      </c>
      <c r="H334" s="14">
        <v>43514</v>
      </c>
    </row>
    <row r="335" spans="1:8" x14ac:dyDescent="0.35">
      <c r="A335" s="16">
        <v>13720</v>
      </c>
      <c r="B335" s="17" t="s">
        <v>377</v>
      </c>
      <c r="C335" s="17" t="s">
        <v>36</v>
      </c>
      <c r="D335" s="18">
        <v>2581</v>
      </c>
      <c r="E335" s="17" t="s">
        <v>16</v>
      </c>
      <c r="F335" s="17">
        <v>49</v>
      </c>
      <c r="G335" s="19">
        <v>25755</v>
      </c>
      <c r="H335" s="20">
        <v>38489</v>
      </c>
    </row>
    <row r="336" spans="1:8" x14ac:dyDescent="0.35">
      <c r="A336" s="10">
        <v>13840</v>
      </c>
      <c r="B336" s="11" t="s">
        <v>378</v>
      </c>
      <c r="C336" s="11" t="s">
        <v>12</v>
      </c>
      <c r="D336" s="12">
        <v>797</v>
      </c>
      <c r="E336" s="11" t="s">
        <v>16</v>
      </c>
      <c r="F336" s="11">
        <v>47</v>
      </c>
      <c r="G336" s="13">
        <v>26754</v>
      </c>
      <c r="H336" s="14">
        <v>39965</v>
      </c>
    </row>
    <row r="337" spans="1:8" x14ac:dyDescent="0.35">
      <c r="A337" s="16">
        <v>14960</v>
      </c>
      <c r="B337" s="17" t="s">
        <v>379</v>
      </c>
      <c r="C337" s="17" t="s">
        <v>15</v>
      </c>
      <c r="D337" s="18">
        <v>2095</v>
      </c>
      <c r="E337" s="17" t="s">
        <v>13</v>
      </c>
      <c r="F337" s="17">
        <v>36</v>
      </c>
      <c r="G337" s="19">
        <v>30616</v>
      </c>
      <c r="H337" s="20">
        <v>40665</v>
      </c>
    </row>
    <row r="338" spans="1:8" x14ac:dyDescent="0.35">
      <c r="A338" s="10">
        <v>14537</v>
      </c>
      <c r="B338" s="11" t="s">
        <v>380</v>
      </c>
      <c r="C338" s="11" t="s">
        <v>42</v>
      </c>
      <c r="D338" s="12">
        <v>1161</v>
      </c>
      <c r="E338" s="11" t="s">
        <v>13</v>
      </c>
      <c r="F338" s="11">
        <v>40</v>
      </c>
      <c r="G338" s="13">
        <v>29344</v>
      </c>
      <c r="H338" s="14">
        <v>44001</v>
      </c>
    </row>
    <row r="339" spans="1:8" x14ac:dyDescent="0.35">
      <c r="A339" s="16">
        <v>13957</v>
      </c>
      <c r="B339" s="17" t="s">
        <v>381</v>
      </c>
      <c r="C339" s="17" t="s">
        <v>187</v>
      </c>
      <c r="D339" s="18">
        <v>2263</v>
      </c>
      <c r="E339" s="17" t="s">
        <v>16</v>
      </c>
      <c r="F339" s="17">
        <v>34</v>
      </c>
      <c r="G339" s="19">
        <v>31307</v>
      </c>
      <c r="H339" s="20">
        <v>40235</v>
      </c>
    </row>
    <row r="340" spans="1:8" x14ac:dyDescent="0.35">
      <c r="A340" s="10">
        <v>13816</v>
      </c>
      <c r="B340" s="11" t="s">
        <v>382</v>
      </c>
      <c r="C340" s="11" t="s">
        <v>59</v>
      </c>
      <c r="D340" s="12">
        <v>2125</v>
      </c>
      <c r="E340" s="11" t="s">
        <v>16</v>
      </c>
      <c r="F340" s="11">
        <v>39</v>
      </c>
      <c r="G340" s="13">
        <v>29501</v>
      </c>
      <c r="H340" s="14">
        <v>40452</v>
      </c>
    </row>
    <row r="341" spans="1:8" x14ac:dyDescent="0.35">
      <c r="A341" s="16">
        <v>13513</v>
      </c>
      <c r="B341" s="17" t="s">
        <v>383</v>
      </c>
      <c r="C341" s="17" t="s">
        <v>122</v>
      </c>
      <c r="D341" s="18">
        <v>2622</v>
      </c>
      <c r="E341" s="17" t="s">
        <v>13</v>
      </c>
      <c r="F341" s="17">
        <v>28</v>
      </c>
      <c r="G341" s="19">
        <v>33467</v>
      </c>
      <c r="H341" s="20">
        <v>43194</v>
      </c>
    </row>
    <row r="342" spans="1:8" x14ac:dyDescent="0.35">
      <c r="A342" s="10">
        <v>13974</v>
      </c>
      <c r="B342" s="11" t="s">
        <v>384</v>
      </c>
      <c r="C342" s="11" t="s">
        <v>63</v>
      </c>
      <c r="D342" s="12">
        <v>730</v>
      </c>
      <c r="E342" s="11" t="s">
        <v>13</v>
      </c>
      <c r="F342" s="11">
        <v>48</v>
      </c>
      <c r="G342" s="13">
        <v>26261</v>
      </c>
      <c r="H342" s="14">
        <v>39910</v>
      </c>
    </row>
    <row r="343" spans="1:8" x14ac:dyDescent="0.35">
      <c r="A343" s="16">
        <v>15041</v>
      </c>
      <c r="B343" s="17" t="s">
        <v>385</v>
      </c>
      <c r="C343" s="17" t="s">
        <v>61</v>
      </c>
      <c r="D343" s="18">
        <v>546</v>
      </c>
      <c r="E343" s="17" t="s">
        <v>13</v>
      </c>
      <c r="F343" s="17">
        <v>47</v>
      </c>
      <c r="G343" s="19">
        <v>26782</v>
      </c>
      <c r="H343" s="20">
        <v>44004</v>
      </c>
    </row>
    <row r="344" spans="1:8" x14ac:dyDescent="0.35">
      <c r="A344" s="10">
        <v>14241</v>
      </c>
      <c r="B344" s="11" t="s">
        <v>386</v>
      </c>
      <c r="C344" s="11" t="s">
        <v>225</v>
      </c>
      <c r="D344" s="12">
        <v>1399</v>
      </c>
      <c r="E344" s="11" t="s">
        <v>13</v>
      </c>
      <c r="F344" s="11">
        <v>31</v>
      </c>
      <c r="G344" s="13">
        <v>32395</v>
      </c>
      <c r="H344" s="14">
        <v>40387</v>
      </c>
    </row>
    <row r="345" spans="1:8" x14ac:dyDescent="0.35">
      <c r="A345" s="16">
        <v>13644</v>
      </c>
      <c r="B345" s="17" t="s">
        <v>387</v>
      </c>
      <c r="C345" s="17" t="s">
        <v>51</v>
      </c>
      <c r="D345" s="18">
        <v>1454</v>
      </c>
      <c r="E345" s="17" t="s">
        <v>16</v>
      </c>
      <c r="F345" s="17">
        <v>34</v>
      </c>
      <c r="G345" s="19">
        <v>31556</v>
      </c>
      <c r="H345" s="20">
        <v>40226</v>
      </c>
    </row>
    <row r="346" spans="1:8" x14ac:dyDescent="0.35">
      <c r="A346" s="10">
        <v>13637</v>
      </c>
      <c r="B346" s="11" t="s">
        <v>388</v>
      </c>
      <c r="C346" s="11" t="s">
        <v>51</v>
      </c>
      <c r="D346" s="12">
        <v>1325</v>
      </c>
      <c r="E346" s="11" t="s">
        <v>13</v>
      </c>
      <c r="F346" s="11">
        <v>45</v>
      </c>
      <c r="G346" s="13">
        <v>27471</v>
      </c>
      <c r="H346" s="14">
        <v>40067</v>
      </c>
    </row>
    <row r="347" spans="1:8" x14ac:dyDescent="0.35">
      <c r="A347" s="16">
        <v>13640</v>
      </c>
      <c r="B347" s="17" t="s">
        <v>389</v>
      </c>
      <c r="C347" s="17" t="s">
        <v>51</v>
      </c>
      <c r="D347" s="18">
        <v>1233</v>
      </c>
      <c r="E347" s="17" t="s">
        <v>16</v>
      </c>
      <c r="F347" s="17">
        <v>44</v>
      </c>
      <c r="G347" s="19">
        <v>27617</v>
      </c>
      <c r="H347" s="20">
        <v>40119</v>
      </c>
    </row>
    <row r="348" spans="1:8" x14ac:dyDescent="0.35">
      <c r="A348" s="10">
        <v>13646</v>
      </c>
      <c r="B348" s="11" t="s">
        <v>390</v>
      </c>
      <c r="C348" s="11" t="s">
        <v>51</v>
      </c>
      <c r="D348" s="12">
        <v>697</v>
      </c>
      <c r="E348" s="11" t="s">
        <v>13</v>
      </c>
      <c r="F348" s="11">
        <v>33</v>
      </c>
      <c r="G348" s="13">
        <v>31726</v>
      </c>
      <c r="H348" s="14">
        <v>40277</v>
      </c>
    </row>
    <row r="349" spans="1:8" x14ac:dyDescent="0.35">
      <c r="A349" s="16">
        <v>15062</v>
      </c>
      <c r="B349" s="17" t="s">
        <v>391</v>
      </c>
      <c r="C349" s="17" t="s">
        <v>61</v>
      </c>
      <c r="D349" s="18">
        <v>1628</v>
      </c>
      <c r="E349" s="17" t="s">
        <v>13</v>
      </c>
      <c r="F349" s="17">
        <v>22</v>
      </c>
      <c r="G349" s="19">
        <v>35648</v>
      </c>
      <c r="H349" s="20">
        <v>43607</v>
      </c>
    </row>
    <row r="350" spans="1:8" x14ac:dyDescent="0.35">
      <c r="A350" s="10">
        <v>13569</v>
      </c>
      <c r="B350" s="11" t="s">
        <v>392</v>
      </c>
      <c r="C350" s="11" t="s">
        <v>88</v>
      </c>
      <c r="D350" s="12">
        <v>2834</v>
      </c>
      <c r="E350" s="11" t="s">
        <v>16</v>
      </c>
      <c r="F350" s="11">
        <v>45</v>
      </c>
      <c r="G350" s="13">
        <v>27394</v>
      </c>
      <c r="H350" s="14">
        <v>40065</v>
      </c>
    </row>
    <row r="351" spans="1:8" x14ac:dyDescent="0.35">
      <c r="A351" s="16">
        <v>13925</v>
      </c>
      <c r="B351" s="17" t="s">
        <v>393</v>
      </c>
      <c r="C351" s="17" t="s">
        <v>40</v>
      </c>
      <c r="D351" s="18">
        <v>2322</v>
      </c>
      <c r="E351" s="17" t="s">
        <v>13</v>
      </c>
      <c r="F351" s="17">
        <v>46</v>
      </c>
      <c r="G351" s="19">
        <v>26950</v>
      </c>
      <c r="H351" s="20">
        <v>40030</v>
      </c>
    </row>
    <row r="352" spans="1:8" x14ac:dyDescent="0.35">
      <c r="A352" s="10">
        <v>13723</v>
      </c>
      <c r="B352" s="11" t="s">
        <v>394</v>
      </c>
      <c r="C352" s="11" t="s">
        <v>36</v>
      </c>
      <c r="D352" s="12">
        <v>2527</v>
      </c>
      <c r="E352" s="11" t="s">
        <v>16</v>
      </c>
      <c r="F352" s="11">
        <v>46</v>
      </c>
      <c r="G352" s="13">
        <v>26868</v>
      </c>
      <c r="H352" s="14">
        <v>40022</v>
      </c>
    </row>
    <row r="353" spans="1:8" x14ac:dyDescent="0.35">
      <c r="A353" s="16">
        <v>15044</v>
      </c>
      <c r="B353" s="17" t="s">
        <v>395</v>
      </c>
      <c r="C353" s="17" t="s">
        <v>61</v>
      </c>
      <c r="D353" s="18">
        <v>2664</v>
      </c>
      <c r="E353" s="17" t="s">
        <v>16</v>
      </c>
      <c r="F353" s="17">
        <v>43</v>
      </c>
      <c r="G353" s="19">
        <v>28158</v>
      </c>
      <c r="H353" s="20">
        <v>40252</v>
      </c>
    </row>
    <row r="354" spans="1:8" x14ac:dyDescent="0.35">
      <c r="A354" s="10">
        <v>13694</v>
      </c>
      <c r="B354" s="11" t="s">
        <v>396</v>
      </c>
      <c r="C354" s="11" t="s">
        <v>131</v>
      </c>
      <c r="D354" s="12">
        <v>1952</v>
      </c>
      <c r="E354" s="11" t="s">
        <v>16</v>
      </c>
      <c r="F354" s="11">
        <v>38</v>
      </c>
      <c r="G354" s="13">
        <v>29765</v>
      </c>
      <c r="H354" s="14">
        <v>40520</v>
      </c>
    </row>
    <row r="355" spans="1:8" x14ac:dyDescent="0.35">
      <c r="A355" s="16">
        <v>14971</v>
      </c>
      <c r="B355" s="17" t="s">
        <v>397</v>
      </c>
      <c r="C355" s="17" t="s">
        <v>15</v>
      </c>
      <c r="D355" s="18">
        <v>2596</v>
      </c>
      <c r="E355" s="17" t="s">
        <v>16</v>
      </c>
      <c r="F355" s="17">
        <v>33</v>
      </c>
      <c r="G355" s="19">
        <v>31664</v>
      </c>
      <c r="H355" s="20">
        <v>40319</v>
      </c>
    </row>
    <row r="356" spans="1:8" x14ac:dyDescent="0.35">
      <c r="A356" s="10">
        <v>13971</v>
      </c>
      <c r="B356" s="11" t="s">
        <v>398</v>
      </c>
      <c r="C356" s="11" t="s">
        <v>63</v>
      </c>
      <c r="D356" s="12">
        <v>2806</v>
      </c>
      <c r="E356" s="11" t="s">
        <v>16</v>
      </c>
      <c r="F356" s="11">
        <v>49</v>
      </c>
      <c r="G356" s="13">
        <v>25768</v>
      </c>
      <c r="H356" s="14">
        <v>39842</v>
      </c>
    </row>
    <row r="357" spans="1:8" x14ac:dyDescent="0.35">
      <c r="A357" s="16">
        <v>13683</v>
      </c>
      <c r="B357" s="17" t="s">
        <v>399</v>
      </c>
      <c r="C357" s="17" t="s">
        <v>131</v>
      </c>
      <c r="D357" s="18">
        <v>794</v>
      </c>
      <c r="E357" s="17" t="s">
        <v>13</v>
      </c>
      <c r="F357" s="17">
        <v>49</v>
      </c>
      <c r="G357" s="19">
        <v>26040</v>
      </c>
      <c r="H357" s="20">
        <v>38353</v>
      </c>
    </row>
    <row r="358" spans="1:8" x14ac:dyDescent="0.35">
      <c r="A358" s="10">
        <v>14547</v>
      </c>
      <c r="B358" s="11" t="s">
        <v>400</v>
      </c>
      <c r="C358" s="11" t="s">
        <v>42</v>
      </c>
      <c r="D358" s="12">
        <v>2433</v>
      </c>
      <c r="E358" s="11" t="s">
        <v>13</v>
      </c>
      <c r="F358" s="11">
        <v>21</v>
      </c>
      <c r="G358" s="13">
        <v>36007</v>
      </c>
      <c r="H358" s="14">
        <v>43636</v>
      </c>
    </row>
    <row r="359" spans="1:8" x14ac:dyDescent="0.35">
      <c r="A359" s="16">
        <v>15135</v>
      </c>
      <c r="B359" s="17" t="s">
        <v>401</v>
      </c>
      <c r="C359" s="17" t="s">
        <v>15</v>
      </c>
      <c r="D359" s="18">
        <v>526</v>
      </c>
      <c r="E359" s="17" t="s">
        <v>13</v>
      </c>
      <c r="F359" s="17">
        <v>40</v>
      </c>
      <c r="G359" s="19">
        <v>29339</v>
      </c>
      <c r="H359" s="20">
        <v>40437</v>
      </c>
    </row>
    <row r="360" spans="1:8" x14ac:dyDescent="0.35">
      <c r="A360" s="10">
        <v>14541</v>
      </c>
      <c r="B360" s="11" t="s">
        <v>402</v>
      </c>
      <c r="C360" s="11" t="s">
        <v>42</v>
      </c>
      <c r="D360" s="12">
        <v>2671</v>
      </c>
      <c r="E360" s="11" t="s">
        <v>16</v>
      </c>
      <c r="F360" s="11">
        <v>34</v>
      </c>
      <c r="G360" s="13">
        <v>31287</v>
      </c>
      <c r="H360" s="14">
        <v>40254</v>
      </c>
    </row>
    <row r="361" spans="1:8" x14ac:dyDescent="0.35">
      <c r="A361" s="16">
        <v>15068</v>
      </c>
      <c r="B361" s="17" t="s">
        <v>403</v>
      </c>
      <c r="C361" s="17" t="s">
        <v>54</v>
      </c>
      <c r="D361" s="18">
        <v>1865</v>
      </c>
      <c r="E361" s="17" t="s">
        <v>16</v>
      </c>
      <c r="F361" s="17">
        <v>50</v>
      </c>
      <c r="G361" s="19">
        <v>25676</v>
      </c>
      <c r="H361" s="20">
        <v>39821</v>
      </c>
    </row>
    <row r="362" spans="1:8" x14ac:dyDescent="0.35">
      <c r="A362" s="10">
        <v>13565</v>
      </c>
      <c r="B362" s="11" t="s">
        <v>404</v>
      </c>
      <c r="C362" s="11" t="s">
        <v>88</v>
      </c>
      <c r="D362" s="12">
        <v>1341</v>
      </c>
      <c r="E362" s="11" t="s">
        <v>16</v>
      </c>
      <c r="F362" s="11">
        <v>49</v>
      </c>
      <c r="G362" s="13">
        <v>25806</v>
      </c>
      <c r="H362" s="14">
        <v>39861</v>
      </c>
    </row>
    <row r="363" spans="1:8" x14ac:dyDescent="0.35">
      <c r="A363" s="16">
        <v>14683</v>
      </c>
      <c r="B363" s="17" t="s">
        <v>405</v>
      </c>
      <c r="C363" s="17" t="s">
        <v>18</v>
      </c>
      <c r="D363" s="18">
        <v>1823</v>
      </c>
      <c r="E363" s="17" t="s">
        <v>13</v>
      </c>
      <c r="F363" s="17">
        <v>48</v>
      </c>
      <c r="G363" s="19">
        <v>26382</v>
      </c>
      <c r="H363" s="20">
        <v>39934</v>
      </c>
    </row>
    <row r="364" spans="1:8" x14ac:dyDescent="0.35">
      <c r="A364" s="10">
        <v>14826</v>
      </c>
      <c r="B364" s="11" t="s">
        <v>406</v>
      </c>
      <c r="C364" s="11" t="s">
        <v>36</v>
      </c>
      <c r="D364" s="12">
        <v>1081</v>
      </c>
      <c r="E364" s="11" t="s">
        <v>13</v>
      </c>
      <c r="F364" s="11">
        <v>51</v>
      </c>
      <c r="G364" s="13">
        <v>25115</v>
      </c>
      <c r="H364" s="14">
        <v>44011</v>
      </c>
    </row>
    <row r="365" spans="1:8" x14ac:dyDescent="0.35">
      <c r="A365" s="16">
        <v>13627</v>
      </c>
      <c r="B365" s="17" t="s">
        <v>407</v>
      </c>
      <c r="C365" s="17" t="s">
        <v>51</v>
      </c>
      <c r="D365" s="18">
        <v>1627</v>
      </c>
      <c r="E365" s="17" t="s">
        <v>13</v>
      </c>
      <c r="F365" s="17">
        <v>50</v>
      </c>
      <c r="G365" s="19">
        <v>25624</v>
      </c>
      <c r="H365" s="20">
        <v>38915</v>
      </c>
    </row>
    <row r="366" spans="1:8" x14ac:dyDescent="0.35">
      <c r="A366" s="10">
        <v>14936</v>
      </c>
      <c r="B366" s="11" t="s">
        <v>408</v>
      </c>
      <c r="C366" s="11" t="s">
        <v>15</v>
      </c>
      <c r="D366" s="12">
        <v>2197</v>
      </c>
      <c r="E366" s="11" t="s">
        <v>16</v>
      </c>
      <c r="F366" s="11">
        <v>42</v>
      </c>
      <c r="G366" s="13">
        <v>28527</v>
      </c>
      <c r="H366" s="14">
        <v>40309</v>
      </c>
    </row>
    <row r="367" spans="1:8" x14ac:dyDescent="0.35">
      <c r="A367" s="16">
        <v>13543</v>
      </c>
      <c r="B367" s="17" t="s">
        <v>409</v>
      </c>
      <c r="C367" s="17" t="s">
        <v>112</v>
      </c>
      <c r="D367" s="18">
        <v>1243</v>
      </c>
      <c r="E367" s="17" t="s">
        <v>13</v>
      </c>
      <c r="F367" s="17">
        <v>25</v>
      </c>
      <c r="G367" s="19">
        <v>34744</v>
      </c>
      <c r="H367" s="20">
        <v>43375</v>
      </c>
    </row>
    <row r="368" spans="1:8" x14ac:dyDescent="0.35">
      <c r="A368" s="10">
        <v>13561</v>
      </c>
      <c r="B368" s="11" t="s">
        <v>410</v>
      </c>
      <c r="C368" s="11" t="s">
        <v>88</v>
      </c>
      <c r="D368" s="12">
        <v>1596</v>
      </c>
      <c r="E368" s="11" t="s">
        <v>13</v>
      </c>
      <c r="F368" s="11">
        <v>51</v>
      </c>
      <c r="G368" s="13">
        <v>25139</v>
      </c>
      <c r="H368" s="14">
        <v>38847</v>
      </c>
    </row>
    <row r="369" spans="1:8" x14ac:dyDescent="0.35">
      <c r="A369" s="16">
        <v>13812</v>
      </c>
      <c r="B369" s="17" t="s">
        <v>411</v>
      </c>
      <c r="C369" s="17" t="s">
        <v>59</v>
      </c>
      <c r="D369" s="18">
        <v>1688</v>
      </c>
      <c r="E369" s="17" t="s">
        <v>16</v>
      </c>
      <c r="F369" s="17">
        <v>44</v>
      </c>
      <c r="G369" s="19">
        <v>27739</v>
      </c>
      <c r="H369" s="20">
        <v>40129</v>
      </c>
    </row>
    <row r="370" spans="1:8" x14ac:dyDescent="0.35">
      <c r="A370" s="10">
        <v>14938</v>
      </c>
      <c r="B370" s="11" t="s">
        <v>412</v>
      </c>
      <c r="C370" s="11" t="s">
        <v>15</v>
      </c>
      <c r="D370" s="12">
        <v>2446</v>
      </c>
      <c r="E370" s="11" t="s">
        <v>16</v>
      </c>
      <c r="F370" s="11">
        <v>41</v>
      </c>
      <c r="G370" s="13">
        <v>28859</v>
      </c>
      <c r="H370" s="14">
        <v>40365</v>
      </c>
    </row>
    <row r="371" spans="1:8" x14ac:dyDescent="0.35">
      <c r="A371" s="16">
        <v>13884</v>
      </c>
      <c r="B371" s="17" t="s">
        <v>413</v>
      </c>
      <c r="C371" s="17" t="s">
        <v>33</v>
      </c>
      <c r="D371" s="18">
        <v>1449</v>
      </c>
      <c r="E371" s="17" t="s">
        <v>16</v>
      </c>
      <c r="F371" s="17">
        <v>51</v>
      </c>
      <c r="G371" s="19">
        <v>25081</v>
      </c>
      <c r="H371" s="20">
        <v>38856</v>
      </c>
    </row>
    <row r="372" spans="1:8" x14ac:dyDescent="0.35">
      <c r="A372" s="10">
        <v>13827</v>
      </c>
      <c r="B372" s="11" t="s">
        <v>414</v>
      </c>
      <c r="C372" s="11" t="s">
        <v>59</v>
      </c>
      <c r="D372" s="12">
        <v>2664</v>
      </c>
      <c r="E372" s="11" t="s">
        <v>13</v>
      </c>
      <c r="F372" s="11">
        <v>27</v>
      </c>
      <c r="G372" s="13">
        <v>33969</v>
      </c>
      <c r="H372" s="14">
        <v>43269</v>
      </c>
    </row>
    <row r="373" spans="1:8" x14ac:dyDescent="0.35">
      <c r="A373" s="16">
        <v>14439</v>
      </c>
      <c r="B373" s="17" t="s">
        <v>415</v>
      </c>
      <c r="C373" s="17" t="s">
        <v>30</v>
      </c>
      <c r="D373" s="18">
        <v>2039</v>
      </c>
      <c r="E373" s="17" t="s">
        <v>16</v>
      </c>
      <c r="F373" s="17">
        <v>46</v>
      </c>
      <c r="G373" s="19">
        <v>27068</v>
      </c>
      <c r="H373" s="20">
        <v>40043</v>
      </c>
    </row>
    <row r="374" spans="1:8" x14ac:dyDescent="0.35">
      <c r="A374" s="10">
        <v>13817</v>
      </c>
      <c r="B374" s="11" t="s">
        <v>416</v>
      </c>
      <c r="C374" s="11" t="s">
        <v>59</v>
      </c>
      <c r="D374" s="12">
        <v>1791</v>
      </c>
      <c r="E374" s="11" t="s">
        <v>13</v>
      </c>
      <c r="F374" s="11">
        <v>37</v>
      </c>
      <c r="G374" s="13">
        <v>30166</v>
      </c>
      <c r="H374" s="14">
        <v>40564</v>
      </c>
    </row>
    <row r="375" spans="1:8" x14ac:dyDescent="0.35">
      <c r="A375" s="16">
        <v>14060</v>
      </c>
      <c r="B375" s="17" t="s">
        <v>417</v>
      </c>
      <c r="C375" s="17" t="s">
        <v>36</v>
      </c>
      <c r="D375" s="18">
        <v>1333</v>
      </c>
      <c r="E375" s="17" t="s">
        <v>13</v>
      </c>
      <c r="F375" s="17">
        <v>29</v>
      </c>
      <c r="G375" s="19">
        <v>33296</v>
      </c>
      <c r="H375" s="20">
        <v>43158</v>
      </c>
    </row>
    <row r="376" spans="1:8" x14ac:dyDescent="0.35">
      <c r="A376" s="10">
        <v>13539</v>
      </c>
      <c r="B376" s="11" t="s">
        <v>418</v>
      </c>
      <c r="C376" s="11" t="s">
        <v>112</v>
      </c>
      <c r="D376" s="12">
        <v>511</v>
      </c>
      <c r="E376" s="11" t="s">
        <v>16</v>
      </c>
      <c r="F376" s="11">
        <v>33</v>
      </c>
      <c r="G376" s="13">
        <v>31629</v>
      </c>
      <c r="H376" s="14">
        <v>40274</v>
      </c>
    </row>
    <row r="377" spans="1:8" x14ac:dyDescent="0.35">
      <c r="A377" s="16">
        <v>13721</v>
      </c>
      <c r="B377" s="17" t="s">
        <v>419</v>
      </c>
      <c r="C377" s="17" t="s">
        <v>36</v>
      </c>
      <c r="D377" s="18">
        <v>1508</v>
      </c>
      <c r="E377" s="17" t="s">
        <v>16</v>
      </c>
      <c r="F377" s="17">
        <v>48</v>
      </c>
      <c r="G377" s="19">
        <v>26406</v>
      </c>
      <c r="H377" s="20">
        <v>39903</v>
      </c>
    </row>
    <row r="378" spans="1:8" x14ac:dyDescent="0.35">
      <c r="A378" s="10">
        <v>15059</v>
      </c>
      <c r="B378" s="11" t="s">
        <v>420</v>
      </c>
      <c r="C378" s="11" t="s">
        <v>61</v>
      </c>
      <c r="D378" s="12">
        <v>1704</v>
      </c>
      <c r="E378" s="11" t="s">
        <v>13</v>
      </c>
      <c r="F378" s="11">
        <v>25</v>
      </c>
      <c r="G378" s="13">
        <v>34636</v>
      </c>
      <c r="H378" s="14">
        <v>43437</v>
      </c>
    </row>
    <row r="379" spans="1:8" x14ac:dyDescent="0.35">
      <c r="A379" s="16">
        <v>14047</v>
      </c>
      <c r="B379" s="17" t="s">
        <v>421</v>
      </c>
      <c r="C379" s="17" t="s">
        <v>36</v>
      </c>
      <c r="D379" s="18">
        <v>2954</v>
      </c>
      <c r="E379" s="17" t="s">
        <v>13</v>
      </c>
      <c r="F379" s="17">
        <v>34</v>
      </c>
      <c r="G379" s="19">
        <v>31467</v>
      </c>
      <c r="H379" s="20">
        <v>40242</v>
      </c>
    </row>
    <row r="380" spans="1:8" x14ac:dyDescent="0.35">
      <c r="A380" s="10">
        <v>14933</v>
      </c>
      <c r="B380" s="11" t="s">
        <v>422</v>
      </c>
      <c r="C380" s="11" t="s">
        <v>15</v>
      </c>
      <c r="D380" s="12">
        <v>1810</v>
      </c>
      <c r="E380" s="11" t="s">
        <v>13</v>
      </c>
      <c r="F380" s="11">
        <v>42</v>
      </c>
      <c r="G380" s="13">
        <v>28666</v>
      </c>
      <c r="H380" s="14">
        <v>40304</v>
      </c>
    </row>
    <row r="381" spans="1:8" x14ac:dyDescent="0.35">
      <c r="A381" s="16">
        <v>14812</v>
      </c>
      <c r="B381" s="17" t="s">
        <v>423</v>
      </c>
      <c r="C381" s="17" t="s">
        <v>15</v>
      </c>
      <c r="D381" s="18">
        <v>789</v>
      </c>
      <c r="E381" s="17" t="s">
        <v>13</v>
      </c>
      <c r="F381" s="17">
        <v>28</v>
      </c>
      <c r="G381" s="19">
        <v>33682</v>
      </c>
      <c r="H381" s="20">
        <v>43241</v>
      </c>
    </row>
    <row r="382" spans="1:8" x14ac:dyDescent="0.35">
      <c r="A382" s="10">
        <v>15094</v>
      </c>
      <c r="B382" s="11" t="s">
        <v>424</v>
      </c>
      <c r="C382" s="11" t="s">
        <v>158</v>
      </c>
      <c r="D382" s="12">
        <v>1898</v>
      </c>
      <c r="E382" s="11" t="s">
        <v>16</v>
      </c>
      <c r="F382" s="11">
        <v>28</v>
      </c>
      <c r="G382" s="13">
        <v>33601</v>
      </c>
      <c r="H382" s="14">
        <v>43256</v>
      </c>
    </row>
    <row r="383" spans="1:8" x14ac:dyDescent="0.35">
      <c r="A383" s="16">
        <v>14617</v>
      </c>
      <c r="B383" s="17" t="s">
        <v>425</v>
      </c>
      <c r="C383" s="17" t="s">
        <v>12</v>
      </c>
      <c r="D383" s="18">
        <v>1647</v>
      </c>
      <c r="E383" s="17" t="s">
        <v>16</v>
      </c>
      <c r="F383" s="17">
        <v>51</v>
      </c>
      <c r="G383" s="19">
        <v>25212</v>
      </c>
      <c r="H383" s="20">
        <v>38887</v>
      </c>
    </row>
    <row r="384" spans="1:8" x14ac:dyDescent="0.35">
      <c r="A384" s="10">
        <v>14215</v>
      </c>
      <c r="B384" s="11" t="s">
        <v>426</v>
      </c>
      <c r="C384" s="11" t="s">
        <v>36</v>
      </c>
      <c r="D384" s="12">
        <v>1809</v>
      </c>
      <c r="E384" s="11" t="s">
        <v>16</v>
      </c>
      <c r="F384" s="11">
        <v>27</v>
      </c>
      <c r="G384" s="13">
        <v>33847</v>
      </c>
      <c r="H384" s="14">
        <v>43291</v>
      </c>
    </row>
    <row r="385" spans="1:8" x14ac:dyDescent="0.35">
      <c r="A385" s="16">
        <v>13532</v>
      </c>
      <c r="B385" s="17" t="s">
        <v>427</v>
      </c>
      <c r="C385" s="17" t="s">
        <v>112</v>
      </c>
      <c r="D385" s="18">
        <v>2317</v>
      </c>
      <c r="E385" s="17" t="s">
        <v>13</v>
      </c>
      <c r="F385" s="17">
        <v>40</v>
      </c>
      <c r="G385" s="19">
        <v>29217</v>
      </c>
      <c r="H385" s="20">
        <v>40374</v>
      </c>
    </row>
    <row r="386" spans="1:8" x14ac:dyDescent="0.35">
      <c r="A386" s="10">
        <v>14687</v>
      </c>
      <c r="B386" s="11" t="s">
        <v>428</v>
      </c>
      <c r="C386" s="11" t="s">
        <v>18</v>
      </c>
      <c r="D386" s="12">
        <v>1364</v>
      </c>
      <c r="E386" s="11" t="s">
        <v>16</v>
      </c>
      <c r="F386" s="11">
        <v>47</v>
      </c>
      <c r="G386" s="13">
        <v>26829</v>
      </c>
      <c r="H386" s="14">
        <v>40002</v>
      </c>
    </row>
    <row r="387" spans="1:8" x14ac:dyDescent="0.35">
      <c r="A387" s="16">
        <v>14608</v>
      </c>
      <c r="B387" s="17" t="s">
        <v>429</v>
      </c>
      <c r="C387" s="17" t="s">
        <v>26</v>
      </c>
      <c r="D387" s="18">
        <v>1105</v>
      </c>
      <c r="E387" s="17" t="s">
        <v>16</v>
      </c>
      <c r="F387" s="17">
        <v>49</v>
      </c>
      <c r="G387" s="19">
        <v>25980</v>
      </c>
      <c r="H387" s="20">
        <v>38882</v>
      </c>
    </row>
    <row r="388" spans="1:8" x14ac:dyDescent="0.35">
      <c r="A388" s="10">
        <v>14839</v>
      </c>
      <c r="B388" s="11" t="s">
        <v>430</v>
      </c>
      <c r="C388" s="11" t="s">
        <v>36</v>
      </c>
      <c r="D388" s="12">
        <v>2320</v>
      </c>
      <c r="E388" s="11" t="s">
        <v>13</v>
      </c>
      <c r="F388" s="11">
        <v>36</v>
      </c>
      <c r="G388" s="13">
        <v>30802</v>
      </c>
      <c r="H388" s="14">
        <v>40666</v>
      </c>
    </row>
    <row r="389" spans="1:8" x14ac:dyDescent="0.35">
      <c r="A389" s="16">
        <v>14291</v>
      </c>
      <c r="B389" s="17" t="s">
        <v>431</v>
      </c>
      <c r="C389" s="17" t="s">
        <v>15</v>
      </c>
      <c r="D389" s="18">
        <v>2232</v>
      </c>
      <c r="E389" s="17" t="s">
        <v>13</v>
      </c>
      <c r="F389" s="17">
        <v>50</v>
      </c>
      <c r="G389" s="19">
        <v>25694</v>
      </c>
      <c r="H389" s="20">
        <v>38946</v>
      </c>
    </row>
    <row r="390" spans="1:8" x14ac:dyDescent="0.35">
      <c r="A390" s="10">
        <v>13615</v>
      </c>
      <c r="B390" s="11" t="s">
        <v>432</v>
      </c>
      <c r="C390" s="11" t="s">
        <v>92</v>
      </c>
      <c r="D390" s="12">
        <v>1722</v>
      </c>
      <c r="E390" s="11" t="s">
        <v>13</v>
      </c>
      <c r="F390" s="11">
        <v>38</v>
      </c>
      <c r="G390" s="13">
        <v>29809</v>
      </c>
      <c r="H390" s="14">
        <v>40519</v>
      </c>
    </row>
    <row r="391" spans="1:8" x14ac:dyDescent="0.35">
      <c r="A391" s="16">
        <v>15133</v>
      </c>
      <c r="B391" s="17" t="s">
        <v>433</v>
      </c>
      <c r="C391" s="17" t="s">
        <v>15</v>
      </c>
      <c r="D391" s="18">
        <v>1385</v>
      </c>
      <c r="E391" s="17" t="s">
        <v>13</v>
      </c>
      <c r="F391" s="17">
        <v>47</v>
      </c>
      <c r="G391" s="19">
        <v>26699</v>
      </c>
      <c r="H391" s="20">
        <v>40014</v>
      </c>
    </row>
    <row r="392" spans="1:8" x14ac:dyDescent="0.35">
      <c r="A392" s="10">
        <v>14088</v>
      </c>
      <c r="B392" s="11" t="s">
        <v>434</v>
      </c>
      <c r="C392" s="11" t="s">
        <v>156</v>
      </c>
      <c r="D392" s="12">
        <v>2277</v>
      </c>
      <c r="E392" s="11" t="s">
        <v>13</v>
      </c>
      <c r="F392" s="11">
        <v>31</v>
      </c>
      <c r="G392" s="13">
        <v>32478</v>
      </c>
      <c r="H392" s="14">
        <v>40421</v>
      </c>
    </row>
    <row r="393" spans="1:8" x14ac:dyDescent="0.35">
      <c r="A393" s="16">
        <v>13975</v>
      </c>
      <c r="B393" s="17" t="s">
        <v>435</v>
      </c>
      <c r="C393" s="17" t="s">
        <v>63</v>
      </c>
      <c r="D393" s="18">
        <v>1657</v>
      </c>
      <c r="E393" s="17" t="s">
        <v>16</v>
      </c>
      <c r="F393" s="17">
        <v>48</v>
      </c>
      <c r="G393" s="19">
        <v>26361</v>
      </c>
      <c r="H393" s="20">
        <v>39911</v>
      </c>
    </row>
    <row r="394" spans="1:8" x14ac:dyDescent="0.35">
      <c r="A394" s="10">
        <v>14231</v>
      </c>
      <c r="B394" s="11" t="s">
        <v>436</v>
      </c>
      <c r="C394" s="11" t="s">
        <v>80</v>
      </c>
      <c r="D394" s="12">
        <v>1075</v>
      </c>
      <c r="E394" s="11" t="s">
        <v>13</v>
      </c>
      <c r="F394" s="11">
        <v>27</v>
      </c>
      <c r="G394" s="13">
        <v>34082</v>
      </c>
      <c r="H394" s="14">
        <v>44042</v>
      </c>
    </row>
    <row r="395" spans="1:8" x14ac:dyDescent="0.35">
      <c r="A395" s="16">
        <v>14690</v>
      </c>
      <c r="B395" s="17" t="s">
        <v>437</v>
      </c>
      <c r="C395" s="17" t="s">
        <v>18</v>
      </c>
      <c r="D395" s="18">
        <v>509</v>
      </c>
      <c r="E395" s="17" t="s">
        <v>13</v>
      </c>
      <c r="F395" s="17">
        <v>46</v>
      </c>
      <c r="G395" s="19">
        <v>26992</v>
      </c>
      <c r="H395" s="20">
        <v>40052</v>
      </c>
    </row>
    <row r="396" spans="1:8" x14ac:dyDescent="0.35">
      <c r="A396" s="10">
        <v>14540</v>
      </c>
      <c r="B396" s="11" t="s">
        <v>438</v>
      </c>
      <c r="C396" s="11" t="s">
        <v>42</v>
      </c>
      <c r="D396" s="12">
        <v>1612</v>
      </c>
      <c r="E396" s="11" t="s">
        <v>16</v>
      </c>
      <c r="F396" s="11">
        <v>36</v>
      </c>
      <c r="G396" s="13">
        <v>30757</v>
      </c>
      <c r="H396" s="14">
        <v>40660</v>
      </c>
    </row>
    <row r="397" spans="1:8" x14ac:dyDescent="0.35">
      <c r="A397" s="16">
        <v>13504</v>
      </c>
      <c r="B397" s="17" t="s">
        <v>439</v>
      </c>
      <c r="C397" s="17" t="s">
        <v>122</v>
      </c>
      <c r="D397" s="18">
        <v>1980</v>
      </c>
      <c r="E397" s="17" t="s">
        <v>16</v>
      </c>
      <c r="F397" s="17">
        <v>48</v>
      </c>
      <c r="G397" s="19">
        <v>26238</v>
      </c>
      <c r="H397" s="20">
        <v>39892</v>
      </c>
    </row>
    <row r="398" spans="1:8" x14ac:dyDescent="0.35">
      <c r="A398" s="10">
        <v>13775</v>
      </c>
      <c r="B398" s="11" t="s">
        <v>440</v>
      </c>
      <c r="C398" s="11" t="s">
        <v>15</v>
      </c>
      <c r="D398" s="12">
        <v>1858</v>
      </c>
      <c r="E398" s="11" t="s">
        <v>13</v>
      </c>
      <c r="F398" s="11">
        <v>35</v>
      </c>
      <c r="G398" s="13">
        <v>30932</v>
      </c>
      <c r="H398" s="14">
        <v>40686</v>
      </c>
    </row>
    <row r="399" spans="1:8" x14ac:dyDescent="0.35">
      <c r="A399" s="16">
        <v>13544</v>
      </c>
      <c r="B399" s="17" t="s">
        <v>441</v>
      </c>
      <c r="C399" s="17" t="s">
        <v>112</v>
      </c>
      <c r="D399" s="18">
        <v>1292</v>
      </c>
      <c r="E399" s="17" t="s">
        <v>13</v>
      </c>
      <c r="F399" s="17">
        <v>23</v>
      </c>
      <c r="G399" s="19">
        <v>35608</v>
      </c>
      <c r="H399" s="20">
        <v>43497</v>
      </c>
    </row>
    <row r="400" spans="1:8" x14ac:dyDescent="0.35">
      <c r="A400" s="10">
        <v>14200</v>
      </c>
      <c r="B400" s="11" t="s">
        <v>442</v>
      </c>
      <c r="C400" s="11" t="s">
        <v>28</v>
      </c>
      <c r="D400" s="12">
        <v>2843</v>
      </c>
      <c r="E400" s="11" t="s">
        <v>16</v>
      </c>
      <c r="F400" s="11">
        <v>26</v>
      </c>
      <c r="G400" s="13">
        <v>34407</v>
      </c>
      <c r="H400" s="14">
        <v>43328</v>
      </c>
    </row>
    <row r="401" spans="1:8" x14ac:dyDescent="0.35">
      <c r="A401" s="16">
        <v>14039</v>
      </c>
      <c r="B401" s="17" t="s">
        <v>443</v>
      </c>
      <c r="C401" s="17" t="s">
        <v>36</v>
      </c>
      <c r="D401" s="18">
        <v>1295</v>
      </c>
      <c r="E401" s="17" t="s">
        <v>16</v>
      </c>
      <c r="F401" s="17">
        <v>39</v>
      </c>
      <c r="G401" s="19">
        <v>29756</v>
      </c>
      <c r="H401" s="20">
        <v>44022</v>
      </c>
    </row>
    <row r="402" spans="1:8" x14ac:dyDescent="0.35">
      <c r="A402" s="10">
        <v>14598</v>
      </c>
      <c r="B402" s="11" t="s">
        <v>444</v>
      </c>
      <c r="C402" s="11" t="s">
        <v>47</v>
      </c>
      <c r="D402" s="12">
        <v>1672</v>
      </c>
      <c r="E402" s="11" t="s">
        <v>13</v>
      </c>
      <c r="F402" s="11">
        <v>41</v>
      </c>
      <c r="G402" s="13">
        <v>28807</v>
      </c>
      <c r="H402" s="14">
        <v>40358</v>
      </c>
    </row>
    <row r="403" spans="1:8" x14ac:dyDescent="0.35">
      <c r="A403" s="16">
        <v>14964</v>
      </c>
      <c r="B403" s="17" t="s">
        <v>445</v>
      </c>
      <c r="C403" s="17" t="s">
        <v>15</v>
      </c>
      <c r="D403" s="18">
        <v>965</v>
      </c>
      <c r="E403" s="17" t="s">
        <v>13</v>
      </c>
      <c r="F403" s="17">
        <v>35</v>
      </c>
      <c r="G403" s="19">
        <v>31195</v>
      </c>
      <c r="H403" s="20">
        <v>40210</v>
      </c>
    </row>
    <row r="404" spans="1:8" x14ac:dyDescent="0.35">
      <c r="A404" s="10">
        <v>13643</v>
      </c>
      <c r="B404" s="11" t="s">
        <v>446</v>
      </c>
      <c r="C404" s="11" t="s">
        <v>51</v>
      </c>
      <c r="D404" s="12">
        <v>866</v>
      </c>
      <c r="E404" s="11" t="s">
        <v>16</v>
      </c>
      <c r="F404" s="11">
        <v>41</v>
      </c>
      <c r="G404" s="13">
        <v>28819</v>
      </c>
      <c r="H404" s="14">
        <v>40325</v>
      </c>
    </row>
    <row r="405" spans="1:8" x14ac:dyDescent="0.35">
      <c r="A405" s="16">
        <v>14202</v>
      </c>
      <c r="B405" s="17" t="s">
        <v>447</v>
      </c>
      <c r="C405" s="17" t="s">
        <v>28</v>
      </c>
      <c r="D405" s="18">
        <v>738</v>
      </c>
      <c r="E405" s="17" t="s">
        <v>16</v>
      </c>
      <c r="F405" s="17">
        <v>22</v>
      </c>
      <c r="G405" s="19">
        <v>35770</v>
      </c>
      <c r="H405" s="20">
        <v>44061</v>
      </c>
    </row>
    <row r="406" spans="1:8" x14ac:dyDescent="0.35">
      <c r="A406" s="10">
        <v>14112</v>
      </c>
      <c r="B406" s="11" t="s">
        <v>448</v>
      </c>
      <c r="C406" s="11" t="s">
        <v>15</v>
      </c>
      <c r="D406" s="12">
        <v>889</v>
      </c>
      <c r="E406" s="11" t="s">
        <v>13</v>
      </c>
      <c r="F406" s="11">
        <v>50</v>
      </c>
      <c r="G406" s="13">
        <v>25502</v>
      </c>
      <c r="H406" s="14">
        <v>38932</v>
      </c>
    </row>
    <row r="407" spans="1:8" x14ac:dyDescent="0.35">
      <c r="A407" s="16">
        <v>15071</v>
      </c>
      <c r="B407" s="17" t="s">
        <v>449</v>
      </c>
      <c r="C407" s="17" t="s">
        <v>54</v>
      </c>
      <c r="D407" s="18">
        <v>702</v>
      </c>
      <c r="E407" s="17" t="s">
        <v>13</v>
      </c>
      <c r="F407" s="17">
        <v>45</v>
      </c>
      <c r="G407" s="19">
        <v>27231</v>
      </c>
      <c r="H407" s="20">
        <v>40107</v>
      </c>
    </row>
    <row r="408" spans="1:8" x14ac:dyDescent="0.35">
      <c r="A408" s="10">
        <v>15095</v>
      </c>
      <c r="B408" s="11" t="s">
        <v>450</v>
      </c>
      <c r="C408" s="11" t="s">
        <v>158</v>
      </c>
      <c r="D408" s="12">
        <v>1630</v>
      </c>
      <c r="E408" s="11" t="s">
        <v>13</v>
      </c>
      <c r="F408" s="11">
        <v>26</v>
      </c>
      <c r="G408" s="13">
        <v>34458</v>
      </c>
      <c r="H408" s="14">
        <v>43370</v>
      </c>
    </row>
    <row r="409" spans="1:8" x14ac:dyDescent="0.35">
      <c r="A409" s="16">
        <v>14445</v>
      </c>
      <c r="B409" s="17" t="s">
        <v>451</v>
      </c>
      <c r="C409" s="17" t="s">
        <v>30</v>
      </c>
      <c r="D409" s="18">
        <v>1156</v>
      </c>
      <c r="E409" s="17" t="s">
        <v>16</v>
      </c>
      <c r="F409" s="17">
        <v>43</v>
      </c>
      <c r="G409" s="19">
        <v>28024</v>
      </c>
      <c r="H409" s="20">
        <v>40220</v>
      </c>
    </row>
    <row r="410" spans="1:8" x14ac:dyDescent="0.35">
      <c r="A410" s="10">
        <v>14233</v>
      </c>
      <c r="B410" s="11" t="s">
        <v>452</v>
      </c>
      <c r="C410" s="11" t="s">
        <v>80</v>
      </c>
      <c r="D410" s="12">
        <v>1147</v>
      </c>
      <c r="E410" s="11" t="s">
        <v>13</v>
      </c>
      <c r="F410" s="11">
        <v>27</v>
      </c>
      <c r="G410" s="13">
        <v>33971</v>
      </c>
      <c r="H410" s="14">
        <v>44043</v>
      </c>
    </row>
    <row r="411" spans="1:8" x14ac:dyDescent="0.35">
      <c r="A411" s="16">
        <v>14597</v>
      </c>
      <c r="B411" s="17" t="s">
        <v>453</v>
      </c>
      <c r="C411" s="17" t="s">
        <v>47</v>
      </c>
      <c r="D411" s="18">
        <v>2376</v>
      </c>
      <c r="E411" s="17" t="s">
        <v>16</v>
      </c>
      <c r="F411" s="17">
        <v>49</v>
      </c>
      <c r="G411" s="19">
        <v>25918</v>
      </c>
      <c r="H411" s="20">
        <v>39869</v>
      </c>
    </row>
    <row r="412" spans="1:8" x14ac:dyDescent="0.35">
      <c r="A412" s="10">
        <v>13645</v>
      </c>
      <c r="B412" s="11" t="s">
        <v>454</v>
      </c>
      <c r="C412" s="11" t="s">
        <v>51</v>
      </c>
      <c r="D412" s="12">
        <v>1756</v>
      </c>
      <c r="E412" s="11" t="s">
        <v>16</v>
      </c>
      <c r="F412" s="11">
        <v>34</v>
      </c>
      <c r="G412" s="13">
        <v>31548</v>
      </c>
      <c r="H412" s="14">
        <v>40227</v>
      </c>
    </row>
    <row r="413" spans="1:8" x14ac:dyDescent="0.35">
      <c r="A413" s="16">
        <v>13566</v>
      </c>
      <c r="B413" s="17" t="s">
        <v>455</v>
      </c>
      <c r="C413" s="17" t="s">
        <v>88</v>
      </c>
      <c r="D413" s="18">
        <v>1040</v>
      </c>
      <c r="E413" s="17" t="s">
        <v>13</v>
      </c>
      <c r="F413" s="17">
        <v>48</v>
      </c>
      <c r="G413" s="19">
        <v>26272</v>
      </c>
      <c r="H413" s="20">
        <v>44039</v>
      </c>
    </row>
    <row r="414" spans="1:8" x14ac:dyDescent="0.35">
      <c r="A414" s="10">
        <v>14596</v>
      </c>
      <c r="B414" s="11" t="s">
        <v>456</v>
      </c>
      <c r="C414" s="11" t="s">
        <v>47</v>
      </c>
      <c r="D414" s="12">
        <v>1374</v>
      </c>
      <c r="E414" s="11" t="s">
        <v>13</v>
      </c>
      <c r="F414" s="11">
        <v>51</v>
      </c>
      <c r="G414" s="13">
        <v>25022</v>
      </c>
      <c r="H414" s="14">
        <v>38889</v>
      </c>
    </row>
    <row r="415" spans="1:8" x14ac:dyDescent="0.35">
      <c r="A415" s="16">
        <v>15099</v>
      </c>
      <c r="B415" s="17" t="s">
        <v>457</v>
      </c>
      <c r="C415" s="17" t="s">
        <v>92</v>
      </c>
      <c r="D415" s="18">
        <v>1082</v>
      </c>
      <c r="E415" s="17" t="s">
        <v>13</v>
      </c>
      <c r="F415" s="17">
        <v>50</v>
      </c>
      <c r="G415" s="19">
        <v>25505</v>
      </c>
      <c r="H415" s="20">
        <v>39822</v>
      </c>
    </row>
    <row r="416" spans="1:8" x14ac:dyDescent="0.35">
      <c r="A416" s="10">
        <v>14075</v>
      </c>
      <c r="B416" s="11" t="s">
        <v>458</v>
      </c>
      <c r="C416" s="11" t="s">
        <v>69</v>
      </c>
      <c r="D416" s="12">
        <v>1537</v>
      </c>
      <c r="E416" s="11" t="s">
        <v>13</v>
      </c>
      <c r="F416" s="11">
        <v>50</v>
      </c>
      <c r="G416" s="13">
        <v>25702</v>
      </c>
      <c r="H416" s="14">
        <v>38516</v>
      </c>
    </row>
    <row r="417" spans="1:8" x14ac:dyDescent="0.35">
      <c r="A417" s="16">
        <v>13765</v>
      </c>
      <c r="B417" s="17" t="s">
        <v>459</v>
      </c>
      <c r="C417" s="17" t="s">
        <v>15</v>
      </c>
      <c r="D417" s="18">
        <v>2609</v>
      </c>
      <c r="E417" s="17" t="s">
        <v>13</v>
      </c>
      <c r="F417" s="17">
        <v>40</v>
      </c>
      <c r="G417" s="19">
        <v>29292</v>
      </c>
      <c r="H417" s="20">
        <v>40375</v>
      </c>
    </row>
    <row r="418" spans="1:8" x14ac:dyDescent="0.35">
      <c r="A418" s="10">
        <v>15086</v>
      </c>
      <c r="B418" s="11" t="s">
        <v>460</v>
      </c>
      <c r="C418" s="11" t="s">
        <v>158</v>
      </c>
      <c r="D418" s="12">
        <v>2157</v>
      </c>
      <c r="E418" s="11" t="s">
        <v>16</v>
      </c>
      <c r="F418" s="11">
        <v>45</v>
      </c>
      <c r="G418" s="13">
        <v>27409</v>
      </c>
      <c r="H418" s="14">
        <v>40108</v>
      </c>
    </row>
    <row r="419" spans="1:8" x14ac:dyDescent="0.35">
      <c r="A419" s="16">
        <v>14530</v>
      </c>
      <c r="B419" s="17" t="s">
        <v>461</v>
      </c>
      <c r="C419" s="17" t="s">
        <v>96</v>
      </c>
      <c r="D419" s="18">
        <v>2167</v>
      </c>
      <c r="E419" s="17" t="s">
        <v>13</v>
      </c>
      <c r="F419" s="17">
        <v>24</v>
      </c>
      <c r="G419" s="19">
        <v>34945</v>
      </c>
      <c r="H419" s="20">
        <v>43476</v>
      </c>
    </row>
    <row r="420" spans="1:8" x14ac:dyDescent="0.35">
      <c r="A420" s="10">
        <v>13510</v>
      </c>
      <c r="B420" s="11" t="s">
        <v>462</v>
      </c>
      <c r="C420" s="11" t="s">
        <v>122</v>
      </c>
      <c r="D420" s="12">
        <v>1345</v>
      </c>
      <c r="E420" s="11" t="s">
        <v>13</v>
      </c>
      <c r="F420" s="11">
        <v>35</v>
      </c>
      <c r="G420" s="13">
        <v>31183</v>
      </c>
      <c r="H420" s="14">
        <v>40679</v>
      </c>
    </row>
    <row r="421" spans="1:8" x14ac:dyDescent="0.35">
      <c r="A421" s="16">
        <v>14195</v>
      </c>
      <c r="B421" s="17" t="s">
        <v>463</v>
      </c>
      <c r="C421" s="17" t="s">
        <v>28</v>
      </c>
      <c r="D421" s="18">
        <v>669</v>
      </c>
      <c r="E421" s="17" t="s">
        <v>16</v>
      </c>
      <c r="F421" s="17">
        <v>47</v>
      </c>
      <c r="G421" s="19">
        <v>26555</v>
      </c>
      <c r="H421" s="20">
        <v>44057</v>
      </c>
    </row>
    <row r="422" spans="1:8" x14ac:dyDescent="0.35">
      <c r="A422" s="10">
        <v>14682</v>
      </c>
      <c r="B422" s="11" t="s">
        <v>464</v>
      </c>
      <c r="C422" s="11" t="s">
        <v>18</v>
      </c>
      <c r="D422" s="12">
        <v>1408</v>
      </c>
      <c r="E422" s="11" t="s">
        <v>16</v>
      </c>
      <c r="F422" s="11">
        <v>48</v>
      </c>
      <c r="G422" s="13">
        <v>26230</v>
      </c>
      <c r="H422" s="14">
        <v>39933</v>
      </c>
    </row>
    <row r="423" spans="1:8" x14ac:dyDescent="0.35">
      <c r="A423" s="16">
        <v>14968</v>
      </c>
      <c r="B423" s="17" t="s">
        <v>465</v>
      </c>
      <c r="C423" s="17" t="s">
        <v>15</v>
      </c>
      <c r="D423" s="18">
        <v>2228</v>
      </c>
      <c r="E423" s="17" t="s">
        <v>13</v>
      </c>
      <c r="F423" s="17">
        <v>34</v>
      </c>
      <c r="G423" s="19">
        <v>31438</v>
      </c>
      <c r="H423" s="20">
        <v>40269</v>
      </c>
    </row>
    <row r="424" spans="1:8" x14ac:dyDescent="0.35">
      <c r="A424" s="10">
        <v>13911</v>
      </c>
      <c r="B424" s="11" t="s">
        <v>466</v>
      </c>
      <c r="C424" s="11" t="s">
        <v>20</v>
      </c>
      <c r="D424" s="12">
        <v>2801</v>
      </c>
      <c r="E424" s="11" t="s">
        <v>16</v>
      </c>
      <c r="F424" s="11">
        <v>23</v>
      </c>
      <c r="G424" s="13">
        <v>35323</v>
      </c>
      <c r="H424" s="14">
        <v>43508</v>
      </c>
    </row>
    <row r="425" spans="1:8" x14ac:dyDescent="0.35">
      <c r="A425" s="16">
        <v>14637</v>
      </c>
      <c r="B425" s="17" t="s">
        <v>467</v>
      </c>
      <c r="C425" s="17" t="s">
        <v>12</v>
      </c>
      <c r="D425" s="18">
        <v>1119</v>
      </c>
      <c r="E425" s="17" t="s">
        <v>13</v>
      </c>
      <c r="F425" s="17">
        <v>23</v>
      </c>
      <c r="G425" s="19">
        <v>35311</v>
      </c>
      <c r="H425" s="20">
        <v>43530</v>
      </c>
    </row>
    <row r="426" spans="1:8" x14ac:dyDescent="0.35">
      <c r="A426" s="10">
        <v>13826</v>
      </c>
      <c r="B426" s="11" t="s">
        <v>468</v>
      </c>
      <c r="C426" s="11" t="s">
        <v>59</v>
      </c>
      <c r="D426" s="12">
        <v>1967</v>
      </c>
      <c r="E426" s="11" t="s">
        <v>16</v>
      </c>
      <c r="F426" s="11">
        <v>28</v>
      </c>
      <c r="G426" s="13">
        <v>33654</v>
      </c>
      <c r="H426" s="14">
        <v>43209</v>
      </c>
    </row>
    <row r="427" spans="1:8" x14ac:dyDescent="0.35">
      <c r="A427" s="16">
        <v>13808</v>
      </c>
      <c r="B427" s="17" t="s">
        <v>469</v>
      </c>
      <c r="C427" s="17" t="s">
        <v>59</v>
      </c>
      <c r="D427" s="18">
        <v>1321</v>
      </c>
      <c r="E427" s="17" t="s">
        <v>13</v>
      </c>
      <c r="F427" s="17">
        <v>51</v>
      </c>
      <c r="G427" s="19">
        <v>25242</v>
      </c>
      <c r="H427" s="20">
        <v>38855</v>
      </c>
    </row>
    <row r="428" spans="1:8" x14ac:dyDescent="0.35">
      <c r="A428" s="10">
        <v>14584</v>
      </c>
      <c r="B428" s="11" t="s">
        <v>470</v>
      </c>
      <c r="C428" s="11" t="s">
        <v>59</v>
      </c>
      <c r="D428" s="12">
        <v>680</v>
      </c>
      <c r="E428" s="11" t="s">
        <v>16</v>
      </c>
      <c r="F428" s="11">
        <v>34</v>
      </c>
      <c r="G428" s="13">
        <v>31558</v>
      </c>
      <c r="H428" s="14">
        <v>40262</v>
      </c>
    </row>
    <row r="429" spans="1:8" x14ac:dyDescent="0.35">
      <c r="A429" s="16">
        <v>14963</v>
      </c>
      <c r="B429" s="17" t="s">
        <v>471</v>
      </c>
      <c r="C429" s="17" t="s">
        <v>15</v>
      </c>
      <c r="D429" s="18">
        <v>1217</v>
      </c>
      <c r="E429" s="17" t="s">
        <v>16</v>
      </c>
      <c r="F429" s="17">
        <v>35</v>
      </c>
      <c r="G429" s="19">
        <v>30988</v>
      </c>
      <c r="H429" s="20">
        <v>40207</v>
      </c>
    </row>
    <row r="430" spans="1:8" x14ac:dyDescent="0.35">
      <c r="A430" s="10">
        <v>13505</v>
      </c>
      <c r="B430" s="11" t="s">
        <v>472</v>
      </c>
      <c r="C430" s="11" t="s">
        <v>122</v>
      </c>
      <c r="D430" s="12">
        <v>2991</v>
      </c>
      <c r="E430" s="11" t="s">
        <v>13</v>
      </c>
      <c r="F430" s="11">
        <v>48</v>
      </c>
      <c r="G430" s="13">
        <v>26474</v>
      </c>
      <c r="H430" s="14">
        <v>39895</v>
      </c>
    </row>
    <row r="431" spans="1:8" x14ac:dyDescent="0.35">
      <c r="A431" s="16">
        <v>14576</v>
      </c>
      <c r="B431" s="17" t="s">
        <v>473</v>
      </c>
      <c r="C431" s="17" t="s">
        <v>59</v>
      </c>
      <c r="D431" s="18">
        <v>2993</v>
      </c>
      <c r="E431" s="17" t="s">
        <v>16</v>
      </c>
      <c r="F431" s="17">
        <v>47</v>
      </c>
      <c r="G431" s="19">
        <v>26518</v>
      </c>
      <c r="H431" s="20">
        <v>39995</v>
      </c>
    </row>
    <row r="432" spans="1:8" x14ac:dyDescent="0.35">
      <c r="A432" s="10">
        <v>14945</v>
      </c>
      <c r="B432" s="11" t="s">
        <v>474</v>
      </c>
      <c r="C432" s="11" t="s">
        <v>15</v>
      </c>
      <c r="D432" s="12">
        <v>1139</v>
      </c>
      <c r="E432" s="11" t="s">
        <v>13</v>
      </c>
      <c r="F432" s="11">
        <v>39</v>
      </c>
      <c r="G432" s="13">
        <v>29764</v>
      </c>
      <c r="H432" s="14">
        <v>40501</v>
      </c>
    </row>
    <row r="433" spans="1:8" x14ac:dyDescent="0.35">
      <c r="A433" s="16">
        <v>14689</v>
      </c>
      <c r="B433" s="17" t="s">
        <v>475</v>
      </c>
      <c r="C433" s="17" t="s">
        <v>18</v>
      </c>
      <c r="D433" s="18">
        <v>2052</v>
      </c>
      <c r="E433" s="17" t="s">
        <v>16</v>
      </c>
      <c r="F433" s="17">
        <v>46</v>
      </c>
      <c r="G433" s="19">
        <v>27035</v>
      </c>
      <c r="H433" s="20">
        <v>40051</v>
      </c>
    </row>
    <row r="434" spans="1:8" x14ac:dyDescent="0.35">
      <c r="A434" s="10">
        <v>13562</v>
      </c>
      <c r="B434" s="11" t="s">
        <v>476</v>
      </c>
      <c r="C434" s="11" t="s">
        <v>88</v>
      </c>
      <c r="D434" s="12">
        <v>2154</v>
      </c>
      <c r="E434" s="11" t="s">
        <v>13</v>
      </c>
      <c r="F434" s="11">
        <v>51</v>
      </c>
      <c r="G434" s="13">
        <v>25090</v>
      </c>
      <c r="H434" s="14">
        <v>38848</v>
      </c>
    </row>
    <row r="435" spans="1:8" x14ac:dyDescent="0.35">
      <c r="A435" s="16">
        <v>14606</v>
      </c>
      <c r="B435" s="17" t="s">
        <v>477</v>
      </c>
      <c r="C435" s="17" t="s">
        <v>47</v>
      </c>
      <c r="D435" s="18">
        <v>828</v>
      </c>
      <c r="E435" s="17" t="s">
        <v>16</v>
      </c>
      <c r="F435" s="17">
        <v>24</v>
      </c>
      <c r="G435" s="19">
        <v>35009</v>
      </c>
      <c r="H435" s="20">
        <v>44055</v>
      </c>
    </row>
    <row r="436" spans="1:8" x14ac:dyDescent="0.35">
      <c r="A436" s="10">
        <v>14574</v>
      </c>
      <c r="B436" s="11" t="s">
        <v>478</v>
      </c>
      <c r="C436" s="11" t="s">
        <v>59</v>
      </c>
      <c r="D436" s="12">
        <v>1689</v>
      </c>
      <c r="E436" s="11" t="s">
        <v>13</v>
      </c>
      <c r="F436" s="11">
        <v>49</v>
      </c>
      <c r="G436" s="13">
        <v>25862</v>
      </c>
      <c r="H436" s="14">
        <v>39874</v>
      </c>
    </row>
    <row r="437" spans="1:8" x14ac:dyDescent="0.35">
      <c r="A437" s="16">
        <v>14451</v>
      </c>
      <c r="B437" s="17" t="s">
        <v>479</v>
      </c>
      <c r="C437" s="17" t="s">
        <v>30</v>
      </c>
      <c r="D437" s="18">
        <v>2631</v>
      </c>
      <c r="E437" s="17" t="s">
        <v>16</v>
      </c>
      <c r="F437" s="17">
        <v>40</v>
      </c>
      <c r="G437" s="19">
        <v>29292</v>
      </c>
      <c r="H437" s="20">
        <v>40401</v>
      </c>
    </row>
    <row r="438" spans="1:8" x14ac:dyDescent="0.35">
      <c r="A438" s="10">
        <v>15057</v>
      </c>
      <c r="B438" s="11" t="s">
        <v>480</v>
      </c>
      <c r="C438" s="11" t="s">
        <v>61</v>
      </c>
      <c r="D438" s="12">
        <v>2380</v>
      </c>
      <c r="E438" s="11" t="s">
        <v>13</v>
      </c>
      <c r="F438" s="11">
        <v>26</v>
      </c>
      <c r="G438" s="13">
        <v>34315</v>
      </c>
      <c r="H438" s="14">
        <v>43368</v>
      </c>
    </row>
    <row r="439" spans="1:8" x14ac:dyDescent="0.35">
      <c r="A439" s="16">
        <v>13545</v>
      </c>
      <c r="B439" s="17" t="s">
        <v>481</v>
      </c>
      <c r="C439" s="17" t="s">
        <v>112</v>
      </c>
      <c r="D439" s="18">
        <v>2122</v>
      </c>
      <c r="E439" s="17" t="s">
        <v>13</v>
      </c>
      <c r="F439" s="17">
        <v>22</v>
      </c>
      <c r="G439" s="19">
        <v>35709</v>
      </c>
      <c r="H439" s="20">
        <v>43557</v>
      </c>
    </row>
    <row r="440" spans="1:8" x14ac:dyDescent="0.35">
      <c r="A440" s="10">
        <v>14829</v>
      </c>
      <c r="B440" s="11" t="s">
        <v>482</v>
      </c>
      <c r="C440" s="11" t="s">
        <v>36</v>
      </c>
      <c r="D440" s="12">
        <v>519</v>
      </c>
      <c r="E440" s="11" t="s">
        <v>16</v>
      </c>
      <c r="F440" s="11">
        <v>50</v>
      </c>
      <c r="G440" s="13">
        <v>25669</v>
      </c>
      <c r="H440" s="14">
        <v>44013</v>
      </c>
    </row>
    <row r="441" spans="1:8" x14ac:dyDescent="0.35">
      <c r="A441" s="16">
        <v>13688</v>
      </c>
      <c r="B441" s="17" t="s">
        <v>483</v>
      </c>
      <c r="C441" s="17" t="s">
        <v>131</v>
      </c>
      <c r="D441" s="18">
        <v>1814</v>
      </c>
      <c r="E441" s="17" t="s">
        <v>16</v>
      </c>
      <c r="F441" s="17">
        <v>43</v>
      </c>
      <c r="G441" s="19">
        <v>28171</v>
      </c>
      <c r="H441" s="20">
        <v>40192</v>
      </c>
    </row>
    <row r="442" spans="1:8" x14ac:dyDescent="0.35">
      <c r="A442" s="10">
        <v>14113</v>
      </c>
      <c r="B442" s="11" t="s">
        <v>484</v>
      </c>
      <c r="C442" s="11" t="s">
        <v>15</v>
      </c>
      <c r="D442" s="12">
        <v>954</v>
      </c>
      <c r="E442" s="11" t="s">
        <v>16</v>
      </c>
      <c r="F442" s="11">
        <v>50</v>
      </c>
      <c r="G442" s="13">
        <v>25684</v>
      </c>
      <c r="H442" s="14">
        <v>38933</v>
      </c>
    </row>
    <row r="443" spans="1:8" x14ac:dyDescent="0.35">
      <c r="A443" s="16">
        <v>13538</v>
      </c>
      <c r="B443" s="17" t="s">
        <v>485</v>
      </c>
      <c r="C443" s="17" t="s">
        <v>112</v>
      </c>
      <c r="D443" s="18">
        <v>656</v>
      </c>
      <c r="E443" s="17" t="s">
        <v>16</v>
      </c>
      <c r="F443" s="17">
        <v>34</v>
      </c>
      <c r="G443" s="19">
        <v>31258</v>
      </c>
      <c r="H443" s="20">
        <v>40224</v>
      </c>
    </row>
    <row r="444" spans="1:8" x14ac:dyDescent="0.35">
      <c r="A444" s="10">
        <v>13907</v>
      </c>
      <c r="B444" s="11" t="s">
        <v>486</v>
      </c>
      <c r="C444" s="11" t="s">
        <v>20</v>
      </c>
      <c r="D444" s="12">
        <v>558</v>
      </c>
      <c r="E444" s="11" t="s">
        <v>13</v>
      </c>
      <c r="F444" s="11">
        <v>27</v>
      </c>
      <c r="G444" s="13">
        <v>33970</v>
      </c>
      <c r="H444" s="14">
        <v>43277</v>
      </c>
    </row>
    <row r="445" spans="1:8" x14ac:dyDescent="0.35">
      <c r="A445" s="16">
        <v>14520</v>
      </c>
      <c r="B445" s="17" t="s">
        <v>487</v>
      </c>
      <c r="C445" s="17" t="s">
        <v>96</v>
      </c>
      <c r="D445" s="18">
        <v>1176</v>
      </c>
      <c r="E445" s="17" t="s">
        <v>13</v>
      </c>
      <c r="F445" s="17">
        <v>51</v>
      </c>
      <c r="G445" s="19">
        <v>25365</v>
      </c>
      <c r="H445" s="20">
        <v>38880</v>
      </c>
    </row>
    <row r="446" spans="1:8" x14ac:dyDescent="0.35">
      <c r="A446" s="10">
        <v>14830</v>
      </c>
      <c r="B446" s="11" t="s">
        <v>488</v>
      </c>
      <c r="C446" s="11" t="s">
        <v>36</v>
      </c>
      <c r="D446" s="12">
        <v>1927</v>
      </c>
      <c r="E446" s="11" t="s">
        <v>13</v>
      </c>
      <c r="F446" s="11">
        <v>47</v>
      </c>
      <c r="G446" s="13">
        <v>26616</v>
      </c>
      <c r="H446" s="14">
        <v>40004</v>
      </c>
    </row>
    <row r="447" spans="1:8" x14ac:dyDescent="0.35">
      <c r="A447" s="16">
        <v>14201</v>
      </c>
      <c r="B447" s="17" t="s">
        <v>489</v>
      </c>
      <c r="C447" s="17" t="s">
        <v>28</v>
      </c>
      <c r="D447" s="18">
        <v>1321</v>
      </c>
      <c r="E447" s="17" t="s">
        <v>16</v>
      </c>
      <c r="F447" s="17">
        <v>25</v>
      </c>
      <c r="G447" s="19">
        <v>34545</v>
      </c>
      <c r="H447" s="20">
        <v>44060</v>
      </c>
    </row>
    <row r="448" spans="1:8" x14ac:dyDescent="0.35">
      <c r="A448" s="10">
        <v>13973</v>
      </c>
      <c r="B448" s="11" t="s">
        <v>490</v>
      </c>
      <c r="C448" s="11" t="s">
        <v>63</v>
      </c>
      <c r="D448" s="12">
        <v>1404</v>
      </c>
      <c r="E448" s="11" t="s">
        <v>13</v>
      </c>
      <c r="F448" s="11">
        <v>48</v>
      </c>
      <c r="G448" s="13">
        <v>26129</v>
      </c>
      <c r="H448" s="14">
        <v>39909</v>
      </c>
    </row>
    <row r="449" spans="1:8" x14ac:dyDescent="0.35">
      <c r="A449" s="16">
        <v>14230</v>
      </c>
      <c r="B449" s="17" t="s">
        <v>491</v>
      </c>
      <c r="C449" s="17" t="s">
        <v>80</v>
      </c>
      <c r="D449" s="18">
        <v>2413</v>
      </c>
      <c r="E449" s="17" t="s">
        <v>13</v>
      </c>
      <c r="F449" s="17">
        <v>29</v>
      </c>
      <c r="G449" s="19">
        <v>33058</v>
      </c>
      <c r="H449" s="20">
        <v>43172</v>
      </c>
    </row>
    <row r="450" spans="1:8" x14ac:dyDescent="0.35">
      <c r="A450" s="10">
        <v>14069</v>
      </c>
      <c r="B450" s="11" t="s">
        <v>492</v>
      </c>
      <c r="C450" s="11" t="s">
        <v>36</v>
      </c>
      <c r="D450" s="12">
        <v>1217</v>
      </c>
      <c r="E450" s="11" t="s">
        <v>13</v>
      </c>
      <c r="F450" s="11">
        <v>23</v>
      </c>
      <c r="G450" s="13">
        <v>35540</v>
      </c>
      <c r="H450" s="14">
        <v>44033</v>
      </c>
    </row>
    <row r="451" spans="1:8" x14ac:dyDescent="0.35">
      <c r="A451" s="16">
        <v>13527</v>
      </c>
      <c r="B451" s="17" t="s">
        <v>493</v>
      </c>
      <c r="C451" s="17" t="s">
        <v>112</v>
      </c>
      <c r="D451" s="18">
        <v>1330</v>
      </c>
      <c r="E451" s="17" t="s">
        <v>16</v>
      </c>
      <c r="F451" s="17">
        <v>50</v>
      </c>
      <c r="G451" s="19">
        <v>25397</v>
      </c>
      <c r="H451" s="20">
        <v>38910</v>
      </c>
    </row>
    <row r="452" spans="1:8" x14ac:dyDescent="0.35">
      <c r="A452" s="10">
        <v>15084</v>
      </c>
      <c r="B452" s="11" t="s">
        <v>494</v>
      </c>
      <c r="C452" s="11" t="s">
        <v>158</v>
      </c>
      <c r="D452" s="12">
        <v>1762</v>
      </c>
      <c r="E452" s="11" t="s">
        <v>13</v>
      </c>
      <c r="F452" s="11">
        <v>48</v>
      </c>
      <c r="G452" s="13">
        <v>26132</v>
      </c>
      <c r="H452" s="14">
        <v>39947</v>
      </c>
    </row>
    <row r="453" spans="1:8" x14ac:dyDescent="0.35">
      <c r="A453" s="16">
        <v>13829</v>
      </c>
      <c r="B453" s="17" t="s">
        <v>495</v>
      </c>
      <c r="C453" s="17" t="s">
        <v>59</v>
      </c>
      <c r="D453" s="18">
        <v>2630</v>
      </c>
      <c r="E453" s="17" t="s">
        <v>16</v>
      </c>
      <c r="F453" s="17">
        <v>26</v>
      </c>
      <c r="G453" s="19">
        <v>34484</v>
      </c>
      <c r="H453" s="20">
        <v>43325</v>
      </c>
    </row>
    <row r="454" spans="1:8" x14ac:dyDescent="0.35">
      <c r="A454" s="10">
        <v>14495</v>
      </c>
      <c r="B454" s="11" t="s">
        <v>496</v>
      </c>
      <c r="C454" s="11" t="s">
        <v>30</v>
      </c>
      <c r="D454" s="12">
        <v>1925</v>
      </c>
      <c r="E454" s="11" t="s">
        <v>16</v>
      </c>
      <c r="F454" s="11">
        <v>22</v>
      </c>
      <c r="G454" s="13">
        <v>35823</v>
      </c>
      <c r="H454" s="14">
        <v>43592</v>
      </c>
    </row>
    <row r="455" spans="1:8" x14ac:dyDescent="0.35">
      <c r="A455" s="16">
        <v>13958</v>
      </c>
      <c r="B455" s="17" t="s">
        <v>497</v>
      </c>
      <c r="C455" s="17" t="s">
        <v>187</v>
      </c>
      <c r="D455" s="18">
        <v>876</v>
      </c>
      <c r="E455" s="17" t="s">
        <v>13</v>
      </c>
      <c r="F455" s="17">
        <v>30</v>
      </c>
      <c r="G455" s="19">
        <v>32951</v>
      </c>
      <c r="H455" s="20">
        <v>43116</v>
      </c>
    </row>
    <row r="456" spans="1:8" x14ac:dyDescent="0.35">
      <c r="A456" s="10">
        <v>14298</v>
      </c>
      <c r="B456" s="11" t="s">
        <v>498</v>
      </c>
      <c r="C456" s="11" t="s">
        <v>15</v>
      </c>
      <c r="D456" s="12">
        <v>2076</v>
      </c>
      <c r="E456" s="11" t="s">
        <v>16</v>
      </c>
      <c r="F456" s="11">
        <v>48</v>
      </c>
      <c r="G456" s="13">
        <v>26361</v>
      </c>
      <c r="H456" s="14">
        <v>39930</v>
      </c>
    </row>
    <row r="457" spans="1:8" x14ac:dyDescent="0.35">
      <c r="A457" s="16">
        <v>13909</v>
      </c>
      <c r="B457" s="17" t="s">
        <v>499</v>
      </c>
      <c r="C457" s="17" t="s">
        <v>20</v>
      </c>
      <c r="D457" s="18">
        <v>921</v>
      </c>
      <c r="E457" s="17" t="s">
        <v>16</v>
      </c>
      <c r="F457" s="17">
        <v>24</v>
      </c>
      <c r="G457" s="19">
        <v>35064</v>
      </c>
      <c r="H457" s="20">
        <v>43455</v>
      </c>
    </row>
    <row r="458" spans="1:8" x14ac:dyDescent="0.35">
      <c r="A458" s="10">
        <v>14203</v>
      </c>
      <c r="B458" s="11" t="s">
        <v>500</v>
      </c>
      <c r="C458" s="11" t="s">
        <v>28</v>
      </c>
      <c r="D458" s="12">
        <v>2038</v>
      </c>
      <c r="E458" s="11" t="s">
        <v>16</v>
      </c>
      <c r="F458" s="11">
        <v>22</v>
      </c>
      <c r="G458" s="13">
        <v>35690</v>
      </c>
      <c r="H458" s="14">
        <v>43580</v>
      </c>
    </row>
    <row r="459" spans="1:8" x14ac:dyDescent="0.35">
      <c r="A459" s="16">
        <v>14497</v>
      </c>
      <c r="B459" s="17" t="s">
        <v>501</v>
      </c>
      <c r="C459" s="17" t="s">
        <v>30</v>
      </c>
      <c r="D459" s="18">
        <v>2365</v>
      </c>
      <c r="E459" s="17" t="s">
        <v>16</v>
      </c>
      <c r="F459" s="17">
        <v>21</v>
      </c>
      <c r="G459" s="19">
        <v>36095</v>
      </c>
      <c r="H459" s="20">
        <v>43621</v>
      </c>
    </row>
    <row r="460" spans="1:8" x14ac:dyDescent="0.35">
      <c r="A460" s="10">
        <v>14053</v>
      </c>
      <c r="B460" s="11" t="s">
        <v>502</v>
      </c>
      <c r="C460" s="11" t="s">
        <v>36</v>
      </c>
      <c r="D460" s="12">
        <v>2290</v>
      </c>
      <c r="E460" s="11" t="s">
        <v>13</v>
      </c>
      <c r="F460" s="11">
        <v>32</v>
      </c>
      <c r="G460" s="13">
        <v>32312</v>
      </c>
      <c r="H460" s="14">
        <v>40354</v>
      </c>
    </row>
    <row r="461" spans="1:8" x14ac:dyDescent="0.35">
      <c r="A461" s="16">
        <v>13955</v>
      </c>
      <c r="B461" s="17" t="s">
        <v>503</v>
      </c>
      <c r="C461" s="17" t="s">
        <v>187</v>
      </c>
      <c r="D461" s="18">
        <v>2770</v>
      </c>
      <c r="E461" s="17" t="s">
        <v>13</v>
      </c>
      <c r="F461" s="17">
        <v>44</v>
      </c>
      <c r="G461" s="19">
        <v>27591</v>
      </c>
      <c r="H461" s="20">
        <v>40133</v>
      </c>
    </row>
    <row r="462" spans="1:8" x14ac:dyDescent="0.35">
      <c r="A462" s="10">
        <v>14542</v>
      </c>
      <c r="B462" s="11" t="s">
        <v>504</v>
      </c>
      <c r="C462" s="11" t="s">
        <v>42</v>
      </c>
      <c r="D462" s="12">
        <v>1483</v>
      </c>
      <c r="E462" s="11" t="s">
        <v>16</v>
      </c>
      <c r="F462" s="11">
        <v>33</v>
      </c>
      <c r="G462" s="13">
        <v>31728</v>
      </c>
      <c r="H462" s="14">
        <v>40310</v>
      </c>
    </row>
    <row r="463" spans="1:8" x14ac:dyDescent="0.35">
      <c r="A463" s="16">
        <v>13564</v>
      </c>
      <c r="B463" s="17" t="s">
        <v>505</v>
      </c>
      <c r="C463" s="17" t="s">
        <v>88</v>
      </c>
      <c r="D463" s="18">
        <v>1911</v>
      </c>
      <c r="E463" s="17" t="s">
        <v>13</v>
      </c>
      <c r="F463" s="17">
        <v>49</v>
      </c>
      <c r="G463" s="19">
        <v>25926</v>
      </c>
      <c r="H463" s="20">
        <v>39829</v>
      </c>
    </row>
    <row r="464" spans="1:8" x14ac:dyDescent="0.35">
      <c r="A464" s="10">
        <v>14471</v>
      </c>
      <c r="B464" s="11" t="s">
        <v>506</v>
      </c>
      <c r="C464" s="11" t="s">
        <v>30</v>
      </c>
      <c r="D464" s="12">
        <v>1319</v>
      </c>
      <c r="E464" s="11" t="s">
        <v>16</v>
      </c>
      <c r="F464" s="11">
        <v>31</v>
      </c>
      <c r="G464" s="13">
        <v>32583</v>
      </c>
      <c r="H464" s="14">
        <v>40423</v>
      </c>
    </row>
    <row r="465" spans="1:8" x14ac:dyDescent="0.35">
      <c r="A465" s="16">
        <v>15065</v>
      </c>
      <c r="B465" s="17" t="s">
        <v>507</v>
      </c>
      <c r="C465" s="17" t="s">
        <v>69</v>
      </c>
      <c r="D465" s="18">
        <v>1801</v>
      </c>
      <c r="E465" s="17" t="s">
        <v>13</v>
      </c>
      <c r="F465" s="17">
        <v>32</v>
      </c>
      <c r="G465" s="19">
        <v>32185</v>
      </c>
      <c r="H465" s="20">
        <v>40382</v>
      </c>
    </row>
    <row r="466" spans="1:8" x14ac:dyDescent="0.35">
      <c r="A466" s="10">
        <v>15056</v>
      </c>
      <c r="B466" s="11" t="s">
        <v>508</v>
      </c>
      <c r="C466" s="11" t="s">
        <v>61</v>
      </c>
      <c r="D466" s="12">
        <v>2388</v>
      </c>
      <c r="E466" s="11" t="s">
        <v>13</v>
      </c>
      <c r="F466" s="11">
        <v>28</v>
      </c>
      <c r="G466" s="13">
        <v>33688</v>
      </c>
      <c r="H466" s="14">
        <v>43255</v>
      </c>
    </row>
    <row r="467" spans="1:8" x14ac:dyDescent="0.35">
      <c r="A467" s="16">
        <v>14090</v>
      </c>
      <c r="B467" s="17" t="s">
        <v>509</v>
      </c>
      <c r="C467" s="17" t="s">
        <v>156</v>
      </c>
      <c r="D467" s="18">
        <v>2803</v>
      </c>
      <c r="E467" s="17" t="s">
        <v>13</v>
      </c>
      <c r="F467" s="17">
        <v>25</v>
      </c>
      <c r="G467" s="19">
        <v>34598</v>
      </c>
      <c r="H467" s="20">
        <v>43389</v>
      </c>
    </row>
    <row r="468" spans="1:8" x14ac:dyDescent="0.35">
      <c r="A468" s="10">
        <v>14684</v>
      </c>
      <c r="B468" s="11" t="s">
        <v>510</v>
      </c>
      <c r="C468" s="11" t="s">
        <v>18</v>
      </c>
      <c r="D468" s="12">
        <v>1389</v>
      </c>
      <c r="E468" s="11" t="s">
        <v>16</v>
      </c>
      <c r="F468" s="11">
        <v>47</v>
      </c>
      <c r="G468" s="13">
        <v>26579</v>
      </c>
      <c r="H468" s="14">
        <v>39993</v>
      </c>
    </row>
    <row r="469" spans="1:8" x14ac:dyDescent="0.35">
      <c r="A469" s="16">
        <v>14842</v>
      </c>
      <c r="B469" s="17" t="s">
        <v>511</v>
      </c>
      <c r="C469" s="17" t="s">
        <v>36</v>
      </c>
      <c r="D469" s="18">
        <v>2150</v>
      </c>
      <c r="E469" s="17" t="s">
        <v>16</v>
      </c>
      <c r="F469" s="17">
        <v>32</v>
      </c>
      <c r="G469" s="19">
        <v>31992</v>
      </c>
      <c r="H469" s="20">
        <v>40380</v>
      </c>
    </row>
    <row r="470" spans="1:8" x14ac:dyDescent="0.35">
      <c r="A470" s="10">
        <v>14120</v>
      </c>
      <c r="B470" s="11" t="s">
        <v>512</v>
      </c>
      <c r="C470" s="11" t="s">
        <v>15</v>
      </c>
      <c r="D470" s="12">
        <v>2286</v>
      </c>
      <c r="E470" s="11" t="s">
        <v>16</v>
      </c>
      <c r="F470" s="11">
        <v>48</v>
      </c>
      <c r="G470" s="13">
        <v>26465</v>
      </c>
      <c r="H470" s="14">
        <v>39913</v>
      </c>
    </row>
    <row r="471" spans="1:8" x14ac:dyDescent="0.35">
      <c r="A471" s="16">
        <v>14620</v>
      </c>
      <c r="B471" s="17" t="s">
        <v>513</v>
      </c>
      <c r="C471" s="17" t="s">
        <v>12</v>
      </c>
      <c r="D471" s="18">
        <v>2978</v>
      </c>
      <c r="E471" s="17" t="s">
        <v>13</v>
      </c>
      <c r="F471" s="17">
        <v>47</v>
      </c>
      <c r="G471" s="19">
        <v>26814</v>
      </c>
      <c r="H471" s="20">
        <v>39996</v>
      </c>
    </row>
    <row r="472" spans="1:8" x14ac:dyDescent="0.35">
      <c r="A472" s="10">
        <v>14287</v>
      </c>
      <c r="B472" s="11" t="s">
        <v>514</v>
      </c>
      <c r="C472" s="11" t="s">
        <v>15</v>
      </c>
      <c r="D472" s="12">
        <v>2670</v>
      </c>
      <c r="E472" s="11" t="s">
        <v>13</v>
      </c>
      <c r="F472" s="11">
        <v>50</v>
      </c>
      <c r="G472" s="13">
        <v>25445</v>
      </c>
      <c r="H472" s="14">
        <v>38939</v>
      </c>
    </row>
    <row r="473" spans="1:8" x14ac:dyDescent="0.35">
      <c r="A473" s="16">
        <v>15048</v>
      </c>
      <c r="B473" s="17" t="s">
        <v>515</v>
      </c>
      <c r="C473" s="17" t="s">
        <v>61</v>
      </c>
      <c r="D473" s="18">
        <v>2741</v>
      </c>
      <c r="E473" s="17" t="s">
        <v>13</v>
      </c>
      <c r="F473" s="17">
        <v>36</v>
      </c>
      <c r="G473" s="19">
        <v>30581</v>
      </c>
      <c r="H473" s="20">
        <v>40669</v>
      </c>
    </row>
    <row r="474" spans="1:8" x14ac:dyDescent="0.35">
      <c r="A474" s="10">
        <v>14969</v>
      </c>
      <c r="B474" s="11" t="s">
        <v>516</v>
      </c>
      <c r="C474" s="11" t="s">
        <v>15</v>
      </c>
      <c r="D474" s="12">
        <v>1600</v>
      </c>
      <c r="E474" s="11" t="s">
        <v>16</v>
      </c>
      <c r="F474" s="11">
        <v>34</v>
      </c>
      <c r="G474" s="13">
        <v>31411</v>
      </c>
      <c r="H474" s="14">
        <v>40270</v>
      </c>
    </row>
    <row r="475" spans="1:8" x14ac:dyDescent="0.35">
      <c r="A475" s="16">
        <v>15103</v>
      </c>
      <c r="B475" s="17" t="s">
        <v>517</v>
      </c>
      <c r="C475" s="17" t="s">
        <v>92</v>
      </c>
      <c r="D475" s="18">
        <v>1545</v>
      </c>
      <c r="E475" s="17" t="s">
        <v>16</v>
      </c>
      <c r="F475" s="17">
        <v>45</v>
      </c>
      <c r="G475" s="19">
        <v>27511</v>
      </c>
      <c r="H475" s="20">
        <v>40109</v>
      </c>
    </row>
    <row r="476" spans="1:8" x14ac:dyDescent="0.35">
      <c r="A476" s="10">
        <v>14571</v>
      </c>
      <c r="B476" s="11" t="s">
        <v>518</v>
      </c>
      <c r="C476" s="11" t="s">
        <v>59</v>
      </c>
      <c r="D476" s="12">
        <v>2825</v>
      </c>
      <c r="E476" s="11" t="s">
        <v>13</v>
      </c>
      <c r="F476" s="11">
        <v>51</v>
      </c>
      <c r="G476" s="13">
        <v>25208</v>
      </c>
      <c r="H476" s="14">
        <v>38891</v>
      </c>
    </row>
    <row r="477" spans="1:8" x14ac:dyDescent="0.35">
      <c r="A477" s="16">
        <v>13650</v>
      </c>
      <c r="B477" s="17" t="s">
        <v>519</v>
      </c>
      <c r="C477" s="17" t="s">
        <v>51</v>
      </c>
      <c r="D477" s="18">
        <v>1132</v>
      </c>
      <c r="E477" s="17" t="s">
        <v>13</v>
      </c>
      <c r="F477" s="17">
        <v>31</v>
      </c>
      <c r="G477" s="19">
        <v>32367</v>
      </c>
      <c r="H477" s="20">
        <v>40392</v>
      </c>
    </row>
    <row r="478" spans="1:8" x14ac:dyDescent="0.35">
      <c r="A478" s="10">
        <v>14573</v>
      </c>
      <c r="B478" s="11" t="s">
        <v>520</v>
      </c>
      <c r="C478" s="11" t="s">
        <v>59</v>
      </c>
      <c r="D478" s="12">
        <v>2550</v>
      </c>
      <c r="E478" s="11" t="s">
        <v>16</v>
      </c>
      <c r="F478" s="11">
        <v>49</v>
      </c>
      <c r="G478" s="13">
        <v>25848</v>
      </c>
      <c r="H478" s="14">
        <v>39870</v>
      </c>
    </row>
    <row r="479" spans="1:8" x14ac:dyDescent="0.35">
      <c r="A479" s="16">
        <v>14164</v>
      </c>
      <c r="B479" s="17" t="s">
        <v>521</v>
      </c>
      <c r="C479" s="17" t="s">
        <v>15</v>
      </c>
      <c r="D479" s="18">
        <v>2815</v>
      </c>
      <c r="E479" s="17" t="s">
        <v>16</v>
      </c>
      <c r="F479" s="17">
        <v>33</v>
      </c>
      <c r="G479" s="19">
        <v>31933</v>
      </c>
      <c r="H479" s="20">
        <v>40291</v>
      </c>
    </row>
    <row r="480" spans="1:8" x14ac:dyDescent="0.35">
      <c r="A480" s="10">
        <v>13927</v>
      </c>
      <c r="B480" s="11" t="s">
        <v>522</v>
      </c>
      <c r="C480" s="11" t="s">
        <v>40</v>
      </c>
      <c r="D480" s="12">
        <v>630</v>
      </c>
      <c r="E480" s="11" t="s">
        <v>13</v>
      </c>
      <c r="F480" s="11">
        <v>44</v>
      </c>
      <c r="G480" s="13">
        <v>27755</v>
      </c>
      <c r="H480" s="14">
        <v>40134</v>
      </c>
    </row>
    <row r="481" spans="1:8" x14ac:dyDescent="0.35">
      <c r="A481" s="16">
        <v>13846</v>
      </c>
      <c r="B481" s="17" t="s">
        <v>523</v>
      </c>
      <c r="C481" s="17" t="s">
        <v>12</v>
      </c>
      <c r="D481" s="18">
        <v>518</v>
      </c>
      <c r="E481" s="17" t="s">
        <v>13</v>
      </c>
      <c r="F481" s="17">
        <v>44</v>
      </c>
      <c r="G481" s="19">
        <v>27720</v>
      </c>
      <c r="H481" s="20">
        <v>40130</v>
      </c>
    </row>
    <row r="482" spans="1:8" x14ac:dyDescent="0.35">
      <c r="A482" s="10">
        <v>13508</v>
      </c>
      <c r="B482" s="11" t="s">
        <v>524</v>
      </c>
      <c r="C482" s="11" t="s">
        <v>122</v>
      </c>
      <c r="D482" s="12">
        <v>1222</v>
      </c>
      <c r="E482" s="11" t="s">
        <v>13</v>
      </c>
      <c r="F482" s="11">
        <v>36</v>
      </c>
      <c r="G482" s="13">
        <v>30681</v>
      </c>
      <c r="H482" s="14">
        <v>44053</v>
      </c>
    </row>
    <row r="483" spans="1:8" x14ac:dyDescent="0.35">
      <c r="A483" s="16">
        <v>14849</v>
      </c>
      <c r="B483" s="17" t="s">
        <v>525</v>
      </c>
      <c r="C483" s="17" t="s">
        <v>36</v>
      </c>
      <c r="D483" s="18">
        <v>2747</v>
      </c>
      <c r="E483" s="17" t="s">
        <v>16</v>
      </c>
      <c r="F483" s="17">
        <v>23</v>
      </c>
      <c r="G483" s="19">
        <v>35324</v>
      </c>
      <c r="H483" s="20">
        <v>43542</v>
      </c>
    </row>
    <row r="484" spans="1:8" x14ac:dyDescent="0.35">
      <c r="A484" s="10">
        <v>14836</v>
      </c>
      <c r="B484" s="11" t="s">
        <v>526</v>
      </c>
      <c r="C484" s="11" t="s">
        <v>36</v>
      </c>
      <c r="D484" s="12">
        <v>2498</v>
      </c>
      <c r="E484" s="11" t="s">
        <v>16</v>
      </c>
      <c r="F484" s="11">
        <v>40</v>
      </c>
      <c r="G484" s="13">
        <v>29162</v>
      </c>
      <c r="H484" s="14">
        <v>40424</v>
      </c>
    </row>
    <row r="485" spans="1:8" x14ac:dyDescent="0.35">
      <c r="A485" s="16">
        <v>13614</v>
      </c>
      <c r="B485" s="17" t="s">
        <v>527</v>
      </c>
      <c r="C485" s="17" t="s">
        <v>92</v>
      </c>
      <c r="D485" s="18">
        <v>2097</v>
      </c>
      <c r="E485" s="17" t="s">
        <v>13</v>
      </c>
      <c r="F485" s="17">
        <v>40</v>
      </c>
      <c r="G485" s="19">
        <v>29338</v>
      </c>
      <c r="H485" s="20">
        <v>40373</v>
      </c>
    </row>
    <row r="486" spans="1:8" x14ac:dyDescent="0.35">
      <c r="A486" s="10">
        <v>13813</v>
      </c>
      <c r="B486" s="11" t="s">
        <v>528</v>
      </c>
      <c r="C486" s="11" t="s">
        <v>59</v>
      </c>
      <c r="D486" s="12">
        <v>1950</v>
      </c>
      <c r="E486" s="11" t="s">
        <v>13</v>
      </c>
      <c r="F486" s="11">
        <v>43</v>
      </c>
      <c r="G486" s="13">
        <v>28146</v>
      </c>
      <c r="H486" s="14">
        <v>40205</v>
      </c>
    </row>
    <row r="487" spans="1:8" x14ac:dyDescent="0.35">
      <c r="A487" s="16">
        <v>13979</v>
      </c>
      <c r="B487" s="17" t="s">
        <v>529</v>
      </c>
      <c r="C487" s="17" t="s">
        <v>63</v>
      </c>
      <c r="D487" s="18">
        <v>1488</v>
      </c>
      <c r="E487" s="17" t="s">
        <v>16</v>
      </c>
      <c r="F487" s="17">
        <v>38</v>
      </c>
      <c r="G487" s="19">
        <v>30059</v>
      </c>
      <c r="H487" s="20">
        <v>40527</v>
      </c>
    </row>
    <row r="488" spans="1:8" x14ac:dyDescent="0.35">
      <c r="A488" s="10">
        <v>14478</v>
      </c>
      <c r="B488" s="11" t="s">
        <v>530</v>
      </c>
      <c r="C488" s="11" t="s">
        <v>30</v>
      </c>
      <c r="D488" s="12">
        <v>1253</v>
      </c>
      <c r="E488" s="11" t="s">
        <v>16</v>
      </c>
      <c r="F488" s="11">
        <v>28</v>
      </c>
      <c r="G488" s="13">
        <v>33749</v>
      </c>
      <c r="H488" s="14">
        <v>43229</v>
      </c>
    </row>
    <row r="489" spans="1:8" x14ac:dyDescent="0.35">
      <c r="A489" s="16">
        <v>13693</v>
      </c>
      <c r="B489" s="17" t="s">
        <v>531</v>
      </c>
      <c r="C489" s="17" t="s">
        <v>131</v>
      </c>
      <c r="D489" s="18">
        <v>2920</v>
      </c>
      <c r="E489" s="17" t="s">
        <v>16</v>
      </c>
      <c r="F489" s="17">
        <v>39</v>
      </c>
      <c r="G489" s="19">
        <v>29635</v>
      </c>
      <c r="H489" s="20">
        <v>40449</v>
      </c>
    </row>
    <row r="490" spans="1:8" x14ac:dyDescent="0.35">
      <c r="A490" s="10">
        <v>14592</v>
      </c>
      <c r="B490" s="11" t="s">
        <v>532</v>
      </c>
      <c r="C490" s="11" t="s">
        <v>59</v>
      </c>
      <c r="D490" s="12">
        <v>2344</v>
      </c>
      <c r="E490" s="11" t="s">
        <v>16</v>
      </c>
      <c r="F490" s="11">
        <v>22</v>
      </c>
      <c r="G490" s="13">
        <v>35798</v>
      </c>
      <c r="H490" s="14">
        <v>43600</v>
      </c>
    </row>
    <row r="491" spans="1:8" x14ac:dyDescent="0.35">
      <c r="A491" s="16">
        <v>14848</v>
      </c>
      <c r="B491" s="17" t="s">
        <v>533</v>
      </c>
      <c r="C491" s="17" t="s">
        <v>36</v>
      </c>
      <c r="D491" s="18">
        <v>1948</v>
      </c>
      <c r="E491" s="17" t="s">
        <v>16</v>
      </c>
      <c r="F491" s="17">
        <v>23</v>
      </c>
      <c r="G491" s="19">
        <v>35338</v>
      </c>
      <c r="H491" s="20">
        <v>43539</v>
      </c>
    </row>
    <row r="492" spans="1:8" x14ac:dyDescent="0.35">
      <c r="A492" s="10">
        <v>14208</v>
      </c>
      <c r="B492" s="11" t="s">
        <v>534</v>
      </c>
      <c r="C492" s="11" t="s">
        <v>36</v>
      </c>
      <c r="D492" s="12">
        <v>2945</v>
      </c>
      <c r="E492" s="11" t="s">
        <v>16</v>
      </c>
      <c r="F492" s="11">
        <v>50</v>
      </c>
      <c r="G492" s="13">
        <v>25503</v>
      </c>
      <c r="H492" s="14">
        <v>38945</v>
      </c>
    </row>
    <row r="493" spans="1:8" x14ac:dyDescent="0.35">
      <c r="A493" s="16">
        <v>14958</v>
      </c>
      <c r="B493" s="17" t="s">
        <v>535</v>
      </c>
      <c r="C493" s="17" t="s">
        <v>15</v>
      </c>
      <c r="D493" s="18">
        <v>801</v>
      </c>
      <c r="E493" s="17" t="s">
        <v>13</v>
      </c>
      <c r="F493" s="17">
        <v>37</v>
      </c>
      <c r="G493" s="19">
        <v>30491</v>
      </c>
      <c r="H493" s="20">
        <v>40613</v>
      </c>
    </row>
    <row r="494" spans="1:8" x14ac:dyDescent="0.35">
      <c r="A494" s="10">
        <v>15050</v>
      </c>
      <c r="B494" s="11" t="s">
        <v>536</v>
      </c>
      <c r="C494" s="11" t="s">
        <v>61</v>
      </c>
      <c r="D494" s="12">
        <v>2883</v>
      </c>
      <c r="E494" s="11" t="s">
        <v>16</v>
      </c>
      <c r="F494" s="11">
        <v>36</v>
      </c>
      <c r="G494" s="13">
        <v>30713</v>
      </c>
      <c r="H494" s="14">
        <v>40673</v>
      </c>
    </row>
    <row r="495" spans="1:8" x14ac:dyDescent="0.35">
      <c r="A495" s="16">
        <v>15052</v>
      </c>
      <c r="B495" s="17" t="s">
        <v>537</v>
      </c>
      <c r="C495" s="17" t="s">
        <v>61</v>
      </c>
      <c r="D495" s="18">
        <v>930</v>
      </c>
      <c r="E495" s="17" t="s">
        <v>16</v>
      </c>
      <c r="F495" s="17">
        <v>29</v>
      </c>
      <c r="G495" s="19">
        <v>33204</v>
      </c>
      <c r="H495" s="20">
        <v>44009</v>
      </c>
    </row>
    <row r="496" spans="1:8" x14ac:dyDescent="0.35">
      <c r="A496" s="10">
        <v>15051</v>
      </c>
      <c r="B496" s="11" t="s">
        <v>538</v>
      </c>
      <c r="C496" s="11" t="s">
        <v>61</v>
      </c>
      <c r="D496" s="12">
        <v>1233</v>
      </c>
      <c r="E496" s="11" t="s">
        <v>16</v>
      </c>
      <c r="F496" s="11">
        <v>30</v>
      </c>
      <c r="G496" s="13">
        <v>32947</v>
      </c>
      <c r="H496" s="14">
        <v>44008</v>
      </c>
    </row>
    <row r="497" spans="1:8" x14ac:dyDescent="0.35">
      <c r="A497" s="16">
        <v>14619</v>
      </c>
      <c r="B497" s="17" t="s">
        <v>539</v>
      </c>
      <c r="C497" s="17" t="s">
        <v>12</v>
      </c>
      <c r="D497" s="18">
        <v>1143</v>
      </c>
      <c r="E497" s="17" t="s">
        <v>16</v>
      </c>
      <c r="F497" s="17">
        <v>48</v>
      </c>
      <c r="G497" s="19">
        <v>26341</v>
      </c>
      <c r="H497" s="20">
        <v>43867</v>
      </c>
    </row>
    <row r="498" spans="1:8" x14ac:dyDescent="0.35">
      <c r="A498" s="10">
        <v>13900</v>
      </c>
      <c r="B498" s="11" t="s">
        <v>540</v>
      </c>
      <c r="C498" s="11" t="s">
        <v>20</v>
      </c>
      <c r="D498" s="12">
        <v>637</v>
      </c>
      <c r="E498" s="11" t="s">
        <v>13</v>
      </c>
      <c r="F498" s="11">
        <v>51</v>
      </c>
      <c r="G498" s="13">
        <v>25245</v>
      </c>
      <c r="H498" s="14">
        <v>38860</v>
      </c>
    </row>
    <row r="499" spans="1:8" x14ac:dyDescent="0.35">
      <c r="A499" s="16">
        <v>13819</v>
      </c>
      <c r="B499" s="17" t="s">
        <v>541</v>
      </c>
      <c r="C499" s="17" t="s">
        <v>59</v>
      </c>
      <c r="D499" s="18">
        <v>1368</v>
      </c>
      <c r="E499" s="17" t="s">
        <v>16</v>
      </c>
      <c r="F499" s="17">
        <v>37</v>
      </c>
      <c r="G499" s="19">
        <v>30208</v>
      </c>
      <c r="H499" s="20">
        <v>40568</v>
      </c>
    </row>
    <row r="500" spans="1:8" x14ac:dyDescent="0.35">
      <c r="A500" s="10">
        <v>14470</v>
      </c>
      <c r="B500" s="11" t="s">
        <v>542</v>
      </c>
      <c r="C500" s="11" t="s">
        <v>30</v>
      </c>
      <c r="D500" s="12">
        <v>724</v>
      </c>
      <c r="E500" s="11" t="s">
        <v>16</v>
      </c>
      <c r="F500" s="11">
        <v>32</v>
      </c>
      <c r="G500" s="13">
        <v>32225</v>
      </c>
      <c r="H500" s="14">
        <v>40364</v>
      </c>
    </row>
    <row r="501" spans="1:8" x14ac:dyDescent="0.35">
      <c r="A501" s="16">
        <v>13635</v>
      </c>
      <c r="B501" s="17" t="s">
        <v>543</v>
      </c>
      <c r="C501" s="17" t="s">
        <v>51</v>
      </c>
      <c r="D501" s="18">
        <v>1989</v>
      </c>
      <c r="E501" s="17" t="s">
        <v>13</v>
      </c>
      <c r="F501" s="17">
        <v>46</v>
      </c>
      <c r="G501" s="19">
        <v>26895</v>
      </c>
      <c r="H501" s="20">
        <v>40018</v>
      </c>
    </row>
    <row r="502" spans="1:8" x14ac:dyDescent="0.35">
      <c r="A502" s="10">
        <v>14694</v>
      </c>
      <c r="B502" s="11" t="s">
        <v>544</v>
      </c>
      <c r="C502" s="11" t="s">
        <v>18</v>
      </c>
      <c r="D502" s="12">
        <v>2901</v>
      </c>
      <c r="E502" s="11" t="s">
        <v>16</v>
      </c>
      <c r="F502" s="11">
        <v>45</v>
      </c>
      <c r="G502" s="13">
        <v>27278</v>
      </c>
      <c r="H502" s="14">
        <v>40094</v>
      </c>
    </row>
    <row r="503" spans="1:8" x14ac:dyDescent="0.35">
      <c r="A503" s="16">
        <v>13928</v>
      </c>
      <c r="B503" s="17" t="s">
        <v>545</v>
      </c>
      <c r="C503" s="17" t="s">
        <v>40</v>
      </c>
      <c r="D503" s="18">
        <v>2243</v>
      </c>
      <c r="E503" s="17" t="s">
        <v>16</v>
      </c>
      <c r="F503" s="17">
        <v>44</v>
      </c>
      <c r="G503" s="19">
        <v>27904</v>
      </c>
      <c r="H503" s="20">
        <v>43925</v>
      </c>
    </row>
    <row r="504" spans="1:8" x14ac:dyDescent="0.35">
      <c r="A504" s="10">
        <v>14583</v>
      </c>
      <c r="B504" s="11" t="s">
        <v>546</v>
      </c>
      <c r="C504" s="11" t="s">
        <v>59</v>
      </c>
      <c r="D504" s="12">
        <v>2350</v>
      </c>
      <c r="E504" s="11" t="s">
        <v>13</v>
      </c>
      <c r="F504" s="11">
        <v>35</v>
      </c>
      <c r="G504" s="13">
        <v>31183</v>
      </c>
      <c r="H504" s="14">
        <v>40204</v>
      </c>
    </row>
    <row r="505" spans="1:8" x14ac:dyDescent="0.35">
      <c r="A505" s="16">
        <v>14087</v>
      </c>
      <c r="B505" s="17" t="s">
        <v>547</v>
      </c>
      <c r="C505" s="17" t="s">
        <v>156</v>
      </c>
      <c r="D505" s="18">
        <v>2606</v>
      </c>
      <c r="E505" s="17" t="s">
        <v>13</v>
      </c>
      <c r="F505" s="17">
        <v>31</v>
      </c>
      <c r="G505" s="19">
        <v>32544</v>
      </c>
      <c r="H505" s="20">
        <v>40420</v>
      </c>
    </row>
    <row r="506" spans="1:8" x14ac:dyDescent="0.35">
      <c r="A506" s="10">
        <v>14116</v>
      </c>
      <c r="B506" s="11" t="s">
        <v>548</v>
      </c>
      <c r="C506" s="11" t="s">
        <v>15</v>
      </c>
      <c r="D506" s="12">
        <v>561</v>
      </c>
      <c r="E506" s="11" t="s">
        <v>16</v>
      </c>
      <c r="F506" s="11">
        <v>49</v>
      </c>
      <c r="G506" s="13">
        <v>25851</v>
      </c>
      <c r="H506" s="14">
        <v>39849</v>
      </c>
    </row>
    <row r="507" spans="1:8" x14ac:dyDescent="0.35">
      <c r="A507" s="16">
        <v>14695</v>
      </c>
      <c r="B507" s="17" t="s">
        <v>549</v>
      </c>
      <c r="C507" s="17" t="s">
        <v>18</v>
      </c>
      <c r="D507" s="18">
        <v>737</v>
      </c>
      <c r="E507" s="17" t="s">
        <v>13</v>
      </c>
      <c r="F507" s="17">
        <v>44</v>
      </c>
      <c r="G507" s="19">
        <v>27648</v>
      </c>
      <c r="H507" s="20">
        <v>40164</v>
      </c>
    </row>
    <row r="508" spans="1:8" x14ac:dyDescent="0.35">
      <c r="A508" s="10">
        <v>14299</v>
      </c>
      <c r="B508" s="11" t="s">
        <v>550</v>
      </c>
      <c r="C508" s="11" t="s">
        <v>15</v>
      </c>
      <c r="D508" s="12">
        <v>2761</v>
      </c>
      <c r="E508" s="11" t="s">
        <v>16</v>
      </c>
      <c r="F508" s="11">
        <v>47</v>
      </c>
      <c r="G508" s="13">
        <v>26616</v>
      </c>
      <c r="H508" s="14">
        <v>39981</v>
      </c>
    </row>
    <row r="509" spans="1:8" x14ac:dyDescent="0.35">
      <c r="A509" s="16">
        <v>14577</v>
      </c>
      <c r="B509" s="17" t="s">
        <v>551</v>
      </c>
      <c r="C509" s="17" t="s">
        <v>59</v>
      </c>
      <c r="D509" s="18">
        <v>2205</v>
      </c>
      <c r="E509" s="17" t="s">
        <v>16</v>
      </c>
      <c r="F509" s="17">
        <v>47</v>
      </c>
      <c r="G509" s="19">
        <v>26615</v>
      </c>
      <c r="H509" s="20">
        <v>40000</v>
      </c>
    </row>
    <row r="510" spans="1:8" x14ac:dyDescent="0.35">
      <c r="A510" s="10">
        <v>14083</v>
      </c>
      <c r="B510" s="11" t="s">
        <v>552</v>
      </c>
      <c r="C510" s="11" t="s">
        <v>156</v>
      </c>
      <c r="D510" s="12">
        <v>1895</v>
      </c>
      <c r="E510" s="11" t="s">
        <v>13</v>
      </c>
      <c r="F510" s="11">
        <v>34</v>
      </c>
      <c r="G510" s="13">
        <v>31234</v>
      </c>
      <c r="H510" s="14">
        <v>40239</v>
      </c>
    </row>
    <row r="511" spans="1:8" x14ac:dyDescent="0.35">
      <c r="A511" s="16">
        <v>13634</v>
      </c>
      <c r="B511" s="17" t="s">
        <v>553</v>
      </c>
      <c r="C511" s="17" t="s">
        <v>51</v>
      </c>
      <c r="D511" s="18">
        <v>2218</v>
      </c>
      <c r="E511" s="17" t="s">
        <v>16</v>
      </c>
      <c r="F511" s="17">
        <v>46</v>
      </c>
      <c r="G511" s="19">
        <v>26938</v>
      </c>
      <c r="H511" s="20">
        <v>40017</v>
      </c>
    </row>
    <row r="512" spans="1:8" x14ac:dyDescent="0.35">
      <c r="A512" s="10">
        <v>14507</v>
      </c>
      <c r="B512" s="11" t="s">
        <v>554</v>
      </c>
      <c r="C512" s="11" t="s">
        <v>56</v>
      </c>
      <c r="D512" s="12">
        <v>876</v>
      </c>
      <c r="E512" s="11" t="s">
        <v>13</v>
      </c>
      <c r="F512" s="11">
        <v>43</v>
      </c>
      <c r="G512" s="13">
        <v>28039</v>
      </c>
      <c r="H512" s="14">
        <v>40224</v>
      </c>
    </row>
    <row r="513" spans="1:8" x14ac:dyDescent="0.35">
      <c r="A513" s="16">
        <v>15137</v>
      </c>
      <c r="B513" s="17" t="s">
        <v>555</v>
      </c>
      <c r="C513" s="17" t="s">
        <v>15</v>
      </c>
      <c r="D513" s="18">
        <v>2768</v>
      </c>
      <c r="E513" s="17" t="s">
        <v>16</v>
      </c>
      <c r="F513" s="17">
        <v>39</v>
      </c>
      <c r="G513" s="19">
        <v>29473</v>
      </c>
      <c r="H513" s="20">
        <v>40513</v>
      </c>
    </row>
    <row r="514" spans="1:8" x14ac:dyDescent="0.35">
      <c r="A514" s="10">
        <v>14048</v>
      </c>
      <c r="B514" s="11" t="s">
        <v>556</v>
      </c>
      <c r="C514" s="11" t="s">
        <v>36</v>
      </c>
      <c r="D514" s="12">
        <v>1106</v>
      </c>
      <c r="E514" s="11" t="s">
        <v>16</v>
      </c>
      <c r="F514" s="11">
        <v>33</v>
      </c>
      <c r="G514" s="13">
        <v>31843</v>
      </c>
      <c r="H514" s="14">
        <v>44017</v>
      </c>
    </row>
    <row r="515" spans="1:8" x14ac:dyDescent="0.35">
      <c r="A515" s="16">
        <v>13610</v>
      </c>
      <c r="B515" s="17" t="s">
        <v>557</v>
      </c>
      <c r="C515" s="17" t="s">
        <v>92</v>
      </c>
      <c r="D515" s="18">
        <v>1283</v>
      </c>
      <c r="E515" s="17" t="s">
        <v>16</v>
      </c>
      <c r="F515" s="17">
        <v>48</v>
      </c>
      <c r="G515" s="19">
        <v>26250</v>
      </c>
      <c r="H515" s="20">
        <v>39896</v>
      </c>
    </row>
    <row r="516" spans="1:8" x14ac:dyDescent="0.35">
      <c r="A516" s="10">
        <v>14681</v>
      </c>
      <c r="B516" s="11" t="s">
        <v>558</v>
      </c>
      <c r="C516" s="11" t="s">
        <v>18</v>
      </c>
      <c r="D516" s="12">
        <v>650</v>
      </c>
      <c r="E516" s="11" t="s">
        <v>13</v>
      </c>
      <c r="F516" s="11">
        <v>48</v>
      </c>
      <c r="G516" s="13">
        <v>26341</v>
      </c>
      <c r="H516" s="14">
        <v>39932</v>
      </c>
    </row>
    <row r="517" spans="1:8" x14ac:dyDescent="0.35">
      <c r="A517" s="16">
        <v>14290</v>
      </c>
      <c r="B517" s="17" t="s">
        <v>559</v>
      </c>
      <c r="C517" s="17" t="s">
        <v>15</v>
      </c>
      <c r="D517" s="18">
        <v>1408</v>
      </c>
      <c r="E517" s="17" t="s">
        <v>13</v>
      </c>
      <c r="F517" s="17">
        <v>50</v>
      </c>
      <c r="G517" s="19">
        <v>25452</v>
      </c>
      <c r="H517" s="20">
        <v>38944</v>
      </c>
    </row>
    <row r="518" spans="1:8" x14ac:dyDescent="0.35">
      <c r="A518" s="10">
        <v>13853</v>
      </c>
      <c r="B518" s="11" t="s">
        <v>560</v>
      </c>
      <c r="C518" s="11" t="s">
        <v>12</v>
      </c>
      <c r="D518" s="12">
        <v>610</v>
      </c>
      <c r="E518" s="11" t="s">
        <v>16</v>
      </c>
      <c r="F518" s="11">
        <v>38</v>
      </c>
      <c r="G518" s="13">
        <v>30042</v>
      </c>
      <c r="H518" s="14">
        <v>40525</v>
      </c>
    </row>
    <row r="519" spans="1:8" x14ac:dyDescent="0.35">
      <c r="A519" s="16">
        <v>14948</v>
      </c>
      <c r="B519" s="17" t="s">
        <v>561</v>
      </c>
      <c r="C519" s="17" t="s">
        <v>15</v>
      </c>
      <c r="D519" s="18">
        <v>2270</v>
      </c>
      <c r="E519" s="17" t="s">
        <v>16</v>
      </c>
      <c r="F519" s="17">
        <v>39</v>
      </c>
      <c r="G519" s="19">
        <v>29493</v>
      </c>
      <c r="H519" s="20">
        <v>40507</v>
      </c>
    </row>
    <row r="520" spans="1:8" x14ac:dyDescent="0.35">
      <c r="A520" s="10">
        <v>14054</v>
      </c>
      <c r="B520" s="11" t="s">
        <v>562</v>
      </c>
      <c r="C520" s="11" t="s">
        <v>36</v>
      </c>
      <c r="D520" s="12">
        <v>2510</v>
      </c>
      <c r="E520" s="11" t="s">
        <v>16</v>
      </c>
      <c r="F520" s="11">
        <v>31</v>
      </c>
      <c r="G520" s="13">
        <v>32591</v>
      </c>
      <c r="H520" s="14">
        <v>40414</v>
      </c>
    </row>
    <row r="521" spans="1:8" x14ac:dyDescent="0.35">
      <c r="A521" s="16">
        <v>13681</v>
      </c>
      <c r="B521" s="17" t="s">
        <v>563</v>
      </c>
      <c r="C521" s="17" t="s">
        <v>131</v>
      </c>
      <c r="D521" s="18">
        <v>1822</v>
      </c>
      <c r="E521" s="17" t="s">
        <v>13</v>
      </c>
      <c r="F521" s="17">
        <v>50</v>
      </c>
      <c r="G521" s="19">
        <v>25606</v>
      </c>
      <c r="H521" s="20">
        <v>38916</v>
      </c>
    </row>
    <row r="522" spans="1:8" x14ac:dyDescent="0.35">
      <c r="A522" s="10">
        <v>13638</v>
      </c>
      <c r="B522" s="11" t="s">
        <v>564</v>
      </c>
      <c r="C522" s="11" t="s">
        <v>51</v>
      </c>
      <c r="D522" s="12">
        <v>2026</v>
      </c>
      <c r="E522" s="11" t="s">
        <v>16</v>
      </c>
      <c r="F522" s="11">
        <v>45</v>
      </c>
      <c r="G522" s="13">
        <v>27210</v>
      </c>
      <c r="H522" s="14">
        <v>40070</v>
      </c>
    </row>
    <row r="523" spans="1:8" x14ac:dyDescent="0.35">
      <c r="A523" s="16">
        <v>14037</v>
      </c>
      <c r="B523" s="17" t="s">
        <v>565</v>
      </c>
      <c r="C523" s="17" t="s">
        <v>36</v>
      </c>
      <c r="D523" s="18">
        <v>1062</v>
      </c>
      <c r="E523" s="17" t="s">
        <v>16</v>
      </c>
      <c r="F523" s="17">
        <v>40</v>
      </c>
      <c r="G523" s="19">
        <v>29190</v>
      </c>
      <c r="H523" s="20">
        <v>44021</v>
      </c>
    </row>
    <row r="524" spans="1:8" x14ac:dyDescent="0.35">
      <c r="A524" s="10">
        <v>13616</v>
      </c>
      <c r="B524" s="11" t="s">
        <v>566</v>
      </c>
      <c r="C524" s="11" t="s">
        <v>92</v>
      </c>
      <c r="D524" s="12">
        <v>639</v>
      </c>
      <c r="E524" s="11" t="s">
        <v>13</v>
      </c>
      <c r="F524" s="11">
        <v>34</v>
      </c>
      <c r="G524" s="13">
        <v>31235</v>
      </c>
      <c r="H524" s="14">
        <v>40218</v>
      </c>
    </row>
    <row r="525" spans="1:8" x14ac:dyDescent="0.35">
      <c r="A525" s="16">
        <v>14618</v>
      </c>
      <c r="B525" s="17" t="s">
        <v>567</v>
      </c>
      <c r="C525" s="17" t="s">
        <v>12</v>
      </c>
      <c r="D525" s="18">
        <v>1902</v>
      </c>
      <c r="E525" s="17" t="s">
        <v>13</v>
      </c>
      <c r="F525" s="17">
        <v>49</v>
      </c>
      <c r="G525" s="19">
        <v>25768</v>
      </c>
      <c r="H525" s="20">
        <v>39875</v>
      </c>
    </row>
    <row r="526" spans="1:8" x14ac:dyDescent="0.35">
      <c r="A526" s="10">
        <v>14846</v>
      </c>
      <c r="B526" s="11" t="s">
        <v>568</v>
      </c>
      <c r="C526" s="11" t="s">
        <v>36</v>
      </c>
      <c r="D526" s="12">
        <v>2738</v>
      </c>
      <c r="E526" s="11" t="s">
        <v>13</v>
      </c>
      <c r="F526" s="11">
        <v>24</v>
      </c>
      <c r="G526" s="13">
        <v>35147</v>
      </c>
      <c r="H526" s="14">
        <v>43489</v>
      </c>
    </row>
    <row r="527" spans="1:8" x14ac:dyDescent="0.35">
      <c r="A527" s="16">
        <v>15100</v>
      </c>
      <c r="B527" s="17" t="s">
        <v>569</v>
      </c>
      <c r="C527" s="17" t="s">
        <v>92</v>
      </c>
      <c r="D527" s="18">
        <v>1230</v>
      </c>
      <c r="E527" s="17" t="s">
        <v>16</v>
      </c>
      <c r="F527" s="17">
        <v>48</v>
      </c>
      <c r="G527" s="19">
        <v>26259</v>
      </c>
      <c r="H527" s="20">
        <v>39951</v>
      </c>
    </row>
    <row r="528" spans="1:8" x14ac:dyDescent="0.35">
      <c r="A528" s="10">
        <v>14117</v>
      </c>
      <c r="B528" s="11" t="s">
        <v>570</v>
      </c>
      <c r="C528" s="11" t="s">
        <v>15</v>
      </c>
      <c r="D528" s="12">
        <v>1915</v>
      </c>
      <c r="E528" s="11" t="s">
        <v>16</v>
      </c>
      <c r="F528" s="11">
        <v>49</v>
      </c>
      <c r="G528" s="13">
        <v>25929</v>
      </c>
      <c r="H528" s="14">
        <v>39853</v>
      </c>
    </row>
    <row r="529" spans="1:8" x14ac:dyDescent="0.35">
      <c r="A529" s="16">
        <v>13818</v>
      </c>
      <c r="B529" s="17" t="s">
        <v>571</v>
      </c>
      <c r="C529" s="17" t="s">
        <v>59</v>
      </c>
      <c r="D529" s="18">
        <v>1600</v>
      </c>
      <c r="E529" s="17" t="s">
        <v>13</v>
      </c>
      <c r="F529" s="17">
        <v>37</v>
      </c>
      <c r="G529" s="19">
        <v>30202</v>
      </c>
      <c r="H529" s="20">
        <v>40567</v>
      </c>
    </row>
    <row r="530" spans="1:8" x14ac:dyDescent="0.35">
      <c r="A530" s="10">
        <v>13542</v>
      </c>
      <c r="B530" s="11" t="s">
        <v>572</v>
      </c>
      <c r="C530" s="11" t="s">
        <v>112</v>
      </c>
      <c r="D530" s="12">
        <v>1879</v>
      </c>
      <c r="E530" s="11" t="s">
        <v>16</v>
      </c>
      <c r="F530" s="11">
        <v>27</v>
      </c>
      <c r="G530" s="13">
        <v>33919</v>
      </c>
      <c r="H530" s="14">
        <v>43262</v>
      </c>
    </row>
    <row r="531" spans="1:8" x14ac:dyDescent="0.35">
      <c r="A531" s="16">
        <v>13844</v>
      </c>
      <c r="B531" s="17" t="s">
        <v>573</v>
      </c>
      <c r="C531" s="17" t="s">
        <v>12</v>
      </c>
      <c r="D531" s="18">
        <v>850</v>
      </c>
      <c r="E531" s="17" t="s">
        <v>13</v>
      </c>
      <c r="F531" s="17">
        <v>45</v>
      </c>
      <c r="G531" s="19">
        <v>27345</v>
      </c>
      <c r="H531" s="20">
        <v>40074</v>
      </c>
    </row>
    <row r="532" spans="1:8" x14ac:dyDescent="0.35">
      <c r="A532" s="10">
        <v>13512</v>
      </c>
      <c r="B532" s="11" t="s">
        <v>574</v>
      </c>
      <c r="C532" s="11" t="s">
        <v>122</v>
      </c>
      <c r="D532" s="12">
        <v>878</v>
      </c>
      <c r="E532" s="11" t="s">
        <v>16</v>
      </c>
      <c r="F532" s="11">
        <v>33</v>
      </c>
      <c r="G532" s="13">
        <v>31815</v>
      </c>
      <c r="H532" s="14">
        <v>44052</v>
      </c>
    </row>
    <row r="533" spans="1:8" x14ac:dyDescent="0.35">
      <c r="A533" s="16">
        <v>13888</v>
      </c>
      <c r="B533" s="17" t="s">
        <v>575</v>
      </c>
      <c r="C533" s="17" t="s">
        <v>33</v>
      </c>
      <c r="D533" s="18">
        <v>1722</v>
      </c>
      <c r="E533" s="17" t="s">
        <v>13</v>
      </c>
      <c r="F533" s="17">
        <v>37</v>
      </c>
      <c r="G533" s="19">
        <v>30480</v>
      </c>
      <c r="H533" s="20">
        <v>40569</v>
      </c>
    </row>
    <row r="534" spans="1:8" x14ac:dyDescent="0.35">
      <c r="A534" s="10">
        <v>14109</v>
      </c>
      <c r="B534" s="11" t="s">
        <v>576</v>
      </c>
      <c r="C534" s="11" t="s">
        <v>15</v>
      </c>
      <c r="D534" s="12">
        <v>1729</v>
      </c>
      <c r="E534" s="11" t="s">
        <v>16</v>
      </c>
      <c r="F534" s="11">
        <v>51</v>
      </c>
      <c r="G534" s="13">
        <v>25299</v>
      </c>
      <c r="H534" s="14">
        <v>38868</v>
      </c>
    </row>
    <row r="535" spans="1:8" x14ac:dyDescent="0.35">
      <c r="A535" s="16">
        <v>14621</v>
      </c>
      <c r="B535" s="17" t="s">
        <v>577</v>
      </c>
      <c r="C535" s="17" t="s">
        <v>12</v>
      </c>
      <c r="D535" s="18">
        <v>2328</v>
      </c>
      <c r="E535" s="17" t="s">
        <v>16</v>
      </c>
      <c r="F535" s="17">
        <v>47</v>
      </c>
      <c r="G535" s="19">
        <v>26607</v>
      </c>
      <c r="H535" s="20">
        <v>39997</v>
      </c>
    </row>
    <row r="536" spans="1:8" x14ac:dyDescent="0.35">
      <c r="A536" s="10">
        <v>13511</v>
      </c>
      <c r="B536" s="11" t="s">
        <v>578</v>
      </c>
      <c r="C536" s="11" t="s">
        <v>122</v>
      </c>
      <c r="D536" s="12">
        <v>1146</v>
      </c>
      <c r="E536" s="11" t="s">
        <v>13</v>
      </c>
      <c r="F536" s="11">
        <v>34</v>
      </c>
      <c r="G536" s="13">
        <v>31376</v>
      </c>
      <c r="H536" s="14">
        <v>44051</v>
      </c>
    </row>
    <row r="537" spans="1:8" x14ac:dyDescent="0.35">
      <c r="A537" s="16">
        <v>14962</v>
      </c>
      <c r="B537" s="17" t="s">
        <v>579</v>
      </c>
      <c r="C537" s="17" t="s">
        <v>15</v>
      </c>
      <c r="D537" s="18">
        <v>938</v>
      </c>
      <c r="E537" s="17" t="s">
        <v>13</v>
      </c>
      <c r="F537" s="17">
        <v>36</v>
      </c>
      <c r="G537" s="19">
        <v>30682</v>
      </c>
      <c r="H537" s="20">
        <v>40668</v>
      </c>
    </row>
    <row r="538" spans="1:8" x14ac:dyDescent="0.35">
      <c r="A538" s="10">
        <v>13682</v>
      </c>
      <c r="B538" s="11" t="s">
        <v>580</v>
      </c>
      <c r="C538" s="11" t="s">
        <v>131</v>
      </c>
      <c r="D538" s="12">
        <v>2324</v>
      </c>
      <c r="E538" s="11" t="s">
        <v>13</v>
      </c>
      <c r="F538" s="11">
        <v>50</v>
      </c>
      <c r="G538" s="13">
        <v>25419</v>
      </c>
      <c r="H538" s="14">
        <v>38917</v>
      </c>
    </row>
    <row r="539" spans="1:8" x14ac:dyDescent="0.35">
      <c r="A539" s="16">
        <v>15080</v>
      </c>
      <c r="B539" s="17" t="s">
        <v>581</v>
      </c>
      <c r="C539" s="17" t="s">
        <v>54</v>
      </c>
      <c r="D539" s="18">
        <v>1444</v>
      </c>
      <c r="E539" s="17" t="s">
        <v>16</v>
      </c>
      <c r="F539" s="17">
        <v>21</v>
      </c>
      <c r="G539" s="19">
        <v>36095</v>
      </c>
      <c r="H539" s="20">
        <v>43655</v>
      </c>
    </row>
    <row r="540" spans="1:8" x14ac:dyDescent="0.35">
      <c r="A540" s="10">
        <v>14562</v>
      </c>
      <c r="B540" s="11" t="s">
        <v>582</v>
      </c>
      <c r="C540" s="11" t="s">
        <v>182</v>
      </c>
      <c r="D540" s="12">
        <v>1605</v>
      </c>
      <c r="E540" s="11" t="s">
        <v>16</v>
      </c>
      <c r="F540" s="11">
        <v>21</v>
      </c>
      <c r="G540" s="13">
        <v>36103</v>
      </c>
      <c r="H540" s="14">
        <v>43637</v>
      </c>
    </row>
    <row r="541" spans="1:8" x14ac:dyDescent="0.35">
      <c r="A541" s="16">
        <v>13766</v>
      </c>
      <c r="B541" s="17" t="s">
        <v>583</v>
      </c>
      <c r="C541" s="17" t="s">
        <v>15</v>
      </c>
      <c r="D541" s="18">
        <v>2419</v>
      </c>
      <c r="E541" s="17" t="s">
        <v>16</v>
      </c>
      <c r="F541" s="17">
        <v>40</v>
      </c>
      <c r="G541" s="19">
        <v>29213</v>
      </c>
      <c r="H541" s="20">
        <v>40378</v>
      </c>
    </row>
    <row r="542" spans="1:8" x14ac:dyDescent="0.35">
      <c r="A542" s="10">
        <v>14579</v>
      </c>
      <c r="B542" s="11" t="s">
        <v>584</v>
      </c>
      <c r="C542" s="11" t="s">
        <v>59</v>
      </c>
      <c r="D542" s="12">
        <v>1616</v>
      </c>
      <c r="E542" s="11" t="s">
        <v>16</v>
      </c>
      <c r="F542" s="11">
        <v>42</v>
      </c>
      <c r="G542" s="13">
        <v>28616</v>
      </c>
      <c r="H542" s="14">
        <v>40290</v>
      </c>
    </row>
    <row r="543" spans="1:8" x14ac:dyDescent="0.35">
      <c r="A543" s="16">
        <v>14677</v>
      </c>
      <c r="B543" s="17" t="s">
        <v>585</v>
      </c>
      <c r="C543" s="17" t="s">
        <v>18</v>
      </c>
      <c r="D543" s="18">
        <v>2105</v>
      </c>
      <c r="E543" s="17" t="s">
        <v>16</v>
      </c>
      <c r="F543" s="17">
        <v>49</v>
      </c>
      <c r="G543" s="19">
        <v>26020</v>
      </c>
      <c r="H543" s="20">
        <v>39871</v>
      </c>
    </row>
    <row r="544" spans="1:8" x14ac:dyDescent="0.35">
      <c r="A544" s="10">
        <v>14079</v>
      </c>
      <c r="B544" s="11" t="s">
        <v>586</v>
      </c>
      <c r="C544" s="11" t="s">
        <v>156</v>
      </c>
      <c r="D544" s="12">
        <v>2790</v>
      </c>
      <c r="E544" s="11" t="s">
        <v>16</v>
      </c>
      <c r="F544" s="11">
        <v>40</v>
      </c>
      <c r="G544" s="13">
        <v>29217</v>
      </c>
      <c r="H544" s="14">
        <v>40393</v>
      </c>
    </row>
    <row r="545" spans="1:8" x14ac:dyDescent="0.35">
      <c r="A545" s="16">
        <v>14674</v>
      </c>
      <c r="B545" s="17" t="s">
        <v>587</v>
      </c>
      <c r="C545" s="17" t="s">
        <v>18</v>
      </c>
      <c r="D545" s="18">
        <v>1773</v>
      </c>
      <c r="E545" s="17" t="s">
        <v>13</v>
      </c>
      <c r="F545" s="17">
        <v>51</v>
      </c>
      <c r="G545" s="19">
        <v>25057</v>
      </c>
      <c r="H545" s="20">
        <v>38890</v>
      </c>
    </row>
    <row r="546" spans="1:8" x14ac:dyDescent="0.35">
      <c r="A546" s="10">
        <v>14699</v>
      </c>
      <c r="B546" s="11" t="s">
        <v>588</v>
      </c>
      <c r="C546" s="11" t="s">
        <v>18</v>
      </c>
      <c r="D546" s="12">
        <v>2258</v>
      </c>
      <c r="E546" s="11" t="s">
        <v>13</v>
      </c>
      <c r="F546" s="11">
        <v>44</v>
      </c>
      <c r="G546" s="13">
        <v>27709</v>
      </c>
      <c r="H546" s="14">
        <v>40170</v>
      </c>
    </row>
    <row r="547" spans="1:8" x14ac:dyDescent="0.35">
      <c r="A547" s="16">
        <v>14038</v>
      </c>
      <c r="B547" s="17" t="s">
        <v>589</v>
      </c>
      <c r="C547" s="17" t="s">
        <v>36</v>
      </c>
      <c r="D547" s="18">
        <v>1534</v>
      </c>
      <c r="E547" s="17" t="s">
        <v>13</v>
      </c>
      <c r="F547" s="17">
        <v>40</v>
      </c>
      <c r="G547" s="19">
        <v>29359</v>
      </c>
      <c r="H547" s="20">
        <v>40400</v>
      </c>
    </row>
    <row r="548" spans="1:8" x14ac:dyDescent="0.35">
      <c r="A548" s="10">
        <v>13852</v>
      </c>
      <c r="B548" s="11" t="s">
        <v>590</v>
      </c>
      <c r="C548" s="11" t="s">
        <v>12</v>
      </c>
      <c r="D548" s="12">
        <v>1142</v>
      </c>
      <c r="E548" s="11" t="s">
        <v>16</v>
      </c>
      <c r="F548" s="11">
        <v>39</v>
      </c>
      <c r="G548" s="13">
        <v>29525</v>
      </c>
      <c r="H548" s="14">
        <v>40457</v>
      </c>
    </row>
    <row r="549" spans="1:8" x14ac:dyDescent="0.35">
      <c r="A549" s="16">
        <v>14698</v>
      </c>
      <c r="B549" s="17" t="s">
        <v>591</v>
      </c>
      <c r="C549" s="17" t="s">
        <v>18</v>
      </c>
      <c r="D549" s="18">
        <v>997</v>
      </c>
      <c r="E549" s="17" t="s">
        <v>16</v>
      </c>
      <c r="F549" s="17">
        <v>44</v>
      </c>
      <c r="G549" s="19">
        <v>27847</v>
      </c>
      <c r="H549" s="20">
        <v>40169</v>
      </c>
    </row>
    <row r="550" spans="1:8" x14ac:dyDescent="0.35">
      <c r="A550" s="10">
        <v>13977</v>
      </c>
      <c r="B550" s="11" t="s">
        <v>592</v>
      </c>
      <c r="C550" s="11" t="s">
        <v>63</v>
      </c>
      <c r="D550" s="12">
        <v>1123</v>
      </c>
      <c r="E550" s="11" t="s">
        <v>13</v>
      </c>
      <c r="F550" s="11">
        <v>40</v>
      </c>
      <c r="G550" s="13">
        <v>29050</v>
      </c>
      <c r="H550" s="14">
        <v>40386</v>
      </c>
    </row>
    <row r="551" spans="1:8" x14ac:dyDescent="0.35">
      <c r="A551" s="16">
        <v>13772</v>
      </c>
      <c r="B551" s="17" t="s">
        <v>593</v>
      </c>
      <c r="C551" s="17" t="s">
        <v>15</v>
      </c>
      <c r="D551" s="18">
        <v>1280</v>
      </c>
      <c r="E551" s="17" t="s">
        <v>16</v>
      </c>
      <c r="F551" s="17">
        <v>36</v>
      </c>
      <c r="G551" s="19">
        <v>30508</v>
      </c>
      <c r="H551" s="20">
        <v>40632</v>
      </c>
    </row>
    <row r="552" spans="1:8" x14ac:dyDescent="0.35">
      <c r="A552" s="10">
        <v>14634</v>
      </c>
      <c r="B552" s="11" t="s">
        <v>594</v>
      </c>
      <c r="C552" s="11" t="s">
        <v>12</v>
      </c>
      <c r="D552" s="12">
        <v>1360</v>
      </c>
      <c r="E552" s="11" t="s">
        <v>13</v>
      </c>
      <c r="F552" s="11">
        <v>24</v>
      </c>
      <c r="G552" s="13">
        <v>35165</v>
      </c>
      <c r="H552" s="14">
        <v>43480</v>
      </c>
    </row>
    <row r="553" spans="1:8" x14ac:dyDescent="0.35">
      <c r="A553" s="16">
        <v>14850</v>
      </c>
      <c r="B553" s="17" t="s">
        <v>595</v>
      </c>
      <c r="C553" s="17" t="s">
        <v>36</v>
      </c>
      <c r="D553" s="18">
        <v>631</v>
      </c>
      <c r="E553" s="17" t="s">
        <v>16</v>
      </c>
      <c r="F553" s="17">
        <v>23</v>
      </c>
      <c r="G553" s="19">
        <v>35464</v>
      </c>
      <c r="H553" s="20">
        <v>44035</v>
      </c>
    </row>
    <row r="554" spans="1:8" x14ac:dyDescent="0.35">
      <c r="A554" s="10">
        <v>14951</v>
      </c>
      <c r="B554" s="11" t="s">
        <v>596</v>
      </c>
      <c r="C554" s="11" t="s">
        <v>15</v>
      </c>
      <c r="D554" s="12">
        <v>2611</v>
      </c>
      <c r="E554" s="11" t="s">
        <v>13</v>
      </c>
      <c r="F554" s="11">
        <v>38</v>
      </c>
      <c r="G554" s="13">
        <v>30035</v>
      </c>
      <c r="H554" s="14">
        <v>40550</v>
      </c>
    </row>
    <row r="555" spans="1:8" x14ac:dyDescent="0.35">
      <c r="A555" s="16">
        <v>14776</v>
      </c>
      <c r="B555" s="17" t="s">
        <v>597</v>
      </c>
      <c r="C555" s="17" t="s">
        <v>26</v>
      </c>
      <c r="D555" s="18">
        <v>1746</v>
      </c>
      <c r="E555" s="17" t="s">
        <v>16</v>
      </c>
      <c r="F555" s="17">
        <v>47</v>
      </c>
      <c r="G555" s="19">
        <v>26725</v>
      </c>
      <c r="H555" s="20">
        <v>38546</v>
      </c>
    </row>
    <row r="556" spans="1:8" x14ac:dyDescent="0.35">
      <c r="A556" s="10">
        <v>14214</v>
      </c>
      <c r="B556" s="11" t="s">
        <v>598</v>
      </c>
      <c r="C556" s="11" t="s">
        <v>36</v>
      </c>
      <c r="D556" s="12">
        <v>862</v>
      </c>
      <c r="E556" s="11" t="s">
        <v>13</v>
      </c>
      <c r="F556" s="11">
        <v>29</v>
      </c>
      <c r="G556" s="13">
        <v>33194</v>
      </c>
      <c r="H556" s="14">
        <v>44026</v>
      </c>
    </row>
    <row r="557" spans="1:8" x14ac:dyDescent="0.35">
      <c r="A557" s="16">
        <v>14063</v>
      </c>
      <c r="B557" s="17" t="s">
        <v>599</v>
      </c>
      <c r="C557" s="17" t="s">
        <v>36</v>
      </c>
      <c r="D557" s="18">
        <v>2450</v>
      </c>
      <c r="E557" s="17" t="s">
        <v>13</v>
      </c>
      <c r="F557" s="17">
        <v>27</v>
      </c>
      <c r="G557" s="19">
        <v>34095</v>
      </c>
      <c r="H557" s="20">
        <v>43279</v>
      </c>
    </row>
    <row r="558" spans="1:8" x14ac:dyDescent="0.35">
      <c r="A558" s="10">
        <v>14485</v>
      </c>
      <c r="B558" s="11" t="s">
        <v>600</v>
      </c>
      <c r="C558" s="11" t="s">
        <v>30</v>
      </c>
      <c r="D558" s="12">
        <v>2219</v>
      </c>
      <c r="E558" s="11" t="s">
        <v>16</v>
      </c>
      <c r="F558" s="11">
        <v>25</v>
      </c>
      <c r="G558" s="13">
        <v>34584</v>
      </c>
      <c r="H558" s="14">
        <v>43411</v>
      </c>
    </row>
    <row r="559" spans="1:8" x14ac:dyDescent="0.35">
      <c r="A559" s="16">
        <v>13945</v>
      </c>
      <c r="B559" s="17" t="s">
        <v>601</v>
      </c>
      <c r="C559" s="17" t="s">
        <v>69</v>
      </c>
      <c r="D559" s="18">
        <v>1067</v>
      </c>
      <c r="E559" s="17" t="s">
        <v>16</v>
      </c>
      <c r="F559" s="17">
        <v>31</v>
      </c>
      <c r="G559" s="19">
        <v>32444</v>
      </c>
      <c r="H559" s="20">
        <v>44046</v>
      </c>
    </row>
    <row r="560" spans="1:8" x14ac:dyDescent="0.35">
      <c r="A560" s="10">
        <v>14975</v>
      </c>
      <c r="B560" s="11" t="s">
        <v>602</v>
      </c>
      <c r="C560" s="11" t="s">
        <v>15</v>
      </c>
      <c r="D560" s="12">
        <v>1301</v>
      </c>
      <c r="E560" s="11" t="s">
        <v>16</v>
      </c>
      <c r="F560" s="11">
        <v>33</v>
      </c>
      <c r="G560" s="13">
        <v>31848</v>
      </c>
      <c r="H560" s="14">
        <v>40325</v>
      </c>
    </row>
    <row r="561" spans="1:8" x14ac:dyDescent="0.35">
      <c r="A561" s="16">
        <v>13903</v>
      </c>
      <c r="B561" s="17" t="s">
        <v>603</v>
      </c>
      <c r="C561" s="17" t="s">
        <v>20</v>
      </c>
      <c r="D561" s="18">
        <v>2299</v>
      </c>
      <c r="E561" s="17" t="s">
        <v>13</v>
      </c>
      <c r="F561" s="17">
        <v>43</v>
      </c>
      <c r="G561" s="19">
        <v>27953</v>
      </c>
      <c r="H561" s="20">
        <v>40206</v>
      </c>
    </row>
    <row r="562" spans="1:8" x14ac:dyDescent="0.35">
      <c r="A562" s="10">
        <v>13600</v>
      </c>
      <c r="B562" s="11" t="s">
        <v>604</v>
      </c>
      <c r="C562" s="11" t="s">
        <v>88</v>
      </c>
      <c r="D562" s="12">
        <v>2672</v>
      </c>
      <c r="E562" s="11" t="s">
        <v>16</v>
      </c>
      <c r="F562" s="11">
        <v>21</v>
      </c>
      <c r="G562" s="13">
        <v>36070</v>
      </c>
      <c r="H562" s="14">
        <v>43627</v>
      </c>
    </row>
    <row r="563" spans="1:8" x14ac:dyDescent="0.35">
      <c r="A563" s="16">
        <v>13910</v>
      </c>
      <c r="B563" s="17" t="s">
        <v>605</v>
      </c>
      <c r="C563" s="17" t="s">
        <v>20</v>
      </c>
      <c r="D563" s="18">
        <v>2868</v>
      </c>
      <c r="E563" s="17" t="s">
        <v>16</v>
      </c>
      <c r="F563" s="17">
        <v>24</v>
      </c>
      <c r="G563" s="19">
        <v>35202</v>
      </c>
      <c r="H563" s="20">
        <v>43458</v>
      </c>
    </row>
    <row r="564" spans="1:8" x14ac:dyDescent="0.35">
      <c r="A564" s="10">
        <v>14506</v>
      </c>
      <c r="B564" s="11" t="s">
        <v>606</v>
      </c>
      <c r="C564" s="11" t="s">
        <v>56</v>
      </c>
      <c r="D564" s="12">
        <v>1667</v>
      </c>
      <c r="E564" s="11" t="s">
        <v>13</v>
      </c>
      <c r="F564" s="11">
        <v>44</v>
      </c>
      <c r="G564" s="13">
        <v>27678</v>
      </c>
      <c r="H564" s="14">
        <v>40147</v>
      </c>
    </row>
    <row r="565" spans="1:8" x14ac:dyDescent="0.35">
      <c r="A565" s="16">
        <v>13905</v>
      </c>
      <c r="B565" s="17" t="s">
        <v>607</v>
      </c>
      <c r="C565" s="17" t="s">
        <v>20</v>
      </c>
      <c r="D565" s="18">
        <v>1063</v>
      </c>
      <c r="E565" s="17" t="s">
        <v>16</v>
      </c>
      <c r="F565" s="17">
        <v>31</v>
      </c>
      <c r="G565" s="19">
        <v>32388</v>
      </c>
      <c r="H565" s="20">
        <v>40409</v>
      </c>
    </row>
    <row r="566" spans="1:8" x14ac:dyDescent="0.35">
      <c r="A566" s="10">
        <v>13530</v>
      </c>
      <c r="B566" s="11" t="s">
        <v>608</v>
      </c>
      <c r="C566" s="11" t="s">
        <v>112</v>
      </c>
      <c r="D566" s="12">
        <v>2710</v>
      </c>
      <c r="E566" s="11" t="s">
        <v>13</v>
      </c>
      <c r="F566" s="11">
        <v>41</v>
      </c>
      <c r="G566" s="13">
        <v>28785</v>
      </c>
      <c r="H566" s="14">
        <v>40319</v>
      </c>
    </row>
    <row r="567" spans="1:8" x14ac:dyDescent="0.35">
      <c r="A567" s="16">
        <v>14288</v>
      </c>
      <c r="B567" s="17" t="s">
        <v>609</v>
      </c>
      <c r="C567" s="17" t="s">
        <v>15</v>
      </c>
      <c r="D567" s="18">
        <v>816</v>
      </c>
      <c r="E567" s="17" t="s">
        <v>16</v>
      </c>
      <c r="F567" s="17">
        <v>50</v>
      </c>
      <c r="G567" s="19">
        <v>25412</v>
      </c>
      <c r="H567" s="20">
        <v>38940</v>
      </c>
    </row>
    <row r="568" spans="1:8" x14ac:dyDescent="0.35">
      <c r="A568" s="10">
        <v>13825</v>
      </c>
      <c r="B568" s="11" t="s">
        <v>610</v>
      </c>
      <c r="C568" s="11" t="s">
        <v>59</v>
      </c>
      <c r="D568" s="12">
        <v>1800</v>
      </c>
      <c r="E568" s="11" t="s">
        <v>13</v>
      </c>
      <c r="F568" s="11">
        <v>28</v>
      </c>
      <c r="G568" s="13">
        <v>33701</v>
      </c>
      <c r="H568" s="14">
        <v>43207</v>
      </c>
    </row>
    <row r="569" spans="1:8" x14ac:dyDescent="0.35">
      <c r="A569" s="16">
        <v>14438</v>
      </c>
      <c r="B569" s="17" t="s">
        <v>611</v>
      </c>
      <c r="C569" s="17" t="s">
        <v>30</v>
      </c>
      <c r="D569" s="18">
        <v>786</v>
      </c>
      <c r="E569" s="17" t="s">
        <v>16</v>
      </c>
      <c r="F569" s="17">
        <v>46</v>
      </c>
      <c r="G569" s="19">
        <v>26843</v>
      </c>
      <c r="H569" s="20">
        <v>40039</v>
      </c>
    </row>
    <row r="570" spans="1:8" x14ac:dyDescent="0.35">
      <c r="A570" s="10">
        <v>14837</v>
      </c>
      <c r="B570" s="11" t="s">
        <v>612</v>
      </c>
      <c r="C570" s="11" t="s">
        <v>36</v>
      </c>
      <c r="D570" s="12">
        <v>2051</v>
      </c>
      <c r="E570" s="11" t="s">
        <v>16</v>
      </c>
      <c r="F570" s="11">
        <v>40</v>
      </c>
      <c r="G570" s="13">
        <v>29172</v>
      </c>
      <c r="H570" s="14">
        <v>40428</v>
      </c>
    </row>
    <row r="571" spans="1:8" x14ac:dyDescent="0.35">
      <c r="A571" s="16">
        <v>14297</v>
      </c>
      <c r="B571" s="17" t="s">
        <v>613</v>
      </c>
      <c r="C571" s="17" t="s">
        <v>15</v>
      </c>
      <c r="D571" s="18">
        <v>1695</v>
      </c>
      <c r="E571" s="17" t="s">
        <v>16</v>
      </c>
      <c r="F571" s="17">
        <v>48</v>
      </c>
      <c r="G571" s="19">
        <v>26364</v>
      </c>
      <c r="H571" s="20">
        <v>39926</v>
      </c>
    </row>
    <row r="572" spans="1:8" x14ac:dyDescent="0.35">
      <c r="A572" s="10">
        <v>13629</v>
      </c>
      <c r="B572" s="11" t="s">
        <v>614</v>
      </c>
      <c r="C572" s="11" t="s">
        <v>51</v>
      </c>
      <c r="D572" s="12">
        <v>2031</v>
      </c>
      <c r="E572" s="11" t="s">
        <v>16</v>
      </c>
      <c r="F572" s="11">
        <v>49</v>
      </c>
      <c r="G572" s="13">
        <v>26051</v>
      </c>
      <c r="H572" s="14">
        <v>38354</v>
      </c>
    </row>
    <row r="573" spans="1:8" x14ac:dyDescent="0.35">
      <c r="A573" s="16">
        <v>15090</v>
      </c>
      <c r="B573" s="17" t="s">
        <v>615</v>
      </c>
      <c r="C573" s="17" t="s">
        <v>158</v>
      </c>
      <c r="D573" s="18">
        <v>1138</v>
      </c>
      <c r="E573" s="17" t="s">
        <v>13</v>
      </c>
      <c r="F573" s="17">
        <v>39</v>
      </c>
      <c r="G573" s="19">
        <v>29719</v>
      </c>
      <c r="H573" s="20">
        <v>44048</v>
      </c>
    </row>
    <row r="574" spans="1:8" x14ac:dyDescent="0.35">
      <c r="A574" s="10">
        <v>14212</v>
      </c>
      <c r="B574" s="11" t="s">
        <v>616</v>
      </c>
      <c r="C574" s="11" t="s">
        <v>36</v>
      </c>
      <c r="D574" s="12">
        <v>1499</v>
      </c>
      <c r="E574" s="11" t="s">
        <v>13</v>
      </c>
      <c r="F574" s="11">
        <v>33</v>
      </c>
      <c r="G574" s="13">
        <v>31791</v>
      </c>
      <c r="H574" s="14">
        <v>40304</v>
      </c>
    </row>
    <row r="575" spans="1:8" x14ac:dyDescent="0.35">
      <c r="A575" s="16">
        <v>14635</v>
      </c>
      <c r="B575" s="17" t="s">
        <v>617</v>
      </c>
      <c r="C575" s="17" t="s">
        <v>12</v>
      </c>
      <c r="D575" s="18">
        <v>2842</v>
      </c>
      <c r="E575" s="17" t="s">
        <v>16</v>
      </c>
      <c r="F575" s="17">
        <v>24</v>
      </c>
      <c r="G575" s="19">
        <v>35054</v>
      </c>
      <c r="H575" s="20">
        <v>43481</v>
      </c>
    </row>
    <row r="576" spans="1:8" x14ac:dyDescent="0.35">
      <c r="A576" s="10">
        <v>14529</v>
      </c>
      <c r="B576" s="11" t="s">
        <v>618</v>
      </c>
      <c r="C576" s="11" t="s">
        <v>96</v>
      </c>
      <c r="D576" s="12">
        <v>965</v>
      </c>
      <c r="E576" s="11" t="s">
        <v>13</v>
      </c>
      <c r="F576" s="11">
        <v>27</v>
      </c>
      <c r="G576" s="13">
        <v>34084</v>
      </c>
      <c r="H576" s="14">
        <v>43293</v>
      </c>
    </row>
    <row r="577" spans="1:8" x14ac:dyDescent="0.35">
      <c r="A577" s="16">
        <v>13537</v>
      </c>
      <c r="B577" s="17" t="s">
        <v>619</v>
      </c>
      <c r="C577" s="17" t="s">
        <v>112</v>
      </c>
      <c r="D577" s="18">
        <v>2984</v>
      </c>
      <c r="E577" s="17" t="s">
        <v>16</v>
      </c>
      <c r="F577" s="17">
        <v>36</v>
      </c>
      <c r="G577" s="19">
        <v>30527</v>
      </c>
      <c r="H577" s="20">
        <v>40627</v>
      </c>
    </row>
    <row r="578" spans="1:8" x14ac:dyDescent="0.35">
      <c r="A578" s="10">
        <v>15087</v>
      </c>
      <c r="B578" s="11" t="s">
        <v>620</v>
      </c>
      <c r="C578" s="11" t="s">
        <v>158</v>
      </c>
      <c r="D578" s="12">
        <v>2838</v>
      </c>
      <c r="E578" s="11" t="s">
        <v>16</v>
      </c>
      <c r="F578" s="11">
        <v>44</v>
      </c>
      <c r="G578" s="13">
        <v>27683</v>
      </c>
      <c r="H578" s="14">
        <v>40186</v>
      </c>
    </row>
    <row r="579" spans="1:8" x14ac:dyDescent="0.35">
      <c r="A579" s="16">
        <v>13692</v>
      </c>
      <c r="B579" s="17" t="s">
        <v>621</v>
      </c>
      <c r="C579" s="17" t="s">
        <v>131</v>
      </c>
      <c r="D579" s="18">
        <v>1860</v>
      </c>
      <c r="E579" s="17" t="s">
        <v>13</v>
      </c>
      <c r="F579" s="17">
        <v>41</v>
      </c>
      <c r="G579" s="19">
        <v>28853</v>
      </c>
      <c r="H579" s="20">
        <v>40324</v>
      </c>
    </row>
    <row r="580" spans="1:8" x14ac:dyDescent="0.35">
      <c r="A580" s="10">
        <v>13648</v>
      </c>
      <c r="B580" s="11" t="s">
        <v>622</v>
      </c>
      <c r="C580" s="11" t="s">
        <v>51</v>
      </c>
      <c r="D580" s="12">
        <v>1376</v>
      </c>
      <c r="E580" s="11" t="s">
        <v>16</v>
      </c>
      <c r="F580" s="11">
        <v>33</v>
      </c>
      <c r="G580" s="13">
        <v>31649</v>
      </c>
      <c r="H580" s="14">
        <v>40281</v>
      </c>
    </row>
    <row r="581" spans="1:8" x14ac:dyDescent="0.35">
      <c r="A581" s="16">
        <v>14802</v>
      </c>
      <c r="B581" s="17" t="s">
        <v>623</v>
      </c>
      <c r="C581" s="17" t="s">
        <v>15</v>
      </c>
      <c r="D581" s="18">
        <v>2215</v>
      </c>
      <c r="E581" s="17" t="s">
        <v>13</v>
      </c>
      <c r="F581" s="17">
        <v>36</v>
      </c>
      <c r="G581" s="19">
        <v>30560</v>
      </c>
      <c r="H581" s="20">
        <v>40662</v>
      </c>
    </row>
    <row r="582" spans="1:8" x14ac:dyDescent="0.35">
      <c r="A582" s="10">
        <v>13970</v>
      </c>
      <c r="B582" s="11" t="s">
        <v>624</v>
      </c>
      <c r="C582" s="11" t="s">
        <v>63</v>
      </c>
      <c r="D582" s="12">
        <v>2887</v>
      </c>
      <c r="E582" s="11" t="s">
        <v>13</v>
      </c>
      <c r="F582" s="11">
        <v>49</v>
      </c>
      <c r="G582" s="13">
        <v>26052</v>
      </c>
      <c r="H582" s="14">
        <v>39840</v>
      </c>
    </row>
    <row r="583" spans="1:8" x14ac:dyDescent="0.35">
      <c r="A583" s="16">
        <v>14041</v>
      </c>
      <c r="B583" s="17" t="s">
        <v>625</v>
      </c>
      <c r="C583" s="17" t="s">
        <v>36</v>
      </c>
      <c r="D583" s="18">
        <v>1327</v>
      </c>
      <c r="E583" s="17" t="s">
        <v>16</v>
      </c>
      <c r="F583" s="17">
        <v>36</v>
      </c>
      <c r="G583" s="19">
        <v>30618</v>
      </c>
      <c r="H583" s="20">
        <v>43951</v>
      </c>
    </row>
    <row r="584" spans="1:8" x14ac:dyDescent="0.35">
      <c r="A584" s="10">
        <v>15049</v>
      </c>
      <c r="B584" s="11" t="s">
        <v>626</v>
      </c>
      <c r="C584" s="11" t="s">
        <v>61</v>
      </c>
      <c r="D584" s="12">
        <v>2727</v>
      </c>
      <c r="E584" s="11" t="s">
        <v>16</v>
      </c>
      <c r="F584" s="11">
        <v>36</v>
      </c>
      <c r="G584" s="13">
        <v>30651</v>
      </c>
      <c r="H584" s="14">
        <v>40672</v>
      </c>
    </row>
    <row r="585" spans="1:8" x14ac:dyDescent="0.35">
      <c r="A585" s="16">
        <v>14838</v>
      </c>
      <c r="B585" s="17" t="s">
        <v>627</v>
      </c>
      <c r="C585" s="17" t="s">
        <v>36</v>
      </c>
      <c r="D585" s="18">
        <v>1619</v>
      </c>
      <c r="E585" s="17" t="s">
        <v>13</v>
      </c>
      <c r="F585" s="17">
        <v>39</v>
      </c>
      <c r="G585" s="19">
        <v>29454</v>
      </c>
      <c r="H585" s="20">
        <v>43983</v>
      </c>
    </row>
    <row r="586" spans="1:8" x14ac:dyDescent="0.35">
      <c r="A586" s="10">
        <v>13841</v>
      </c>
      <c r="B586" s="11" t="s">
        <v>628</v>
      </c>
      <c r="C586" s="11" t="s">
        <v>12</v>
      </c>
      <c r="D586" s="12">
        <v>2894</v>
      </c>
      <c r="E586" s="11" t="s">
        <v>16</v>
      </c>
      <c r="F586" s="11">
        <v>46</v>
      </c>
      <c r="G586" s="13">
        <v>26855</v>
      </c>
      <c r="H586" s="14">
        <v>40025</v>
      </c>
    </row>
    <row r="587" spans="1:8" x14ac:dyDescent="0.35">
      <c r="A587" s="16">
        <v>14447</v>
      </c>
      <c r="B587" s="17" t="s">
        <v>629</v>
      </c>
      <c r="C587" s="17" t="s">
        <v>30</v>
      </c>
      <c r="D587" s="18">
        <v>1185</v>
      </c>
      <c r="E587" s="17" t="s">
        <v>16</v>
      </c>
      <c r="F587" s="17">
        <v>42</v>
      </c>
      <c r="G587" s="19">
        <v>28567</v>
      </c>
      <c r="H587" s="20">
        <v>40277</v>
      </c>
    </row>
    <row r="588" spans="1:8" x14ac:dyDescent="0.35">
      <c r="A588" s="10">
        <v>13647</v>
      </c>
      <c r="B588" s="11" t="s">
        <v>630</v>
      </c>
      <c r="C588" s="11" t="s">
        <v>51</v>
      </c>
      <c r="D588" s="12">
        <v>2688</v>
      </c>
      <c r="E588" s="11" t="s">
        <v>16</v>
      </c>
      <c r="F588" s="11">
        <v>33</v>
      </c>
      <c r="G588" s="13">
        <v>31762</v>
      </c>
      <c r="H588" s="14">
        <v>40280</v>
      </c>
    </row>
    <row r="589" spans="1:8" x14ac:dyDescent="0.35">
      <c r="A589" s="16">
        <v>13540</v>
      </c>
      <c r="B589" s="17" t="s">
        <v>631</v>
      </c>
      <c r="C589" s="17" t="s">
        <v>112</v>
      </c>
      <c r="D589" s="18">
        <v>1972</v>
      </c>
      <c r="E589" s="17" t="s">
        <v>13</v>
      </c>
      <c r="F589" s="17">
        <v>31</v>
      </c>
      <c r="G589" s="19">
        <v>32335</v>
      </c>
      <c r="H589" s="20">
        <v>40388</v>
      </c>
    </row>
    <row r="590" spans="1:8" x14ac:dyDescent="0.35">
      <c r="A590" s="10">
        <v>14293</v>
      </c>
      <c r="B590" s="11" t="s">
        <v>632</v>
      </c>
      <c r="C590" s="11" t="s">
        <v>15</v>
      </c>
      <c r="D590" s="12">
        <v>1670</v>
      </c>
      <c r="E590" s="11" t="s">
        <v>16</v>
      </c>
      <c r="F590" s="11">
        <v>49</v>
      </c>
      <c r="G590" s="13">
        <v>25784</v>
      </c>
      <c r="H590" s="14">
        <v>39862</v>
      </c>
    </row>
    <row r="591" spans="1:8" x14ac:dyDescent="0.35">
      <c r="A591" s="16">
        <v>14085</v>
      </c>
      <c r="B591" s="17" t="s">
        <v>633</v>
      </c>
      <c r="C591" s="17" t="s">
        <v>156</v>
      </c>
      <c r="D591" s="18">
        <v>695</v>
      </c>
      <c r="E591" s="17" t="s">
        <v>16</v>
      </c>
      <c r="F591" s="17">
        <v>33</v>
      </c>
      <c r="G591" s="19">
        <v>31699</v>
      </c>
      <c r="H591" s="20">
        <v>40289</v>
      </c>
    </row>
    <row r="592" spans="1:8" x14ac:dyDescent="0.35">
      <c r="A592" s="10">
        <v>13651</v>
      </c>
      <c r="B592" s="11" t="s">
        <v>634</v>
      </c>
      <c r="C592" s="11" t="s">
        <v>51</v>
      </c>
      <c r="D592" s="12">
        <v>2503</v>
      </c>
      <c r="E592" s="11" t="s">
        <v>13</v>
      </c>
      <c r="F592" s="11">
        <v>30</v>
      </c>
      <c r="G592" s="13">
        <v>33049</v>
      </c>
      <c r="H592" s="14">
        <v>43103</v>
      </c>
    </row>
    <row r="593" spans="1:8" x14ac:dyDescent="0.35">
      <c r="A593" s="16">
        <v>14965</v>
      </c>
      <c r="B593" s="17" t="s">
        <v>635</v>
      </c>
      <c r="C593" s="17" t="s">
        <v>15</v>
      </c>
      <c r="D593" s="18">
        <v>1101</v>
      </c>
      <c r="E593" s="17" t="s">
        <v>16</v>
      </c>
      <c r="F593" s="17">
        <v>35</v>
      </c>
      <c r="G593" s="19">
        <v>30866</v>
      </c>
      <c r="H593" s="20">
        <v>40211</v>
      </c>
    </row>
    <row r="594" spans="1:8" x14ac:dyDescent="0.35">
      <c r="A594" s="10">
        <v>14673</v>
      </c>
      <c r="B594" s="11" t="s">
        <v>636</v>
      </c>
      <c r="C594" s="11" t="s">
        <v>18</v>
      </c>
      <c r="D594" s="12">
        <v>1137</v>
      </c>
      <c r="E594" s="11" t="s">
        <v>13</v>
      </c>
      <c r="F594" s="11">
        <v>51</v>
      </c>
      <c r="G594" s="13">
        <v>25230</v>
      </c>
      <c r="H594" s="14">
        <v>38888</v>
      </c>
    </row>
    <row r="595" spans="1:8" x14ac:dyDescent="0.35">
      <c r="A595" s="16">
        <v>13810</v>
      </c>
      <c r="B595" s="17" t="s">
        <v>637</v>
      </c>
      <c r="C595" s="17" t="s">
        <v>59</v>
      </c>
      <c r="D595" s="18">
        <v>1498</v>
      </c>
      <c r="E595" s="17" t="s">
        <v>13</v>
      </c>
      <c r="F595" s="17">
        <v>49</v>
      </c>
      <c r="G595" s="19">
        <v>25896</v>
      </c>
      <c r="H595" s="20">
        <v>39835</v>
      </c>
    </row>
    <row r="596" spans="1:8" x14ac:dyDescent="0.35">
      <c r="A596" s="10">
        <v>14775</v>
      </c>
      <c r="B596" s="11" t="s">
        <v>638</v>
      </c>
      <c r="C596" s="11" t="s">
        <v>18</v>
      </c>
      <c r="D596" s="12">
        <v>832</v>
      </c>
      <c r="E596" s="11" t="s">
        <v>13</v>
      </c>
      <c r="F596" s="11">
        <v>21</v>
      </c>
      <c r="G596" s="13">
        <v>35994</v>
      </c>
      <c r="H596" s="14">
        <v>43999</v>
      </c>
    </row>
    <row r="597" spans="1:8" x14ac:dyDescent="0.35">
      <c r="A597" s="16">
        <v>14847</v>
      </c>
      <c r="B597" s="17" t="s">
        <v>639</v>
      </c>
      <c r="C597" s="17" t="s">
        <v>36</v>
      </c>
      <c r="D597" s="18">
        <v>887</v>
      </c>
      <c r="E597" s="17" t="s">
        <v>13</v>
      </c>
      <c r="F597" s="17">
        <v>24</v>
      </c>
      <c r="G597" s="19">
        <v>34955</v>
      </c>
      <c r="H597" s="20">
        <v>44032</v>
      </c>
    </row>
    <row r="598" spans="1:8" x14ac:dyDescent="0.35">
      <c r="A598" s="10">
        <v>14068</v>
      </c>
      <c r="B598" s="11" t="s">
        <v>640</v>
      </c>
      <c r="C598" s="11" t="s">
        <v>36</v>
      </c>
      <c r="D598" s="12">
        <v>2855</v>
      </c>
      <c r="E598" s="11" t="s">
        <v>13</v>
      </c>
      <c r="F598" s="11">
        <v>24</v>
      </c>
      <c r="G598" s="13">
        <v>34946</v>
      </c>
      <c r="H598" s="14">
        <v>43855</v>
      </c>
    </row>
    <row r="599" spans="1:8" x14ac:dyDescent="0.35">
      <c r="A599" s="16">
        <v>13954</v>
      </c>
      <c r="B599" s="17" t="s">
        <v>641</v>
      </c>
      <c r="C599" s="17" t="s">
        <v>187</v>
      </c>
      <c r="D599" s="18">
        <v>2286</v>
      </c>
      <c r="E599" s="17" t="s">
        <v>16</v>
      </c>
      <c r="F599" s="17">
        <v>46</v>
      </c>
      <c r="G599" s="19">
        <v>27071</v>
      </c>
      <c r="H599" s="20">
        <v>40029</v>
      </c>
    </row>
    <row r="600" spans="1:8" x14ac:dyDescent="0.35">
      <c r="A600" s="10">
        <v>13515</v>
      </c>
      <c r="B600" s="11" t="s">
        <v>642</v>
      </c>
      <c r="C600" s="11" t="s">
        <v>122</v>
      </c>
      <c r="D600" s="12">
        <v>601</v>
      </c>
      <c r="E600" s="11" t="s">
        <v>16</v>
      </c>
      <c r="F600" s="11">
        <v>24</v>
      </c>
      <c r="G600" s="13">
        <v>35080</v>
      </c>
      <c r="H600" s="14">
        <v>44054</v>
      </c>
    </row>
    <row r="601" spans="1:8" x14ac:dyDescent="0.35">
      <c r="A601" s="16">
        <v>13780</v>
      </c>
      <c r="B601" s="17" t="s">
        <v>643</v>
      </c>
      <c r="C601" s="17" t="s">
        <v>15</v>
      </c>
      <c r="D601" s="18">
        <v>2436</v>
      </c>
      <c r="E601" s="17" t="s">
        <v>13</v>
      </c>
      <c r="F601" s="17">
        <v>30</v>
      </c>
      <c r="G601" s="19">
        <v>32914</v>
      </c>
      <c r="H601" s="20">
        <v>43971</v>
      </c>
    </row>
    <row r="602" spans="1:8" x14ac:dyDescent="0.35">
      <c r="A602" s="10">
        <v>13536</v>
      </c>
      <c r="B602" s="11" t="s">
        <v>644</v>
      </c>
      <c r="C602" s="11" t="s">
        <v>112</v>
      </c>
      <c r="D602" s="12">
        <v>2304</v>
      </c>
      <c r="E602" s="11" t="s">
        <v>16</v>
      </c>
      <c r="F602" s="11">
        <v>36</v>
      </c>
      <c r="G602" s="13">
        <v>30594</v>
      </c>
      <c r="H602" s="14">
        <v>40626</v>
      </c>
    </row>
    <row r="603" spans="1:8" x14ac:dyDescent="0.35">
      <c r="A603" s="16">
        <v>13568</v>
      </c>
      <c r="B603" s="17" t="s">
        <v>645</v>
      </c>
      <c r="C603" s="17" t="s">
        <v>88</v>
      </c>
      <c r="D603" s="18">
        <v>1675</v>
      </c>
      <c r="E603" s="17" t="s">
        <v>16</v>
      </c>
      <c r="F603" s="17">
        <v>46</v>
      </c>
      <c r="G603" s="19">
        <v>27077</v>
      </c>
      <c r="H603" s="20">
        <v>40044</v>
      </c>
    </row>
    <row r="604" spans="1:8" x14ac:dyDescent="0.35">
      <c r="A604" s="10">
        <v>14626</v>
      </c>
      <c r="B604" s="11" t="s">
        <v>646</v>
      </c>
      <c r="C604" s="11" t="s">
        <v>12</v>
      </c>
      <c r="D604" s="12">
        <v>2450</v>
      </c>
      <c r="E604" s="11" t="s">
        <v>13</v>
      </c>
      <c r="F604" s="11">
        <v>41</v>
      </c>
      <c r="G604" s="13">
        <v>28761</v>
      </c>
      <c r="H604" s="14">
        <v>40354</v>
      </c>
    </row>
    <row r="605" spans="1:8" x14ac:dyDescent="0.35">
      <c r="A605" s="16">
        <v>13649</v>
      </c>
      <c r="B605" s="17" t="s">
        <v>647</v>
      </c>
      <c r="C605" s="17" t="s">
        <v>51</v>
      </c>
      <c r="D605" s="18">
        <v>1163</v>
      </c>
      <c r="E605" s="17" t="s">
        <v>13</v>
      </c>
      <c r="F605" s="17">
        <v>33</v>
      </c>
      <c r="G605" s="19">
        <v>31658</v>
      </c>
      <c r="H605" s="20">
        <v>40282</v>
      </c>
    </row>
    <row r="606" spans="1:8" x14ac:dyDescent="0.35">
      <c r="A606" s="10">
        <v>14498</v>
      </c>
      <c r="B606" s="11" t="s">
        <v>648</v>
      </c>
      <c r="C606" s="11" t="s">
        <v>30</v>
      </c>
      <c r="D606" s="12">
        <v>2350</v>
      </c>
      <c r="E606" s="11" t="s">
        <v>16</v>
      </c>
      <c r="F606" s="11">
        <v>21</v>
      </c>
      <c r="G606" s="13">
        <v>36132</v>
      </c>
      <c r="H606" s="14">
        <v>43628</v>
      </c>
    </row>
    <row r="607" spans="1:8" x14ac:dyDescent="0.35">
      <c r="A607" s="16">
        <v>14074</v>
      </c>
      <c r="B607" s="17" t="s">
        <v>649</v>
      </c>
      <c r="C607" s="17" t="s">
        <v>26</v>
      </c>
      <c r="D607" s="18">
        <v>2742</v>
      </c>
      <c r="E607" s="17" t="s">
        <v>16</v>
      </c>
      <c r="F607" s="17">
        <v>37</v>
      </c>
      <c r="G607" s="19">
        <v>30331</v>
      </c>
      <c r="H607" s="20">
        <v>40571</v>
      </c>
    </row>
    <row r="608" spans="1:8" x14ac:dyDescent="0.35">
      <c r="A608" s="10">
        <v>15085</v>
      </c>
      <c r="B608" s="11" t="s">
        <v>650</v>
      </c>
      <c r="C608" s="11" t="s">
        <v>158</v>
      </c>
      <c r="D608" s="12">
        <v>1290</v>
      </c>
      <c r="E608" s="11" t="s">
        <v>13</v>
      </c>
      <c r="F608" s="11">
        <v>48</v>
      </c>
      <c r="G608" s="13">
        <v>26310</v>
      </c>
      <c r="H608" s="14">
        <v>44047</v>
      </c>
    </row>
    <row r="609" spans="1:8" x14ac:dyDescent="0.35">
      <c r="A609" s="16">
        <v>14064</v>
      </c>
      <c r="B609" s="17" t="s">
        <v>651</v>
      </c>
      <c r="C609" s="17" t="s">
        <v>36</v>
      </c>
      <c r="D609" s="18">
        <v>1453</v>
      </c>
      <c r="E609" s="17" t="s">
        <v>13</v>
      </c>
      <c r="F609" s="17">
        <v>25</v>
      </c>
      <c r="G609" s="19">
        <v>34785</v>
      </c>
      <c r="H609" s="20">
        <v>43391</v>
      </c>
    </row>
    <row r="610" spans="1:8" x14ac:dyDescent="0.35">
      <c r="A610" s="10">
        <v>14680</v>
      </c>
      <c r="B610" s="11" t="s">
        <v>652</v>
      </c>
      <c r="C610" s="11" t="s">
        <v>18</v>
      </c>
      <c r="D610" s="12">
        <v>1789</v>
      </c>
      <c r="E610" s="11" t="s">
        <v>13</v>
      </c>
      <c r="F610" s="11">
        <v>48</v>
      </c>
      <c r="G610" s="13">
        <v>26460</v>
      </c>
      <c r="H610" s="14">
        <v>39931</v>
      </c>
    </row>
    <row r="611" spans="1:8" x14ac:dyDescent="0.35">
      <c r="A611" s="16">
        <v>14679</v>
      </c>
      <c r="B611" s="17" t="s">
        <v>653</v>
      </c>
      <c r="C611" s="17" t="s">
        <v>18</v>
      </c>
      <c r="D611" s="18">
        <v>1645</v>
      </c>
      <c r="E611" s="17" t="s">
        <v>13</v>
      </c>
      <c r="F611" s="17">
        <v>49</v>
      </c>
      <c r="G611" s="19">
        <v>25982</v>
      </c>
      <c r="H611" s="20">
        <v>39877</v>
      </c>
    </row>
    <row r="612" spans="1:8" x14ac:dyDescent="0.35">
      <c r="A612" s="10">
        <v>13978</v>
      </c>
      <c r="B612" s="11" t="s">
        <v>654</v>
      </c>
      <c r="C612" s="11" t="s">
        <v>63</v>
      </c>
      <c r="D612" s="12">
        <v>1484</v>
      </c>
      <c r="E612" s="11" t="s">
        <v>16</v>
      </c>
      <c r="F612" s="11">
        <v>39</v>
      </c>
      <c r="G612" s="13">
        <v>29761</v>
      </c>
      <c r="H612" s="14">
        <v>40458</v>
      </c>
    </row>
    <row r="613" spans="1:8" x14ac:dyDescent="0.35">
      <c r="A613" s="16">
        <v>13639</v>
      </c>
      <c r="B613" s="17" t="s">
        <v>655</v>
      </c>
      <c r="C613" s="17" t="s">
        <v>51</v>
      </c>
      <c r="D613" s="18">
        <v>1284</v>
      </c>
      <c r="E613" s="17" t="s">
        <v>13</v>
      </c>
      <c r="F613" s="17">
        <v>44</v>
      </c>
      <c r="G613" s="19">
        <v>27899</v>
      </c>
      <c r="H613" s="20">
        <v>40115</v>
      </c>
    </row>
    <row r="614" spans="1:8" x14ac:dyDescent="0.35">
      <c r="A614" s="10">
        <v>14428</v>
      </c>
      <c r="B614" s="11" t="s">
        <v>656</v>
      </c>
      <c r="C614" s="11" t="s">
        <v>30</v>
      </c>
      <c r="D614" s="12">
        <v>1505</v>
      </c>
      <c r="E614" s="11" t="s">
        <v>16</v>
      </c>
      <c r="F614" s="11">
        <v>51</v>
      </c>
      <c r="G614" s="13">
        <v>25136</v>
      </c>
      <c r="H614" s="14">
        <v>38870</v>
      </c>
    </row>
    <row r="615" spans="1:8" x14ac:dyDescent="0.35">
      <c r="A615" s="16">
        <v>13929</v>
      </c>
      <c r="B615" s="17" t="s">
        <v>657</v>
      </c>
      <c r="C615" s="17" t="s">
        <v>40</v>
      </c>
      <c r="D615" s="18">
        <v>713</v>
      </c>
      <c r="E615" s="17" t="s">
        <v>13</v>
      </c>
      <c r="F615" s="17">
        <v>43</v>
      </c>
      <c r="G615" s="19">
        <v>28248</v>
      </c>
      <c r="H615" s="20">
        <v>40207</v>
      </c>
    </row>
    <row r="616" spans="1:8" x14ac:dyDescent="0.35">
      <c r="A616" s="10">
        <v>14528</v>
      </c>
      <c r="B616" s="11" t="s">
        <v>658</v>
      </c>
      <c r="C616" s="11" t="s">
        <v>96</v>
      </c>
      <c r="D616" s="12">
        <v>1024</v>
      </c>
      <c r="E616" s="11" t="s">
        <v>13</v>
      </c>
      <c r="F616" s="11">
        <v>28</v>
      </c>
      <c r="G616" s="13">
        <v>33570</v>
      </c>
      <c r="H616" s="14">
        <v>43230</v>
      </c>
    </row>
    <row r="617" spans="1:8" x14ac:dyDescent="0.35">
      <c r="A617" s="16">
        <v>15089</v>
      </c>
      <c r="B617" s="17" t="s">
        <v>659</v>
      </c>
      <c r="C617" s="17" t="s">
        <v>158</v>
      </c>
      <c r="D617" s="18">
        <v>1377</v>
      </c>
      <c r="E617" s="17" t="s">
        <v>13</v>
      </c>
      <c r="F617" s="17">
        <v>40</v>
      </c>
      <c r="G617" s="19">
        <v>29309</v>
      </c>
      <c r="H617" s="20">
        <v>40436</v>
      </c>
    </row>
    <row r="618" spans="1:8" x14ac:dyDescent="0.35">
      <c r="A618" s="10">
        <v>14496</v>
      </c>
      <c r="B618" s="11" t="s">
        <v>660</v>
      </c>
      <c r="C618" s="11" t="s">
        <v>30</v>
      </c>
      <c r="D618" s="12">
        <v>918</v>
      </c>
      <c r="E618" s="11" t="s">
        <v>16</v>
      </c>
      <c r="F618" s="11">
        <v>22</v>
      </c>
      <c r="G618" s="13">
        <v>35928</v>
      </c>
      <c r="H618" s="14">
        <v>43594</v>
      </c>
    </row>
    <row r="619" spans="1:8" x14ac:dyDescent="0.35">
      <c r="A619" s="16">
        <v>14578</v>
      </c>
      <c r="B619" s="17" t="s">
        <v>661</v>
      </c>
      <c r="C619" s="17" t="s">
        <v>59</v>
      </c>
      <c r="D619" s="18">
        <v>624</v>
      </c>
      <c r="E619" s="17" t="s">
        <v>16</v>
      </c>
      <c r="F619" s="17">
        <v>44</v>
      </c>
      <c r="G619" s="19">
        <v>27672</v>
      </c>
      <c r="H619" s="20">
        <v>40175</v>
      </c>
    </row>
    <row r="620" spans="1:8" x14ac:dyDescent="0.35">
      <c r="A620" s="10">
        <v>14700</v>
      </c>
      <c r="B620" s="11" t="s">
        <v>662</v>
      </c>
      <c r="C620" s="11" t="s">
        <v>18</v>
      </c>
      <c r="D620" s="12">
        <v>580</v>
      </c>
      <c r="E620" s="11" t="s">
        <v>16</v>
      </c>
      <c r="F620" s="11">
        <v>44</v>
      </c>
      <c r="G620" s="13">
        <v>27854</v>
      </c>
      <c r="H620" s="14">
        <v>40171</v>
      </c>
    </row>
    <row r="621" spans="1:8" x14ac:dyDescent="0.35">
      <c r="A621" s="16">
        <v>15078</v>
      </c>
      <c r="B621" s="17" t="s">
        <v>663</v>
      </c>
      <c r="C621" s="17" t="s">
        <v>54</v>
      </c>
      <c r="D621" s="18">
        <v>2445</v>
      </c>
      <c r="E621" s="17" t="s">
        <v>13</v>
      </c>
      <c r="F621" s="17">
        <v>31</v>
      </c>
      <c r="G621" s="19">
        <v>32621</v>
      </c>
      <c r="H621" s="20">
        <v>40462</v>
      </c>
    </row>
    <row r="622" spans="1:8" x14ac:dyDescent="0.35">
      <c r="A622" s="10">
        <v>14582</v>
      </c>
      <c r="B622" s="11" t="s">
        <v>664</v>
      </c>
      <c r="C622" s="11" t="s">
        <v>59</v>
      </c>
      <c r="D622" s="12">
        <v>644</v>
      </c>
      <c r="E622" s="11" t="s">
        <v>16</v>
      </c>
      <c r="F622" s="11">
        <v>35</v>
      </c>
      <c r="G622" s="13">
        <v>31029</v>
      </c>
      <c r="H622" s="14">
        <v>40203</v>
      </c>
    </row>
    <row r="623" spans="1:8" x14ac:dyDescent="0.35">
      <c r="A623" s="16">
        <v>14769</v>
      </c>
      <c r="B623" s="17" t="s">
        <v>665</v>
      </c>
      <c r="C623" s="17" t="s">
        <v>18</v>
      </c>
      <c r="D623" s="18">
        <v>2031</v>
      </c>
      <c r="E623" s="17" t="s">
        <v>13</v>
      </c>
      <c r="F623" s="17">
        <v>23</v>
      </c>
      <c r="G623" s="19">
        <v>35599</v>
      </c>
      <c r="H623" s="20">
        <v>43529</v>
      </c>
    </row>
    <row r="624" spans="1:8" x14ac:dyDescent="0.35">
      <c r="A624" s="10">
        <v>14833</v>
      </c>
      <c r="B624" s="11" t="s">
        <v>666</v>
      </c>
      <c r="C624" s="11" t="s">
        <v>36</v>
      </c>
      <c r="D624" s="12">
        <v>2004</v>
      </c>
      <c r="E624" s="11" t="s">
        <v>13</v>
      </c>
      <c r="F624" s="11">
        <v>43</v>
      </c>
      <c r="G624" s="13">
        <v>27999</v>
      </c>
      <c r="H624" s="14">
        <v>40246</v>
      </c>
    </row>
    <row r="625" spans="1:8" x14ac:dyDescent="0.35">
      <c r="A625" s="16">
        <v>13850</v>
      </c>
      <c r="B625" s="17" t="s">
        <v>667</v>
      </c>
      <c r="C625" s="17" t="s">
        <v>12</v>
      </c>
      <c r="D625" s="18">
        <v>1550</v>
      </c>
      <c r="E625" s="17" t="s">
        <v>13</v>
      </c>
      <c r="F625" s="17">
        <v>39</v>
      </c>
      <c r="G625" s="19">
        <v>29672</v>
      </c>
      <c r="H625" s="20">
        <v>40455</v>
      </c>
    </row>
    <row r="626" spans="1:8" x14ac:dyDescent="0.35">
      <c r="A626" s="10">
        <v>14296</v>
      </c>
      <c r="B626" s="11" t="s">
        <v>668</v>
      </c>
      <c r="C626" s="11" t="s">
        <v>15</v>
      </c>
      <c r="D626" s="12">
        <v>2927</v>
      </c>
      <c r="E626" s="11" t="s">
        <v>13</v>
      </c>
      <c r="F626" s="11">
        <v>48</v>
      </c>
      <c r="G626" s="13">
        <v>26338</v>
      </c>
      <c r="H626" s="14">
        <v>39924</v>
      </c>
    </row>
    <row r="627" spans="1:8" x14ac:dyDescent="0.35">
      <c r="A627" s="16">
        <v>13526</v>
      </c>
      <c r="B627" s="17" t="s">
        <v>669</v>
      </c>
      <c r="C627" s="17" t="s">
        <v>112</v>
      </c>
      <c r="D627" s="18">
        <v>961</v>
      </c>
      <c r="E627" s="17" t="s">
        <v>16</v>
      </c>
      <c r="F627" s="17">
        <v>51</v>
      </c>
      <c r="G627" s="19">
        <v>25220</v>
      </c>
      <c r="H627" s="20">
        <v>38846</v>
      </c>
    </row>
    <row r="628" spans="1:8" x14ac:dyDescent="0.35">
      <c r="A628" s="10">
        <v>14483</v>
      </c>
      <c r="B628" s="11" t="s">
        <v>670</v>
      </c>
      <c r="C628" s="11" t="s">
        <v>30</v>
      </c>
      <c r="D628" s="12">
        <v>1980</v>
      </c>
      <c r="E628" s="11" t="s">
        <v>16</v>
      </c>
      <c r="F628" s="11">
        <v>25</v>
      </c>
      <c r="G628" s="13">
        <v>34741</v>
      </c>
      <c r="H628" s="14">
        <v>43404</v>
      </c>
    </row>
    <row r="629" spans="1:8" x14ac:dyDescent="0.35">
      <c r="A629" s="16">
        <v>14229</v>
      </c>
      <c r="B629" s="17" t="s">
        <v>671</v>
      </c>
      <c r="C629" s="17" t="s">
        <v>80</v>
      </c>
      <c r="D629" s="18">
        <v>2471</v>
      </c>
      <c r="E629" s="17" t="s">
        <v>16</v>
      </c>
      <c r="F629" s="17">
        <v>31</v>
      </c>
      <c r="G629" s="19">
        <v>32340</v>
      </c>
      <c r="H629" s="20">
        <v>40429</v>
      </c>
    </row>
    <row r="630" spans="1:8" x14ac:dyDescent="0.35">
      <c r="A630" s="10">
        <v>13571</v>
      </c>
      <c r="B630" s="11" t="s">
        <v>672</v>
      </c>
      <c r="C630" s="11" t="s">
        <v>88</v>
      </c>
      <c r="D630" s="12">
        <v>2271</v>
      </c>
      <c r="E630" s="11" t="s">
        <v>13</v>
      </c>
      <c r="F630" s="11">
        <v>41</v>
      </c>
      <c r="G630" s="13">
        <v>28782</v>
      </c>
      <c r="H630" s="14">
        <v>40317</v>
      </c>
    </row>
    <row r="631" spans="1:8" x14ac:dyDescent="0.35">
      <c r="A631" s="16">
        <v>14811</v>
      </c>
      <c r="B631" s="17" t="s">
        <v>673</v>
      </c>
      <c r="C631" s="17" t="s">
        <v>15</v>
      </c>
      <c r="D631" s="18">
        <v>1329</v>
      </c>
      <c r="E631" s="17" t="s">
        <v>16</v>
      </c>
      <c r="F631" s="17">
        <v>29</v>
      </c>
      <c r="G631" s="19">
        <v>33243</v>
      </c>
      <c r="H631" s="20">
        <v>43175</v>
      </c>
    </row>
    <row r="632" spans="1:8" x14ac:dyDescent="0.35">
      <c r="A632" s="10">
        <v>15142</v>
      </c>
      <c r="B632" s="11" t="s">
        <v>674</v>
      </c>
      <c r="C632" s="11" t="s">
        <v>15</v>
      </c>
      <c r="D632" s="12">
        <v>750</v>
      </c>
      <c r="E632" s="11" t="s">
        <v>16</v>
      </c>
      <c r="F632" s="11">
        <v>35</v>
      </c>
      <c r="G632" s="13">
        <v>31020</v>
      </c>
      <c r="H632" s="14">
        <v>40217</v>
      </c>
    </row>
    <row r="633" spans="1:8" x14ac:dyDescent="0.35">
      <c r="A633" s="16">
        <v>14227</v>
      </c>
      <c r="B633" s="17" t="s">
        <v>675</v>
      </c>
      <c r="C633" s="17" t="s">
        <v>80</v>
      </c>
      <c r="D633" s="18">
        <v>785</v>
      </c>
      <c r="E633" s="17" t="s">
        <v>16</v>
      </c>
      <c r="F633" s="17">
        <v>38</v>
      </c>
      <c r="G633" s="19">
        <v>30121</v>
      </c>
      <c r="H633" s="20">
        <v>44041</v>
      </c>
    </row>
    <row r="634" spans="1:8" x14ac:dyDescent="0.35">
      <c r="A634" s="10">
        <v>14435</v>
      </c>
      <c r="B634" s="11" t="s">
        <v>676</v>
      </c>
      <c r="C634" s="11" t="s">
        <v>30</v>
      </c>
      <c r="D634" s="12">
        <v>1661</v>
      </c>
      <c r="E634" s="11" t="s">
        <v>16</v>
      </c>
      <c r="F634" s="11">
        <v>47</v>
      </c>
      <c r="G634" s="13">
        <v>26642</v>
      </c>
      <c r="H634" s="14">
        <v>39982</v>
      </c>
    </row>
    <row r="635" spans="1:8" x14ac:dyDescent="0.35">
      <c r="A635" s="16">
        <v>14538</v>
      </c>
      <c r="B635" s="17" t="s">
        <v>677</v>
      </c>
      <c r="C635" s="17" t="s">
        <v>42</v>
      </c>
      <c r="D635" s="18">
        <v>2263</v>
      </c>
      <c r="E635" s="17" t="s">
        <v>16</v>
      </c>
      <c r="F635" s="17">
        <v>38</v>
      </c>
      <c r="G635" s="19">
        <v>30118</v>
      </c>
      <c r="H635" s="20">
        <v>40543</v>
      </c>
    </row>
    <row r="636" spans="1:8" x14ac:dyDescent="0.35">
      <c r="A636" s="10">
        <v>13828</v>
      </c>
      <c r="B636" s="11" t="s">
        <v>678</v>
      </c>
      <c r="C636" s="11" t="s">
        <v>59</v>
      </c>
      <c r="D636" s="12">
        <v>2207</v>
      </c>
      <c r="E636" s="11" t="s">
        <v>13</v>
      </c>
      <c r="F636" s="11">
        <v>27</v>
      </c>
      <c r="G636" s="13">
        <v>34093</v>
      </c>
      <c r="H636" s="14">
        <v>43270</v>
      </c>
    </row>
    <row r="637" spans="1:8" x14ac:dyDescent="0.35">
      <c r="A637" s="16">
        <v>14581</v>
      </c>
      <c r="B637" s="17" t="s">
        <v>679</v>
      </c>
      <c r="C637" s="17" t="s">
        <v>59</v>
      </c>
      <c r="D637" s="18">
        <v>2504</v>
      </c>
      <c r="E637" s="17" t="s">
        <v>13</v>
      </c>
      <c r="F637" s="17">
        <v>40</v>
      </c>
      <c r="G637" s="19">
        <v>29107</v>
      </c>
      <c r="H637" s="20">
        <v>40414</v>
      </c>
    </row>
    <row r="638" spans="1:8" x14ac:dyDescent="0.35">
      <c r="A638" s="10">
        <v>13904</v>
      </c>
      <c r="B638" s="11" t="s">
        <v>680</v>
      </c>
      <c r="C638" s="11" t="s">
        <v>20</v>
      </c>
      <c r="D638" s="12">
        <v>904</v>
      </c>
      <c r="E638" s="11" t="s">
        <v>13</v>
      </c>
      <c r="F638" s="11">
        <v>40</v>
      </c>
      <c r="G638" s="13">
        <v>29158</v>
      </c>
      <c r="H638" s="14">
        <v>40385</v>
      </c>
    </row>
    <row r="639" spans="1:8" x14ac:dyDescent="0.35">
      <c r="A639" s="16">
        <v>15064</v>
      </c>
      <c r="B639" s="17" t="s">
        <v>681</v>
      </c>
      <c r="C639" s="17" t="s">
        <v>26</v>
      </c>
      <c r="D639" s="18">
        <v>2313</v>
      </c>
      <c r="E639" s="17" t="s">
        <v>13</v>
      </c>
      <c r="F639" s="17">
        <v>50</v>
      </c>
      <c r="G639" s="19">
        <v>25459</v>
      </c>
      <c r="H639" s="20">
        <v>39820</v>
      </c>
    </row>
    <row r="640" spans="1:8" x14ac:dyDescent="0.35">
      <c r="A640" s="10">
        <v>13893</v>
      </c>
      <c r="B640" s="11" t="s">
        <v>682</v>
      </c>
      <c r="C640" s="11" t="s">
        <v>33</v>
      </c>
      <c r="D640" s="12">
        <v>1182</v>
      </c>
      <c r="E640" s="11" t="s">
        <v>16</v>
      </c>
      <c r="F640" s="11">
        <v>32</v>
      </c>
      <c r="G640" s="13">
        <v>32018</v>
      </c>
      <c r="H640" s="14">
        <v>40345</v>
      </c>
    </row>
    <row r="641" spans="1:8" x14ac:dyDescent="0.35">
      <c r="A641" s="16">
        <v>14633</v>
      </c>
      <c r="B641" s="17" t="s">
        <v>683</v>
      </c>
      <c r="C641" s="17" t="s">
        <v>12</v>
      </c>
      <c r="D641" s="18">
        <v>1399</v>
      </c>
      <c r="E641" s="17" t="s">
        <v>13</v>
      </c>
      <c r="F641" s="17">
        <v>26</v>
      </c>
      <c r="G641" s="19">
        <v>34374</v>
      </c>
      <c r="H641" s="20">
        <v>43350</v>
      </c>
    </row>
    <row r="642" spans="1:8" x14ac:dyDescent="0.35">
      <c r="A642" s="10">
        <v>14972</v>
      </c>
      <c r="B642" s="11" t="s">
        <v>684</v>
      </c>
      <c r="C642" s="11" t="s">
        <v>15</v>
      </c>
      <c r="D642" s="12">
        <v>2587</v>
      </c>
      <c r="E642" s="11" t="s">
        <v>16</v>
      </c>
      <c r="F642" s="11">
        <v>33</v>
      </c>
      <c r="G642" s="13">
        <v>31669</v>
      </c>
      <c r="H642" s="14">
        <v>40322</v>
      </c>
    </row>
    <row r="643" spans="1:8" x14ac:dyDescent="0.35">
      <c r="A643" s="16">
        <v>14084</v>
      </c>
      <c r="B643" s="17" t="s">
        <v>685</v>
      </c>
      <c r="C643" s="17" t="s">
        <v>156</v>
      </c>
      <c r="D643" s="18">
        <v>1209</v>
      </c>
      <c r="E643" s="17" t="s">
        <v>16</v>
      </c>
      <c r="F643" s="17">
        <v>34</v>
      </c>
      <c r="G643" s="19">
        <v>31294</v>
      </c>
      <c r="H643" s="20">
        <v>40246</v>
      </c>
    </row>
    <row r="644" spans="1:8" x14ac:dyDescent="0.35">
      <c r="A644" s="10">
        <v>14586</v>
      </c>
      <c r="B644" s="11" t="s">
        <v>686</v>
      </c>
      <c r="C644" s="11" t="s">
        <v>59</v>
      </c>
      <c r="D644" s="12">
        <v>983</v>
      </c>
      <c r="E644" s="11" t="s">
        <v>13</v>
      </c>
      <c r="F644" s="11">
        <v>33</v>
      </c>
      <c r="G644" s="13">
        <v>31937</v>
      </c>
      <c r="H644" s="14">
        <v>40317</v>
      </c>
    </row>
    <row r="645" spans="1:8" x14ac:dyDescent="0.35">
      <c r="A645" s="16">
        <v>14076</v>
      </c>
      <c r="B645" s="17" t="s">
        <v>687</v>
      </c>
      <c r="C645" s="17" t="s">
        <v>69</v>
      </c>
      <c r="D645" s="18">
        <v>2528</v>
      </c>
      <c r="E645" s="17" t="s">
        <v>16</v>
      </c>
      <c r="F645" s="17">
        <v>44</v>
      </c>
      <c r="G645" s="19">
        <v>27623</v>
      </c>
      <c r="H645" s="20">
        <v>40137</v>
      </c>
    </row>
    <row r="646" spans="1:8" x14ac:dyDescent="0.35">
      <c r="A646" s="10">
        <v>14843</v>
      </c>
      <c r="B646" s="11" t="s">
        <v>688</v>
      </c>
      <c r="C646" s="11" t="s">
        <v>36</v>
      </c>
      <c r="D646" s="12">
        <v>2519</v>
      </c>
      <c r="E646" s="11" t="s">
        <v>13</v>
      </c>
      <c r="F646" s="11">
        <v>31</v>
      </c>
      <c r="G646" s="13">
        <v>32470</v>
      </c>
      <c r="H646" s="14">
        <v>40459</v>
      </c>
    </row>
    <row r="647" spans="1:8" x14ac:dyDescent="0.35">
      <c r="A647" s="16">
        <v>13612</v>
      </c>
      <c r="B647" s="17" t="s">
        <v>689</v>
      </c>
      <c r="C647" s="17" t="s">
        <v>92</v>
      </c>
      <c r="D647" s="18">
        <v>769</v>
      </c>
      <c r="E647" s="17" t="s">
        <v>13</v>
      </c>
      <c r="F647" s="17">
        <v>41</v>
      </c>
      <c r="G647" s="19">
        <v>28786</v>
      </c>
      <c r="H647" s="20">
        <v>40323</v>
      </c>
    </row>
    <row r="648" spans="1:8" x14ac:dyDescent="0.35">
      <c r="A648" s="10">
        <v>13602</v>
      </c>
      <c r="B648" s="11" t="s">
        <v>690</v>
      </c>
      <c r="C648" s="11" t="s">
        <v>69</v>
      </c>
      <c r="D648" s="12">
        <v>1698</v>
      </c>
      <c r="E648" s="11" t="s">
        <v>13</v>
      </c>
      <c r="F648" s="11">
        <v>35</v>
      </c>
      <c r="G648" s="13">
        <v>30958</v>
      </c>
      <c r="H648" s="14">
        <v>40675</v>
      </c>
    </row>
    <row r="649" spans="1:8" x14ac:dyDescent="0.35">
      <c r="A649" s="16">
        <v>14235</v>
      </c>
      <c r="B649" s="17" t="s">
        <v>691</v>
      </c>
      <c r="C649" s="17" t="s">
        <v>80</v>
      </c>
      <c r="D649" s="18">
        <v>1793</v>
      </c>
      <c r="E649" s="17" t="s">
        <v>16</v>
      </c>
      <c r="F649" s="17">
        <v>24</v>
      </c>
      <c r="G649" s="19">
        <v>34964</v>
      </c>
      <c r="H649" s="20">
        <v>43475</v>
      </c>
    </row>
    <row r="650" spans="1:8" x14ac:dyDescent="0.35">
      <c r="A650" s="10">
        <v>14050</v>
      </c>
      <c r="B650" s="11" t="s">
        <v>692</v>
      </c>
      <c r="C650" s="11" t="s">
        <v>36</v>
      </c>
      <c r="D650" s="12">
        <v>950</v>
      </c>
      <c r="E650" s="11" t="s">
        <v>16</v>
      </c>
      <c r="F650" s="11">
        <v>32</v>
      </c>
      <c r="G650" s="13">
        <v>32316</v>
      </c>
      <c r="H650" s="14">
        <v>44018</v>
      </c>
    </row>
    <row r="651" spans="1:8" x14ac:dyDescent="0.35">
      <c r="A651" s="16">
        <v>13609</v>
      </c>
      <c r="B651" s="17" t="s">
        <v>693</v>
      </c>
      <c r="C651" s="17" t="s">
        <v>92</v>
      </c>
      <c r="D651" s="18">
        <v>2583</v>
      </c>
      <c r="E651" s="17" t="s">
        <v>16</v>
      </c>
      <c r="F651" s="17">
        <v>50</v>
      </c>
      <c r="G651" s="19">
        <v>25663</v>
      </c>
      <c r="H651" s="20">
        <v>38911</v>
      </c>
    </row>
    <row r="652" spans="1:8" x14ac:dyDescent="0.35">
      <c r="A652" s="10">
        <v>15070</v>
      </c>
      <c r="B652" s="11" t="s">
        <v>694</v>
      </c>
      <c r="C652" s="11" t="s">
        <v>54</v>
      </c>
      <c r="D652" s="12">
        <v>2414</v>
      </c>
      <c r="E652" s="11" t="s">
        <v>16</v>
      </c>
      <c r="F652" s="11">
        <v>47</v>
      </c>
      <c r="G652" s="13">
        <v>26712</v>
      </c>
      <c r="H652" s="14">
        <v>40010</v>
      </c>
    </row>
    <row r="653" spans="1:8" x14ac:dyDescent="0.35">
      <c r="A653" s="16">
        <v>13924</v>
      </c>
      <c r="B653" s="17" t="s">
        <v>695</v>
      </c>
      <c r="C653" s="17" t="s">
        <v>40</v>
      </c>
      <c r="D653" s="18">
        <v>2299</v>
      </c>
      <c r="E653" s="17" t="s">
        <v>16</v>
      </c>
      <c r="F653" s="17">
        <v>47</v>
      </c>
      <c r="G653" s="19">
        <v>26533</v>
      </c>
      <c r="H653" s="20">
        <v>39969</v>
      </c>
    </row>
    <row r="654" spans="1:8" x14ac:dyDescent="0.35">
      <c r="A654" s="10">
        <v>14062</v>
      </c>
      <c r="B654" s="11" t="s">
        <v>696</v>
      </c>
      <c r="C654" s="11" t="s">
        <v>36</v>
      </c>
      <c r="D654" s="12">
        <v>606</v>
      </c>
      <c r="E654" s="11" t="s">
        <v>16</v>
      </c>
      <c r="F654" s="11">
        <v>28</v>
      </c>
      <c r="G654" s="13">
        <v>33701</v>
      </c>
      <c r="H654" s="14">
        <v>44028</v>
      </c>
    </row>
    <row r="655" spans="1:8" x14ac:dyDescent="0.35">
      <c r="A655" s="16">
        <v>14772</v>
      </c>
      <c r="B655" s="17" t="s">
        <v>697</v>
      </c>
      <c r="C655" s="17" t="s">
        <v>18</v>
      </c>
      <c r="D655" s="18">
        <v>1353</v>
      </c>
      <c r="E655" s="17" t="s">
        <v>16</v>
      </c>
      <c r="F655" s="17">
        <v>22</v>
      </c>
      <c r="G655" s="19">
        <v>35615</v>
      </c>
      <c r="H655" s="20">
        <v>43595</v>
      </c>
    </row>
    <row r="656" spans="1:8" x14ac:dyDescent="0.35">
      <c r="A656" s="10">
        <v>13724</v>
      </c>
      <c r="B656" s="11" t="s">
        <v>698</v>
      </c>
      <c r="C656" s="11" t="s">
        <v>36</v>
      </c>
      <c r="D656" s="12">
        <v>1714</v>
      </c>
      <c r="E656" s="11" t="s">
        <v>13</v>
      </c>
      <c r="F656" s="11">
        <v>44</v>
      </c>
      <c r="G656" s="13">
        <v>27847</v>
      </c>
      <c r="H656" s="14">
        <v>40122</v>
      </c>
    </row>
    <row r="657" spans="1:8" x14ac:dyDescent="0.35">
      <c r="A657" s="16">
        <v>14513</v>
      </c>
      <c r="B657" s="17" t="s">
        <v>699</v>
      </c>
      <c r="C657" s="17" t="s">
        <v>56</v>
      </c>
      <c r="D657" s="18">
        <v>2872</v>
      </c>
      <c r="E657" s="17" t="s">
        <v>16</v>
      </c>
      <c r="F657" s="17">
        <v>31</v>
      </c>
      <c r="G657" s="19">
        <v>32419</v>
      </c>
      <c r="H657" s="20">
        <v>40437</v>
      </c>
    </row>
    <row r="658" spans="1:8" x14ac:dyDescent="0.35">
      <c r="A658" s="10">
        <v>15054</v>
      </c>
      <c r="B658" s="11" t="s">
        <v>700</v>
      </c>
      <c r="C658" s="11" t="s">
        <v>61</v>
      </c>
      <c r="D658" s="12">
        <v>1835</v>
      </c>
      <c r="E658" s="11" t="s">
        <v>13</v>
      </c>
      <c r="F658" s="11">
        <v>28</v>
      </c>
      <c r="G658" s="13">
        <v>33508</v>
      </c>
      <c r="H658" s="14">
        <v>43251</v>
      </c>
    </row>
    <row r="659" spans="1:8" x14ac:dyDescent="0.35">
      <c r="A659" s="16">
        <v>13885</v>
      </c>
      <c r="B659" s="17" t="s">
        <v>701</v>
      </c>
      <c r="C659" s="17" t="s">
        <v>33</v>
      </c>
      <c r="D659" s="18">
        <v>1221</v>
      </c>
      <c r="E659" s="17" t="s">
        <v>13</v>
      </c>
      <c r="F659" s="17">
        <v>47</v>
      </c>
      <c r="G659" s="19">
        <v>26488</v>
      </c>
      <c r="H659" s="20">
        <v>39967</v>
      </c>
    </row>
    <row r="660" spans="1:8" x14ac:dyDescent="0.35">
      <c r="A660" s="10">
        <v>15045</v>
      </c>
      <c r="B660" s="11" t="s">
        <v>702</v>
      </c>
      <c r="C660" s="11" t="s">
        <v>61</v>
      </c>
      <c r="D660" s="12">
        <v>1646</v>
      </c>
      <c r="E660" s="11" t="s">
        <v>13</v>
      </c>
      <c r="F660" s="11">
        <v>43</v>
      </c>
      <c r="G660" s="13">
        <v>27957</v>
      </c>
      <c r="H660" s="14">
        <v>43905</v>
      </c>
    </row>
    <row r="661" spans="1:8" x14ac:dyDescent="0.35">
      <c r="A661" s="16">
        <v>13972</v>
      </c>
      <c r="B661" s="17" t="s">
        <v>703</v>
      </c>
      <c r="C661" s="17" t="s">
        <v>63</v>
      </c>
      <c r="D661" s="18">
        <v>2849</v>
      </c>
      <c r="E661" s="17" t="s">
        <v>13</v>
      </c>
      <c r="F661" s="17">
        <v>48</v>
      </c>
      <c r="G661" s="19">
        <v>26373</v>
      </c>
      <c r="H661" s="20">
        <v>39906</v>
      </c>
    </row>
    <row r="662" spans="1:8" x14ac:dyDescent="0.35">
      <c r="A662" s="10">
        <v>13533</v>
      </c>
      <c r="B662" s="11" t="s">
        <v>704</v>
      </c>
      <c r="C662" s="11" t="s">
        <v>112</v>
      </c>
      <c r="D662" s="12">
        <v>2245</v>
      </c>
      <c r="E662" s="11" t="s">
        <v>13</v>
      </c>
      <c r="F662" s="11">
        <v>39</v>
      </c>
      <c r="G662" s="13">
        <v>29697</v>
      </c>
      <c r="H662" s="14">
        <v>40441</v>
      </c>
    </row>
    <row r="663" spans="1:8" x14ac:dyDescent="0.35">
      <c r="A663" s="16">
        <v>14840</v>
      </c>
      <c r="B663" s="17" t="s">
        <v>705</v>
      </c>
      <c r="C663" s="17" t="s">
        <v>36</v>
      </c>
      <c r="D663" s="18">
        <v>1056</v>
      </c>
      <c r="E663" s="17" t="s">
        <v>13</v>
      </c>
      <c r="F663" s="17">
        <v>35</v>
      </c>
      <c r="G663" s="19">
        <v>31066</v>
      </c>
      <c r="H663" s="20">
        <v>44016</v>
      </c>
    </row>
    <row r="664" spans="1:8" x14ac:dyDescent="0.35">
      <c r="A664" s="10">
        <v>14630</v>
      </c>
      <c r="B664" s="11" t="s">
        <v>706</v>
      </c>
      <c r="C664" s="11" t="s">
        <v>12</v>
      </c>
      <c r="D664" s="12">
        <v>2558</v>
      </c>
      <c r="E664" s="11" t="s">
        <v>13</v>
      </c>
      <c r="F664" s="11">
        <v>36</v>
      </c>
      <c r="G664" s="13">
        <v>30764</v>
      </c>
      <c r="H664" s="14">
        <v>40661</v>
      </c>
    </row>
    <row r="665" spans="1:8" x14ac:dyDescent="0.35">
      <c r="A665" s="16">
        <v>14503</v>
      </c>
      <c r="B665" s="17" t="s">
        <v>707</v>
      </c>
      <c r="C665" s="17" t="s">
        <v>56</v>
      </c>
      <c r="D665" s="18">
        <v>1686</v>
      </c>
      <c r="E665" s="17" t="s">
        <v>16</v>
      </c>
      <c r="F665" s="17">
        <v>48</v>
      </c>
      <c r="G665" s="19">
        <v>26113</v>
      </c>
      <c r="H665" s="20">
        <v>39925</v>
      </c>
    </row>
    <row r="666" spans="1:8" x14ac:dyDescent="0.35">
      <c r="A666" s="10">
        <v>14580</v>
      </c>
      <c r="B666" s="11" t="s">
        <v>708</v>
      </c>
      <c r="C666" s="11" t="s">
        <v>59</v>
      </c>
      <c r="D666" s="12">
        <v>2867</v>
      </c>
      <c r="E666" s="11" t="s">
        <v>13</v>
      </c>
      <c r="F666" s="11">
        <v>42</v>
      </c>
      <c r="G666" s="13">
        <v>28434</v>
      </c>
      <c r="H666" s="14">
        <v>40294</v>
      </c>
    </row>
    <row r="667" spans="1:8" x14ac:dyDescent="0.35">
      <c r="A667" s="16">
        <v>13783</v>
      </c>
      <c r="B667" s="17" t="s">
        <v>709</v>
      </c>
      <c r="C667" s="17" t="s">
        <v>15</v>
      </c>
      <c r="D667" s="18">
        <v>1661</v>
      </c>
      <c r="E667" s="17" t="s">
        <v>13</v>
      </c>
      <c r="F667" s="17">
        <v>29</v>
      </c>
      <c r="G667" s="19">
        <v>33236</v>
      </c>
      <c r="H667" s="20">
        <v>43150</v>
      </c>
    </row>
    <row r="668" spans="1:8" x14ac:dyDescent="0.35">
      <c r="A668" s="10">
        <v>14815</v>
      </c>
      <c r="B668" s="11" t="s">
        <v>710</v>
      </c>
      <c r="C668" s="11" t="s">
        <v>15</v>
      </c>
      <c r="D668" s="12">
        <v>1661</v>
      </c>
      <c r="E668" s="11" t="s">
        <v>13</v>
      </c>
      <c r="F668" s="11">
        <v>26</v>
      </c>
      <c r="G668" s="13">
        <v>34257</v>
      </c>
      <c r="H668" s="14">
        <v>43355</v>
      </c>
    </row>
    <row r="669" spans="1:8" x14ac:dyDescent="0.35">
      <c r="A669" s="16">
        <v>13690</v>
      </c>
      <c r="B669" s="17" t="s">
        <v>711</v>
      </c>
      <c r="C669" s="17" t="s">
        <v>131</v>
      </c>
      <c r="D669" s="18">
        <v>767</v>
      </c>
      <c r="E669" s="17" t="s">
        <v>13</v>
      </c>
      <c r="F669" s="17">
        <v>43</v>
      </c>
      <c r="G669" s="19">
        <v>28006</v>
      </c>
      <c r="H669" s="20">
        <v>40196</v>
      </c>
    </row>
    <row r="670" spans="1:8" x14ac:dyDescent="0.35">
      <c r="A670" s="10">
        <v>15042</v>
      </c>
      <c r="B670" s="11" t="s">
        <v>712</v>
      </c>
      <c r="C670" s="11" t="s">
        <v>61</v>
      </c>
      <c r="D670" s="12">
        <v>673</v>
      </c>
      <c r="E670" s="11" t="s">
        <v>13</v>
      </c>
      <c r="F670" s="11">
        <v>46</v>
      </c>
      <c r="G670" s="13">
        <v>27106</v>
      </c>
      <c r="H670" s="14">
        <v>44005</v>
      </c>
    </row>
    <row r="671" spans="1:8" x14ac:dyDescent="0.35">
      <c r="A671" s="16">
        <v>13815</v>
      </c>
      <c r="B671" s="17" t="s">
        <v>713</v>
      </c>
      <c r="C671" s="17" t="s">
        <v>59</v>
      </c>
      <c r="D671" s="18">
        <v>555</v>
      </c>
      <c r="E671" s="17" t="s">
        <v>13</v>
      </c>
      <c r="F671" s="17">
        <v>42</v>
      </c>
      <c r="G671" s="19">
        <v>28440</v>
      </c>
      <c r="H671" s="20">
        <v>40267</v>
      </c>
    </row>
    <row r="672" spans="1:8" x14ac:dyDescent="0.35">
      <c r="A672" s="10">
        <v>14509</v>
      </c>
      <c r="B672" s="11" t="s">
        <v>714</v>
      </c>
      <c r="C672" s="11" t="s">
        <v>56</v>
      </c>
      <c r="D672" s="12">
        <v>1605</v>
      </c>
      <c r="E672" s="11" t="s">
        <v>13</v>
      </c>
      <c r="F672" s="11">
        <v>39</v>
      </c>
      <c r="G672" s="13">
        <v>29706</v>
      </c>
      <c r="H672" s="14">
        <v>40479</v>
      </c>
    </row>
    <row r="673" spans="1:8" x14ac:dyDescent="0.35">
      <c r="A673" s="16">
        <v>14073</v>
      </c>
      <c r="B673" s="17" t="s">
        <v>715</v>
      </c>
      <c r="C673" s="17" t="s">
        <v>36</v>
      </c>
      <c r="D673" s="18">
        <v>739</v>
      </c>
      <c r="E673" s="17" t="s">
        <v>13</v>
      </c>
      <c r="F673" s="17">
        <v>22</v>
      </c>
      <c r="G673" s="19">
        <v>35771</v>
      </c>
      <c r="H673" s="20">
        <v>44036</v>
      </c>
    </row>
    <row r="674" spans="1:8" x14ac:dyDescent="0.35">
      <c r="A674" s="10">
        <v>14832</v>
      </c>
      <c r="B674" s="11" t="s">
        <v>716</v>
      </c>
      <c r="C674" s="11" t="s">
        <v>36</v>
      </c>
      <c r="D674" s="12">
        <v>1554</v>
      </c>
      <c r="E674" s="11" t="s">
        <v>16</v>
      </c>
      <c r="F674" s="11">
        <v>45</v>
      </c>
      <c r="G674" s="13">
        <v>27551</v>
      </c>
      <c r="H674" s="14">
        <v>40102</v>
      </c>
    </row>
    <row r="675" spans="1:8" x14ac:dyDescent="0.35">
      <c r="A675" s="16">
        <v>14622</v>
      </c>
      <c r="B675" s="17" t="s">
        <v>717</v>
      </c>
      <c r="C675" s="17" t="s">
        <v>12</v>
      </c>
      <c r="D675" s="18">
        <v>1825</v>
      </c>
      <c r="E675" s="17" t="s">
        <v>16</v>
      </c>
      <c r="F675" s="17">
        <v>46</v>
      </c>
      <c r="G675" s="19">
        <v>27123</v>
      </c>
      <c r="H675" s="20">
        <v>40046</v>
      </c>
    </row>
    <row r="676" spans="1:8" x14ac:dyDescent="0.35">
      <c r="A676" s="10">
        <v>13769</v>
      </c>
      <c r="B676" s="11" t="s">
        <v>718</v>
      </c>
      <c r="C676" s="11" t="s">
        <v>15</v>
      </c>
      <c r="D676" s="12">
        <v>1068</v>
      </c>
      <c r="E676" s="11" t="s">
        <v>16</v>
      </c>
      <c r="F676" s="11">
        <v>38</v>
      </c>
      <c r="G676" s="13">
        <v>30075</v>
      </c>
      <c r="H676" s="14">
        <v>40521</v>
      </c>
    </row>
    <row r="677" spans="1:8" x14ac:dyDescent="0.35">
      <c r="A677" s="16">
        <v>14197</v>
      </c>
      <c r="B677" s="17" t="s">
        <v>719</v>
      </c>
      <c r="C677" s="17" t="s">
        <v>28</v>
      </c>
      <c r="D677" s="18">
        <v>888</v>
      </c>
      <c r="E677" s="17" t="s">
        <v>13</v>
      </c>
      <c r="F677" s="17">
        <v>35</v>
      </c>
      <c r="G677" s="19">
        <v>31217</v>
      </c>
      <c r="H677" s="20">
        <v>44058</v>
      </c>
    </row>
    <row r="678" spans="1:8" x14ac:dyDescent="0.35">
      <c r="A678" s="10">
        <v>14046</v>
      </c>
      <c r="B678" s="11" t="s">
        <v>720</v>
      </c>
      <c r="C678" s="11" t="s">
        <v>36</v>
      </c>
      <c r="D678" s="12">
        <v>2933</v>
      </c>
      <c r="E678" s="11" t="s">
        <v>13</v>
      </c>
      <c r="F678" s="11">
        <v>34</v>
      </c>
      <c r="G678" s="13">
        <v>31451</v>
      </c>
      <c r="H678" s="14">
        <v>40241</v>
      </c>
    </row>
    <row r="679" spans="1:8" x14ac:dyDescent="0.35">
      <c r="A679" s="16">
        <v>13642</v>
      </c>
      <c r="B679" s="17" t="s">
        <v>721</v>
      </c>
      <c r="C679" s="17" t="s">
        <v>51</v>
      </c>
      <c r="D679" s="18">
        <v>644</v>
      </c>
      <c r="E679" s="17" t="s">
        <v>13</v>
      </c>
      <c r="F679" s="17">
        <v>42</v>
      </c>
      <c r="G679" s="19">
        <v>28361</v>
      </c>
      <c r="H679" s="20">
        <v>40260</v>
      </c>
    </row>
    <row r="680" spans="1:8" x14ac:dyDescent="0.35">
      <c r="A680" s="10">
        <v>14605</v>
      </c>
      <c r="B680" s="11" t="s">
        <v>722</v>
      </c>
      <c r="C680" s="11" t="s">
        <v>47</v>
      </c>
      <c r="D680" s="12">
        <v>1770</v>
      </c>
      <c r="E680" s="11" t="s">
        <v>13</v>
      </c>
      <c r="F680" s="11">
        <v>31</v>
      </c>
      <c r="G680" s="13">
        <v>32538</v>
      </c>
      <c r="H680" s="14">
        <v>40456</v>
      </c>
    </row>
    <row r="681" spans="1:8" x14ac:dyDescent="0.35">
      <c r="A681" s="16">
        <v>13601</v>
      </c>
      <c r="B681" s="17" t="s">
        <v>723</v>
      </c>
      <c r="C681" s="17" t="s">
        <v>26</v>
      </c>
      <c r="D681" s="18">
        <v>506</v>
      </c>
      <c r="E681" s="17" t="s">
        <v>13</v>
      </c>
      <c r="F681" s="17">
        <v>46</v>
      </c>
      <c r="G681" s="19">
        <v>26957</v>
      </c>
      <c r="H681" s="20">
        <v>40016</v>
      </c>
    </row>
    <row r="682" spans="1:8" x14ac:dyDescent="0.35">
      <c r="A682" s="10">
        <v>14226</v>
      </c>
      <c r="B682" s="11" t="s">
        <v>724</v>
      </c>
      <c r="C682" s="11" t="s">
        <v>80</v>
      </c>
      <c r="D682" s="12">
        <v>2101</v>
      </c>
      <c r="E682" s="11" t="s">
        <v>16</v>
      </c>
      <c r="F682" s="11">
        <v>39</v>
      </c>
      <c r="G682" s="13">
        <v>29424</v>
      </c>
      <c r="H682" s="14">
        <v>40486</v>
      </c>
    </row>
    <row r="683" spans="1:8" x14ac:dyDescent="0.35">
      <c r="A683" s="16">
        <v>14224</v>
      </c>
      <c r="B683" s="17" t="s">
        <v>725</v>
      </c>
      <c r="C683" s="17" t="s">
        <v>80</v>
      </c>
      <c r="D683" s="18">
        <v>2791</v>
      </c>
      <c r="E683" s="17" t="s">
        <v>13</v>
      </c>
      <c r="F683" s="17">
        <v>44</v>
      </c>
      <c r="G683" s="19">
        <v>27862</v>
      </c>
      <c r="H683" s="20">
        <v>40149</v>
      </c>
    </row>
    <row r="684" spans="1:8" x14ac:dyDescent="0.35">
      <c r="A684" s="10">
        <v>14111</v>
      </c>
      <c r="B684" s="11" t="s">
        <v>726</v>
      </c>
      <c r="C684" s="11" t="s">
        <v>15</v>
      </c>
      <c r="D684" s="12">
        <v>2790</v>
      </c>
      <c r="E684" s="11" t="s">
        <v>13</v>
      </c>
      <c r="F684" s="11">
        <v>50</v>
      </c>
      <c r="G684" s="13">
        <v>25543</v>
      </c>
      <c r="H684" s="14">
        <v>38931</v>
      </c>
    </row>
    <row r="685" spans="1:8" x14ac:dyDescent="0.35">
      <c r="A685" s="16">
        <v>14638</v>
      </c>
      <c r="B685" s="17" t="s">
        <v>727</v>
      </c>
      <c r="C685" s="17" t="s">
        <v>12</v>
      </c>
      <c r="D685" s="18">
        <v>2069</v>
      </c>
      <c r="E685" s="17" t="s">
        <v>13</v>
      </c>
      <c r="F685" s="17">
        <v>23</v>
      </c>
      <c r="G685" s="19">
        <v>35602</v>
      </c>
      <c r="H685" s="20">
        <v>43532</v>
      </c>
    </row>
    <row r="686" spans="1:8" x14ac:dyDescent="0.35">
      <c r="A686" s="10">
        <v>14629</v>
      </c>
      <c r="B686" s="11" t="s">
        <v>728</v>
      </c>
      <c r="C686" s="11" t="s">
        <v>12</v>
      </c>
      <c r="D686" s="12">
        <v>2390</v>
      </c>
      <c r="E686" s="11" t="s">
        <v>13</v>
      </c>
      <c r="F686" s="11">
        <v>39</v>
      </c>
      <c r="G686" s="13">
        <v>29530</v>
      </c>
      <c r="H686" s="14">
        <v>40493</v>
      </c>
    </row>
    <row r="687" spans="1:8" x14ac:dyDescent="0.35">
      <c r="A687" s="16">
        <v>13725</v>
      </c>
      <c r="B687" s="17" t="s">
        <v>729</v>
      </c>
      <c r="C687" s="17" t="s">
        <v>36</v>
      </c>
      <c r="D687" s="18">
        <v>1052</v>
      </c>
      <c r="E687" s="17" t="s">
        <v>13</v>
      </c>
      <c r="F687" s="17">
        <v>43</v>
      </c>
      <c r="G687" s="19">
        <v>28256</v>
      </c>
      <c r="H687" s="20">
        <v>44038</v>
      </c>
    </row>
    <row r="688" spans="1:8" x14ac:dyDescent="0.35">
      <c r="A688" s="10">
        <v>14240</v>
      </c>
      <c r="B688" s="11" t="s">
        <v>730</v>
      </c>
      <c r="C688" s="11" t="s">
        <v>225</v>
      </c>
      <c r="D688" s="12">
        <v>2846</v>
      </c>
      <c r="E688" s="11" t="s">
        <v>13</v>
      </c>
      <c r="F688" s="11">
        <v>33</v>
      </c>
      <c r="G688" s="13">
        <v>31785</v>
      </c>
      <c r="H688" s="14">
        <v>40275</v>
      </c>
    </row>
    <row r="689" spans="1:8" x14ac:dyDescent="0.35">
      <c r="A689" s="16">
        <v>14196</v>
      </c>
      <c r="B689" s="17" t="s">
        <v>731</v>
      </c>
      <c r="C689" s="17" t="s">
        <v>28</v>
      </c>
      <c r="D689" s="18">
        <v>2437</v>
      </c>
      <c r="E689" s="17" t="s">
        <v>13</v>
      </c>
      <c r="F689" s="17">
        <v>44</v>
      </c>
      <c r="G689" s="19">
        <v>27684</v>
      </c>
      <c r="H689" s="20">
        <v>40141</v>
      </c>
    </row>
    <row r="690" spans="1:8" x14ac:dyDescent="0.35">
      <c r="A690" s="10">
        <v>14162</v>
      </c>
      <c r="B690" s="11" t="s">
        <v>732</v>
      </c>
      <c r="C690" s="11" t="s">
        <v>15</v>
      </c>
      <c r="D690" s="12">
        <v>1240</v>
      </c>
      <c r="E690" s="11" t="s">
        <v>13</v>
      </c>
      <c r="F690" s="11">
        <v>35</v>
      </c>
      <c r="G690" s="13">
        <v>30984</v>
      </c>
      <c r="H690" s="14">
        <v>40186</v>
      </c>
    </row>
    <row r="691" spans="1:8" x14ac:dyDescent="0.35">
      <c r="D691"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C53CD-5B9D-4167-B60A-8C5FEC19D36A}">
  <sheetPr>
    <tabColor theme="0" tint="-0.499984740745262"/>
  </sheetPr>
  <dimension ref="C1:D9"/>
  <sheetViews>
    <sheetView showGridLines="0" zoomScale="160" zoomScaleNormal="160" workbookViewId="0">
      <selection activeCell="D13" sqref="D13"/>
    </sheetView>
  </sheetViews>
  <sheetFormatPr defaultRowHeight="16.5" x14ac:dyDescent="0.3"/>
  <cols>
    <col min="1" max="2" width="4.25" customWidth="1"/>
    <col min="3" max="3" width="20.375" customWidth="1"/>
    <col min="4" max="4" width="12.125" bestFit="1" customWidth="1"/>
  </cols>
  <sheetData>
    <row r="1" spans="3:4" ht="10.5" customHeight="1" x14ac:dyDescent="0.3"/>
    <row r="2" spans="3:4" x14ac:dyDescent="0.3">
      <c r="C2" s="22" t="s">
        <v>735</v>
      </c>
      <c r="D2" s="22" t="s">
        <v>748</v>
      </c>
    </row>
    <row r="3" spans="3:4" x14ac:dyDescent="0.3">
      <c r="C3" s="22">
        <v>5.6321000000000003</v>
      </c>
      <c r="D3" s="22">
        <f>C3-INT(C3)</f>
        <v>0.63210000000000033</v>
      </c>
    </row>
    <row r="4" spans="3:4" x14ac:dyDescent="0.3">
      <c r="C4" s="22">
        <v>985.12458000000004</v>
      </c>
      <c r="D4" s="22">
        <f t="shared" ref="D4:D8" si="0">C4-INT(C4)</f>
        <v>0.12458000000003722</v>
      </c>
    </row>
    <row r="5" spans="3:4" x14ac:dyDescent="0.3">
      <c r="C5" s="22">
        <v>65.236980000000003</v>
      </c>
      <c r="D5" s="22">
        <f t="shared" si="0"/>
        <v>0.23698000000000263</v>
      </c>
    </row>
    <row r="6" spans="3:4" x14ac:dyDescent="0.3">
      <c r="C6" s="22">
        <v>45.369</v>
      </c>
      <c r="D6" s="22">
        <f t="shared" si="0"/>
        <v>0.36899999999999977</v>
      </c>
    </row>
    <row r="7" spans="3:4" x14ac:dyDescent="0.3">
      <c r="C7" s="22">
        <v>2.5</v>
      </c>
      <c r="D7" s="22">
        <f t="shared" si="0"/>
        <v>0.5</v>
      </c>
    </row>
    <row r="8" spans="3:4" ht="17.25" thickBot="1" x14ac:dyDescent="0.35">
      <c r="C8" s="35">
        <v>69.64</v>
      </c>
      <c r="D8" s="35">
        <f t="shared" si="0"/>
        <v>0.64000000000000057</v>
      </c>
    </row>
    <row r="9" spans="3:4" ht="17.25" thickTop="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A0E8-FEAF-4CAB-8452-1170FB0211A0}">
  <sheetPr>
    <tabColor theme="5"/>
  </sheetPr>
  <dimension ref="A1:F26"/>
  <sheetViews>
    <sheetView zoomScaleNormal="100" workbookViewId="0">
      <selection activeCell="D20" sqref="D20"/>
    </sheetView>
  </sheetViews>
  <sheetFormatPr defaultColWidth="9" defaultRowHeight="21" x14ac:dyDescent="0.4"/>
  <cols>
    <col min="1" max="1" width="59" style="3" bestFit="1" customWidth="1"/>
    <col min="2" max="4" width="9" style="1"/>
    <col min="5" max="5" width="20.375" style="1" customWidth="1"/>
    <col min="6" max="6" width="18.125" style="1" customWidth="1"/>
    <col min="7" max="16384" width="9" style="1"/>
  </cols>
  <sheetData>
    <row r="1" spans="1:6" ht="45" x14ac:dyDescent="0.4">
      <c r="A1" s="56" t="s">
        <v>764</v>
      </c>
    </row>
    <row r="2" spans="1:6" ht="18" x14ac:dyDescent="0.25">
      <c r="A2" s="57" t="s">
        <v>765</v>
      </c>
      <c r="B2" s="1" t="s">
        <v>737</v>
      </c>
    </row>
    <row r="3" spans="1:6" ht="18" x14ac:dyDescent="0.25">
      <c r="A3" s="58" t="s">
        <v>766</v>
      </c>
      <c r="B3" s="1" t="s">
        <v>737</v>
      </c>
    </row>
    <row r="4" spans="1:6" ht="18" x14ac:dyDescent="0.25">
      <c r="A4" s="57" t="s">
        <v>767</v>
      </c>
      <c r="B4" s="1" t="s">
        <v>737</v>
      </c>
    </row>
    <row r="5" spans="1:6" ht="18" x14ac:dyDescent="0.25">
      <c r="A5" s="58" t="s">
        <v>768</v>
      </c>
      <c r="B5" s="1">
        <f>ODD(6)</f>
        <v>7</v>
      </c>
      <c r="C5" s="1">
        <f>ODD(9)</f>
        <v>9</v>
      </c>
      <c r="E5" s="38"/>
      <c r="F5" s="38"/>
    </row>
    <row r="6" spans="1:6" ht="18" x14ac:dyDescent="0.25">
      <c r="A6" s="57" t="s">
        <v>769</v>
      </c>
      <c r="B6" s="1">
        <f>EVEN(5)</f>
        <v>6</v>
      </c>
      <c r="C6" s="1">
        <f>EVEN(10)</f>
        <v>10</v>
      </c>
      <c r="E6" s="38"/>
      <c r="F6" s="38"/>
    </row>
    <row r="7" spans="1:6" ht="18" x14ac:dyDescent="0.25">
      <c r="A7" s="58" t="s">
        <v>770</v>
      </c>
      <c r="D7" s="1">
        <f>INT(E7)</f>
        <v>256</v>
      </c>
      <c r="E7" s="1">
        <v>256.66000000000003</v>
      </c>
      <c r="F7" s="38"/>
    </row>
    <row r="8" spans="1:6" ht="18" x14ac:dyDescent="0.25">
      <c r="A8" s="57" t="s">
        <v>771</v>
      </c>
      <c r="D8" s="1">
        <f>TRUNC(E8)</f>
        <v>256</v>
      </c>
      <c r="E8" s="1">
        <v>256.66000000000003</v>
      </c>
      <c r="F8" s="38"/>
    </row>
    <row r="9" spans="1:6" ht="18" x14ac:dyDescent="0.25">
      <c r="A9" s="58" t="s">
        <v>772</v>
      </c>
      <c r="B9" s="1" t="s">
        <v>737</v>
      </c>
      <c r="E9" s="38"/>
      <c r="F9" s="38"/>
    </row>
    <row r="10" spans="1:6" ht="18" x14ac:dyDescent="0.25">
      <c r="A10" s="57" t="s">
        <v>773</v>
      </c>
      <c r="B10" s="1" t="s">
        <v>737</v>
      </c>
      <c r="E10" s="38"/>
      <c r="F10" s="38"/>
    </row>
    <row r="11" spans="1:6" ht="18" x14ac:dyDescent="0.25">
      <c r="A11" s="58" t="s">
        <v>774</v>
      </c>
      <c r="B11" s="1" t="s">
        <v>737</v>
      </c>
      <c r="E11" s="38"/>
      <c r="F11" s="38"/>
    </row>
    <row r="12" spans="1:6" ht="18" x14ac:dyDescent="0.25">
      <c r="A12" s="57" t="s">
        <v>775</v>
      </c>
      <c r="B12" s="1" t="s">
        <v>737</v>
      </c>
    </row>
    <row r="13" spans="1:6" ht="18" x14ac:dyDescent="0.25">
      <c r="A13" s="58" t="s">
        <v>776</v>
      </c>
      <c r="B13" s="1" t="s">
        <v>737</v>
      </c>
    </row>
    <row r="14" spans="1:6" ht="18" x14ac:dyDescent="0.25">
      <c r="A14" s="57" t="s">
        <v>777</v>
      </c>
      <c r="B14" s="1" t="s">
        <v>737</v>
      </c>
    </row>
    <row r="15" spans="1:6" ht="18" x14ac:dyDescent="0.25">
      <c r="A15" s="58" t="s">
        <v>778</v>
      </c>
      <c r="B15" s="1" t="s">
        <v>737</v>
      </c>
    </row>
    <row r="16" spans="1:6" ht="17.25" customHeight="1" x14ac:dyDescent="0.25">
      <c r="A16" s="57" t="s">
        <v>779</v>
      </c>
      <c r="B16" s="1" t="s">
        <v>737</v>
      </c>
      <c r="C16" s="1">
        <f>SQRT(121)</f>
        <v>11</v>
      </c>
      <c r="D16" s="1">
        <f>SQRT(36)</f>
        <v>6</v>
      </c>
      <c r="E16" s="1">
        <f>SQRT(14)</f>
        <v>3.7416573867739413</v>
      </c>
      <c r="F16" s="1" t="e">
        <f>SQRT(-64)</f>
        <v>#NUM!</v>
      </c>
    </row>
    <row r="17" spans="1:6" ht="18" x14ac:dyDescent="0.25">
      <c r="A17" s="58" t="s">
        <v>780</v>
      </c>
      <c r="B17" s="1" t="s">
        <v>737</v>
      </c>
      <c r="F17" s="33"/>
    </row>
    <row r="18" spans="1:6" ht="18" x14ac:dyDescent="0.25">
      <c r="A18" s="57" t="s">
        <v>781</v>
      </c>
      <c r="B18" s="1" t="s">
        <v>737</v>
      </c>
      <c r="F18" s="33"/>
    </row>
    <row r="19" spans="1:6" ht="17.25" customHeight="1" x14ac:dyDescent="0.25">
      <c r="A19" s="58" t="s">
        <v>782</v>
      </c>
      <c r="B19" s="1">
        <f>SUMSQ(2,3,4)</f>
        <v>29</v>
      </c>
      <c r="C19" s="1">
        <f>SUMSQ(C16:D16)</f>
        <v>157</v>
      </c>
    </row>
    <row r="20" spans="1:6" ht="17.25" customHeight="1" x14ac:dyDescent="0.25">
      <c r="A20" s="57" t="s">
        <v>783</v>
      </c>
      <c r="B20" s="1">
        <v>-9</v>
      </c>
      <c r="C20" s="1">
        <f>ABS(B20)</f>
        <v>9</v>
      </c>
    </row>
    <row r="21" spans="1:6" ht="18" x14ac:dyDescent="0.25">
      <c r="A21" s="58" t="s">
        <v>784</v>
      </c>
    </row>
    <row r="22" spans="1:6" ht="18" x14ac:dyDescent="0.25">
      <c r="A22" s="57" t="s">
        <v>785</v>
      </c>
    </row>
    <row r="23" spans="1:6" customFormat="1" ht="18.75" x14ac:dyDescent="0.3">
      <c r="A23" s="58" t="s">
        <v>786</v>
      </c>
    </row>
    <row r="24" spans="1:6" customFormat="1" ht="16.5" x14ac:dyDescent="0.3"/>
    <row r="25" spans="1:6" ht="16.5" x14ac:dyDescent="0.3">
      <c r="A25"/>
    </row>
    <row r="26" spans="1:6" ht="18" x14ac:dyDescent="0.25">
      <c r="A26" s="2"/>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2DCB3-89BB-4DD1-B008-25D9D095041F}">
  <sheetPr>
    <tabColor theme="5"/>
  </sheetPr>
  <dimension ref="A1:L23"/>
  <sheetViews>
    <sheetView zoomScaleNormal="100" workbookViewId="0">
      <selection activeCell="B15" sqref="B15"/>
    </sheetView>
  </sheetViews>
  <sheetFormatPr defaultRowHeight="16.5" x14ac:dyDescent="0.3"/>
  <cols>
    <col min="1" max="1" width="36.375" customWidth="1"/>
    <col min="2" max="3" width="15.875" bestFit="1" customWidth="1"/>
    <col min="4" max="5" width="12.875" bestFit="1" customWidth="1"/>
    <col min="6" max="6" width="10.25" bestFit="1" customWidth="1"/>
    <col min="7" max="7" width="13.5" bestFit="1" customWidth="1"/>
    <col min="8" max="8" width="10.25" bestFit="1" customWidth="1"/>
  </cols>
  <sheetData>
    <row r="1" spans="1:12" ht="18.75" x14ac:dyDescent="0.3">
      <c r="A1" s="69" t="s">
        <v>804</v>
      </c>
      <c r="B1">
        <f>SUM(C1:D1)</f>
        <v>5</v>
      </c>
      <c r="C1">
        <v>2</v>
      </c>
      <c r="D1">
        <v>3</v>
      </c>
      <c r="F1">
        <f>SUM(G1,H1)</f>
        <v>9</v>
      </c>
      <c r="G1">
        <v>4</v>
      </c>
      <c r="H1">
        <v>5</v>
      </c>
      <c r="L1">
        <v>24</v>
      </c>
    </row>
    <row r="2" spans="1:12" ht="18" x14ac:dyDescent="0.3">
      <c r="A2" s="70" t="s">
        <v>805</v>
      </c>
    </row>
    <row r="3" spans="1:12" ht="18.75" x14ac:dyDescent="0.3">
      <c r="A3" s="69" t="s">
        <v>806</v>
      </c>
    </row>
    <row r="4" spans="1:12" ht="18.75" x14ac:dyDescent="0.3">
      <c r="A4" s="71" t="s">
        <v>807</v>
      </c>
      <c r="B4">
        <f>ODD(5)</f>
        <v>5</v>
      </c>
      <c r="C4">
        <f>ODD(6)</f>
        <v>7</v>
      </c>
    </row>
    <row r="5" spans="1:12" ht="18.75" x14ac:dyDescent="0.3">
      <c r="A5" s="69" t="s">
        <v>808</v>
      </c>
      <c r="B5">
        <f>EVEN(6)</f>
        <v>6</v>
      </c>
      <c r="C5">
        <f>EVEN(7)</f>
        <v>8</v>
      </c>
    </row>
    <row r="6" spans="1:12" ht="18" x14ac:dyDescent="0.3">
      <c r="A6" s="70" t="s">
        <v>809</v>
      </c>
      <c r="B6">
        <f>INT(9.9)</f>
        <v>9</v>
      </c>
      <c r="C6">
        <f>INT(25.98)</f>
        <v>25</v>
      </c>
      <c r="D6">
        <v>25.988700000000001</v>
      </c>
    </row>
    <row r="7" spans="1:12" ht="18.75" x14ac:dyDescent="0.3">
      <c r="A7" s="69" t="s">
        <v>810</v>
      </c>
      <c r="B7">
        <f>TRUNC(D7, 2)</f>
        <v>25.98</v>
      </c>
      <c r="C7">
        <f>TRUNC(D7)</f>
        <v>25</v>
      </c>
      <c r="D7">
        <v>25.988700000000001</v>
      </c>
    </row>
    <row r="8" spans="1:12" ht="18" x14ac:dyDescent="0.3">
      <c r="A8" s="70" t="s">
        <v>739</v>
      </c>
      <c r="B8">
        <f>ROUND(498.94, -2)</f>
        <v>500</v>
      </c>
    </row>
    <row r="9" spans="1:12" ht="18" x14ac:dyDescent="0.3">
      <c r="A9" s="72" t="s">
        <v>740</v>
      </c>
      <c r="B9">
        <f>ROUNDUP(C9, 0)</f>
        <v>201</v>
      </c>
      <c r="C9">
        <v>200.1</v>
      </c>
    </row>
    <row r="10" spans="1:12" ht="18" x14ac:dyDescent="0.3">
      <c r="A10" s="70" t="s">
        <v>811</v>
      </c>
      <c r="B10">
        <f>ROUNDDOWN(C10, 2)</f>
        <v>200.98</v>
      </c>
      <c r="C10">
        <v>200.989</v>
      </c>
    </row>
    <row r="11" spans="1:12" ht="18" x14ac:dyDescent="0.3">
      <c r="A11" s="72" t="s">
        <v>742</v>
      </c>
      <c r="B11">
        <f>MROUND(C11, 7)</f>
        <v>28</v>
      </c>
      <c r="C11">
        <v>31</v>
      </c>
    </row>
    <row r="12" spans="1:12" ht="18" x14ac:dyDescent="0.3">
      <c r="A12" s="70" t="s">
        <v>812</v>
      </c>
      <c r="B12">
        <f>QUOTIENT(C12, D12)</f>
        <v>4</v>
      </c>
      <c r="C12">
        <v>14</v>
      </c>
      <c r="D12">
        <v>3</v>
      </c>
    </row>
    <row r="13" spans="1:12" ht="18" x14ac:dyDescent="0.3">
      <c r="A13" s="72" t="s">
        <v>813</v>
      </c>
      <c r="B13">
        <f>MOD(C12,D12)</f>
        <v>2</v>
      </c>
    </row>
    <row r="14" spans="1:12" ht="18" x14ac:dyDescent="0.3">
      <c r="A14" s="70"/>
    </row>
    <row r="15" spans="1:12" ht="18" x14ac:dyDescent="0.3">
      <c r="A15" s="72"/>
      <c r="B15" t="e">
        <f>mod</f>
        <v>#NAME?</v>
      </c>
    </row>
    <row r="16" spans="1:12" ht="17.25" customHeight="1" x14ac:dyDescent="0.3">
      <c r="A16" s="70"/>
    </row>
    <row r="17" spans="1:1" ht="18" x14ac:dyDescent="0.3">
      <c r="A17" s="72"/>
    </row>
    <row r="18" spans="1:1" ht="18" x14ac:dyDescent="0.3">
      <c r="A18" s="70"/>
    </row>
    <row r="19" spans="1:1" ht="17.25" customHeight="1" x14ac:dyDescent="0.3">
      <c r="A19" s="72"/>
    </row>
    <row r="20" spans="1:1" ht="17.25" customHeight="1" x14ac:dyDescent="0.3">
      <c r="A20" s="70"/>
    </row>
    <row r="21" spans="1:1" ht="18" x14ac:dyDescent="0.3">
      <c r="A21" s="72"/>
    </row>
    <row r="22" spans="1:1" ht="18" x14ac:dyDescent="0.3">
      <c r="A22" s="70"/>
    </row>
    <row r="23" spans="1:1" ht="18" x14ac:dyDescent="0.3">
      <c r="A23" s="7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52EA-2D00-4789-8784-21F85A79F22A}">
  <sheetPr>
    <tabColor theme="0" tint="-0.499984740745262"/>
  </sheetPr>
  <dimension ref="B3:J28"/>
  <sheetViews>
    <sheetView showGridLines="0" topLeftCell="A10" zoomScale="80" zoomScaleNormal="80" workbookViewId="0">
      <selection activeCell="I16" sqref="I16"/>
    </sheetView>
  </sheetViews>
  <sheetFormatPr defaultRowHeight="16.5" x14ac:dyDescent="0.3"/>
  <cols>
    <col min="2" max="2" width="3.25" customWidth="1"/>
    <col min="3" max="3" width="20.875" customWidth="1"/>
    <col min="4" max="4" width="17.75" customWidth="1"/>
    <col min="5" max="8" width="22.75" customWidth="1"/>
    <col min="9" max="9" width="31.75" customWidth="1"/>
    <col min="10" max="10" width="4.25" customWidth="1"/>
  </cols>
  <sheetData>
    <row r="3" spans="2:10" ht="12" customHeight="1" x14ac:dyDescent="0.3">
      <c r="B3" s="24"/>
      <c r="C3" s="24"/>
      <c r="D3" s="24"/>
      <c r="E3" s="24"/>
      <c r="F3" s="24"/>
      <c r="G3" s="24"/>
      <c r="H3" s="24"/>
      <c r="I3" s="24"/>
      <c r="J3" s="25"/>
    </row>
    <row r="4" spans="2:10" ht="22.5" x14ac:dyDescent="0.3">
      <c r="B4" s="24"/>
      <c r="C4" s="24" t="s">
        <v>735</v>
      </c>
      <c r="D4" s="24" t="s">
        <v>738</v>
      </c>
      <c r="E4" s="24" t="s">
        <v>739</v>
      </c>
      <c r="F4" s="24" t="s">
        <v>740</v>
      </c>
      <c r="G4" s="24" t="s">
        <v>741</v>
      </c>
      <c r="H4" s="24"/>
      <c r="I4" s="24" t="s">
        <v>742</v>
      </c>
      <c r="J4" s="25"/>
    </row>
    <row r="5" spans="2:10" ht="22.5" x14ac:dyDescent="0.3">
      <c r="B5" s="24"/>
      <c r="C5" s="27">
        <v>25985.866000000002</v>
      </c>
      <c r="D5" s="29">
        <v>2</v>
      </c>
      <c r="E5" s="28">
        <f>ROUND(C5,D5)</f>
        <v>25985.87</v>
      </c>
      <c r="F5" s="28">
        <f>ROUNDUP(C5,D5)</f>
        <v>25985.87</v>
      </c>
      <c r="G5" s="28">
        <f>ROUNDDOWN(C5,D5)</f>
        <v>25985.86</v>
      </c>
      <c r="H5" s="28"/>
      <c r="I5" s="28" t="e">
        <f>MROUND(-250,5)</f>
        <v>#NUM!</v>
      </c>
      <c r="J5" s="25"/>
    </row>
    <row r="6" spans="2:10" ht="22.5" x14ac:dyDescent="0.3">
      <c r="B6" s="24"/>
      <c r="C6" s="27">
        <v>125.42100000000001</v>
      </c>
      <c r="D6" s="29">
        <v>1</v>
      </c>
      <c r="E6" s="28">
        <f>ROUND(C6,D6)</f>
        <v>125.4</v>
      </c>
      <c r="F6" s="28">
        <f t="shared" ref="F6:F9" si="0">ROUNDUP(C6,D6)</f>
        <v>125.5</v>
      </c>
      <c r="G6" s="28">
        <f t="shared" ref="G6:G9" si="1">ROUNDDOWN(C6,D6)</f>
        <v>125.4</v>
      </c>
      <c r="H6" s="28"/>
      <c r="I6" s="28"/>
      <c r="J6" s="25"/>
    </row>
    <row r="7" spans="2:10" ht="22.5" x14ac:dyDescent="0.3">
      <c r="B7" s="24"/>
      <c r="C7" s="27">
        <v>8541.1110000000008</v>
      </c>
      <c r="D7" s="26">
        <v>0</v>
      </c>
      <c r="E7" s="28">
        <f>ROUND(C7,D7)</f>
        <v>8541</v>
      </c>
      <c r="F7" s="28">
        <f t="shared" si="0"/>
        <v>8542</v>
      </c>
      <c r="G7" s="28">
        <f t="shared" si="1"/>
        <v>8541</v>
      </c>
      <c r="H7" s="28"/>
      <c r="I7" s="28"/>
      <c r="J7" s="25"/>
    </row>
    <row r="8" spans="2:10" ht="22.5" x14ac:dyDescent="0.3">
      <c r="B8" s="24"/>
      <c r="C8" s="27">
        <v>8735.2450000000008</v>
      </c>
      <c r="D8" s="26">
        <v>-1</v>
      </c>
      <c r="E8" s="28">
        <f>ROUND(C8,D8)</f>
        <v>8740</v>
      </c>
      <c r="F8" s="28">
        <f t="shared" si="0"/>
        <v>8740</v>
      </c>
      <c r="G8" s="28">
        <f t="shared" si="1"/>
        <v>8730</v>
      </c>
      <c r="H8" s="28"/>
      <c r="I8" s="28"/>
      <c r="J8" s="25"/>
    </row>
    <row r="9" spans="2:10" ht="22.5" x14ac:dyDescent="0.3">
      <c r="B9" s="24"/>
      <c r="C9" s="27">
        <v>9496.2245000000003</v>
      </c>
      <c r="D9" s="26">
        <v>-3</v>
      </c>
      <c r="E9" s="28">
        <f>ROUND(C9,D9)</f>
        <v>9000</v>
      </c>
      <c r="F9" s="28">
        <f t="shared" si="0"/>
        <v>10000</v>
      </c>
      <c r="G9" s="28">
        <f t="shared" si="1"/>
        <v>9000</v>
      </c>
      <c r="H9" s="28"/>
      <c r="I9" s="28"/>
      <c r="J9" s="25"/>
    </row>
    <row r="10" spans="2:10" ht="9" customHeight="1" x14ac:dyDescent="0.3">
      <c r="B10" s="25"/>
      <c r="C10" s="25"/>
      <c r="D10" s="25"/>
      <c r="E10" s="25"/>
      <c r="F10" s="25"/>
      <c r="G10" s="25"/>
      <c r="H10" s="25"/>
      <c r="I10" s="25"/>
      <c r="J10" s="25"/>
    </row>
    <row r="13" spans="2:10" ht="22.5" x14ac:dyDescent="0.3">
      <c r="B13" s="24"/>
      <c r="C13" s="24"/>
      <c r="D13" s="24"/>
      <c r="E13" s="24"/>
      <c r="F13" s="24"/>
      <c r="G13" s="24"/>
      <c r="I13" s="24"/>
      <c r="J13" s="25"/>
    </row>
    <row r="14" spans="2:10" ht="22.5" x14ac:dyDescent="0.3">
      <c r="B14" s="24"/>
      <c r="C14" s="24" t="s">
        <v>735</v>
      </c>
      <c r="D14" s="24" t="s">
        <v>738</v>
      </c>
      <c r="E14" s="24" t="s">
        <v>739</v>
      </c>
      <c r="F14" s="24" t="s">
        <v>740</v>
      </c>
      <c r="G14" s="24" t="s">
        <v>741</v>
      </c>
      <c r="I14" s="24" t="s">
        <v>742</v>
      </c>
      <c r="J14" s="25"/>
    </row>
    <row r="15" spans="2:10" ht="22.5" x14ac:dyDescent="0.3">
      <c r="B15" s="24"/>
      <c r="C15" s="27">
        <v>25985.848999999998</v>
      </c>
      <c r="D15" s="29">
        <v>2</v>
      </c>
      <c r="E15" s="28">
        <f>ROUND(C15, D15)</f>
        <v>25985.85</v>
      </c>
      <c r="F15" s="28">
        <f>ROUNDUP(C15, D15)</f>
        <v>25985.85</v>
      </c>
      <c r="G15" s="28">
        <f>ROUNDDOWN(C15, D15)</f>
        <v>25985.84</v>
      </c>
      <c r="I15" s="28">
        <f>MROUND(20, 3)</f>
        <v>21</v>
      </c>
      <c r="J15" s="25"/>
    </row>
    <row r="16" spans="2:10" ht="22.5" x14ac:dyDescent="0.3">
      <c r="B16" s="24"/>
      <c r="C16" s="27">
        <v>125.42100000000001</v>
      </c>
      <c r="D16" s="29">
        <v>1</v>
      </c>
      <c r="E16" s="28">
        <f>ROUND(C16, D16)</f>
        <v>125.4</v>
      </c>
      <c r="F16" s="28">
        <f t="shared" ref="F16:F21" si="2">ROUNDUP(C16, D16)</f>
        <v>125.5</v>
      </c>
      <c r="G16" s="28">
        <f t="shared" ref="G16:G21" si="3">ROUNDDOWN(C16, D16)</f>
        <v>125.4</v>
      </c>
      <c r="I16" s="28">
        <f>MROUND(-20, -3)</f>
        <v>-21</v>
      </c>
      <c r="J16" s="25"/>
    </row>
    <row r="17" spans="2:10" ht="22.5" x14ac:dyDescent="0.3">
      <c r="B17" s="24"/>
      <c r="C17" s="27">
        <v>8541.4110000000001</v>
      </c>
      <c r="D17" s="26">
        <v>0</v>
      </c>
      <c r="E17" s="28">
        <f t="shared" ref="E17:E19" si="4">ROUND(C17, D17)</f>
        <v>8541</v>
      </c>
      <c r="F17" s="28">
        <f t="shared" si="2"/>
        <v>8542</v>
      </c>
      <c r="G17" s="28">
        <f t="shared" si="3"/>
        <v>8541</v>
      </c>
      <c r="I17" s="28" t="e">
        <f>MROUND(-20, 3)</f>
        <v>#NUM!</v>
      </c>
      <c r="J17" s="25"/>
    </row>
    <row r="18" spans="2:10" ht="22.5" x14ac:dyDescent="0.3">
      <c r="B18" s="24"/>
      <c r="C18" s="27">
        <v>8735.2450000000008</v>
      </c>
      <c r="D18" s="26">
        <v>-1</v>
      </c>
      <c r="E18" s="28">
        <f t="shared" si="4"/>
        <v>8740</v>
      </c>
      <c r="F18" s="28">
        <f t="shared" si="2"/>
        <v>8740</v>
      </c>
      <c r="G18" s="28">
        <f t="shared" si="3"/>
        <v>8730</v>
      </c>
      <c r="I18" s="28" t="e">
        <f>MROUND(20, -3)</f>
        <v>#NUM!</v>
      </c>
      <c r="J18" s="25"/>
    </row>
    <row r="19" spans="2:10" ht="22.5" x14ac:dyDescent="0.3">
      <c r="B19" s="24"/>
      <c r="C19" s="27">
        <v>9496.2245000000003</v>
      </c>
      <c r="D19" s="26">
        <v>-2</v>
      </c>
      <c r="E19" s="28">
        <f t="shared" si="4"/>
        <v>9500</v>
      </c>
      <c r="F19" s="28">
        <f t="shared" si="2"/>
        <v>9500</v>
      </c>
      <c r="G19" s="28">
        <f t="shared" si="3"/>
        <v>9400</v>
      </c>
      <c r="I19" s="28"/>
      <c r="J19" s="25"/>
    </row>
    <row r="20" spans="2:10" ht="22.5" x14ac:dyDescent="0.3">
      <c r="B20" s="25"/>
      <c r="C20" s="27">
        <v>9496.2245000000003</v>
      </c>
      <c r="D20" s="26">
        <v>-3</v>
      </c>
      <c r="E20" s="28">
        <f t="shared" ref="E20" si="5">ROUND(C20, D20)</f>
        <v>9000</v>
      </c>
      <c r="F20" s="28">
        <f t="shared" si="2"/>
        <v>10000</v>
      </c>
      <c r="G20" s="28">
        <f t="shared" si="3"/>
        <v>9000</v>
      </c>
      <c r="I20" s="28"/>
      <c r="J20" s="25"/>
    </row>
    <row r="21" spans="2:10" ht="22.5" x14ac:dyDescent="0.3">
      <c r="B21" s="24"/>
      <c r="C21" s="27">
        <v>9596.2245000000003</v>
      </c>
      <c r="D21" s="26">
        <v>-3</v>
      </c>
      <c r="E21" s="28">
        <f t="shared" ref="E21" si="6">ROUND(C21, D21)</f>
        <v>10000</v>
      </c>
      <c r="F21" s="28">
        <f t="shared" si="2"/>
        <v>10000</v>
      </c>
      <c r="G21" s="28">
        <f t="shared" si="3"/>
        <v>9000</v>
      </c>
      <c r="I21" s="28"/>
      <c r="J21" s="25"/>
    </row>
    <row r="22" spans="2:10" ht="22.5" x14ac:dyDescent="0.3">
      <c r="B22" s="24"/>
      <c r="C22" s="24"/>
      <c r="D22" s="24"/>
      <c r="E22" s="24"/>
      <c r="F22" s="24"/>
      <c r="G22" s="24"/>
      <c r="I22" s="24"/>
      <c r="J22" s="25"/>
    </row>
    <row r="26" spans="2:10" x14ac:dyDescent="0.3">
      <c r="D26">
        <f>ROUND(4981, -2)</f>
        <v>5000</v>
      </c>
      <c r="E26" s="73">
        <f>ROUNDUP(4121.23, -2)</f>
        <v>4200</v>
      </c>
    </row>
    <row r="28" spans="2:10" x14ac:dyDescent="0.3">
      <c r="F28">
        <f>ROUNDUP(4221.23, -2)</f>
        <v>4300</v>
      </c>
    </row>
  </sheetData>
  <pageMargins left="0.7" right="0.7" top="0.75" bottom="0.75" header="0.3" footer="0.3"/>
  <pageSetup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0C2A9-E011-4FAA-9AE6-8EBE222940E7}">
  <sheetPr>
    <tabColor theme="0" tint="-0.499984740745262"/>
  </sheetPr>
  <dimension ref="C7:H13"/>
  <sheetViews>
    <sheetView showGridLines="0" zoomScaleNormal="100" workbookViewId="0">
      <selection activeCell="E12" sqref="E12"/>
    </sheetView>
  </sheetViews>
  <sheetFormatPr defaultRowHeight="16.5" x14ac:dyDescent="0.3"/>
  <cols>
    <col min="3" max="3" width="10.5" bestFit="1" customWidth="1"/>
    <col min="4" max="4" width="14.5" bestFit="1" customWidth="1"/>
    <col min="5" max="5" width="23.375" bestFit="1" customWidth="1"/>
    <col min="7" max="7" width="14.5" bestFit="1" customWidth="1"/>
    <col min="8" max="8" width="23.375" bestFit="1" customWidth="1"/>
  </cols>
  <sheetData>
    <row r="7" spans="3:8" x14ac:dyDescent="0.3">
      <c r="C7" s="30" t="s">
        <v>743</v>
      </c>
      <c r="D7" s="30" t="s">
        <v>744</v>
      </c>
      <c r="E7" s="30" t="s">
        <v>745</v>
      </c>
      <c r="F7" s="31"/>
      <c r="G7" s="30" t="s">
        <v>744</v>
      </c>
      <c r="H7" s="30" t="s">
        <v>745</v>
      </c>
    </row>
    <row r="8" spans="3:8" x14ac:dyDescent="0.3">
      <c r="C8" s="32">
        <v>25.483654000000001</v>
      </c>
      <c r="D8" s="32">
        <f>ROUND(C8,3)</f>
        <v>25.484000000000002</v>
      </c>
      <c r="E8" s="55">
        <v>25.483654000000001</v>
      </c>
      <c r="F8" s="31"/>
      <c r="G8" s="31">
        <f>D8*13</f>
        <v>331.29200000000003</v>
      </c>
      <c r="H8" s="31">
        <f>E8*13</f>
        <v>331.28750200000002</v>
      </c>
    </row>
    <row r="9" spans="3:8" x14ac:dyDescent="0.3">
      <c r="C9" s="32">
        <v>-25.483654000000001</v>
      </c>
      <c r="D9" s="32">
        <f>ROUND(C9,3)</f>
        <v>-25.484000000000002</v>
      </c>
      <c r="E9" s="55">
        <v>-25.483654000000001</v>
      </c>
      <c r="F9" s="31"/>
      <c r="G9" s="31">
        <f>D9*13</f>
        <v>-331.29200000000003</v>
      </c>
      <c r="H9" s="31">
        <f>E9*13</f>
        <v>-331.28750200000002</v>
      </c>
    </row>
    <row r="11" spans="3:8" x14ac:dyDescent="0.3">
      <c r="C11" s="30" t="s">
        <v>743</v>
      </c>
      <c r="D11" s="30" t="s">
        <v>744</v>
      </c>
      <c r="E11" s="30" t="s">
        <v>745</v>
      </c>
      <c r="F11" s="31"/>
      <c r="G11" s="30" t="s">
        <v>744</v>
      </c>
      <c r="H11" s="30" t="s">
        <v>745</v>
      </c>
    </row>
    <row r="12" spans="3:8" x14ac:dyDescent="0.3">
      <c r="C12" s="32">
        <v>25.483654000000001</v>
      </c>
      <c r="D12" s="32">
        <f>ROUND(C12, 3)</f>
        <v>25.484000000000002</v>
      </c>
      <c r="E12" s="55">
        <v>25.483654000000001</v>
      </c>
      <c r="F12" s="31"/>
      <c r="G12" s="31">
        <f>D12*13</f>
        <v>331.29200000000003</v>
      </c>
      <c r="H12" s="31">
        <f>E12*13</f>
        <v>331.28750200000002</v>
      </c>
    </row>
    <row r="13" spans="3:8" x14ac:dyDescent="0.3">
      <c r="C13" s="32">
        <v>-25.483654000000001</v>
      </c>
      <c r="D13" s="32">
        <f>ROUND(C13, 3)</f>
        <v>-25.484000000000002</v>
      </c>
      <c r="E13" s="55">
        <v>-25.483654000000001</v>
      </c>
      <c r="F13" s="31"/>
      <c r="G13" s="31">
        <f>D13*13</f>
        <v>-331.29200000000003</v>
      </c>
      <c r="H13" s="31">
        <f>E13*13</f>
        <v>-331.28750200000002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A7C2-F3DC-4448-A0AD-560914342DC8}">
  <sheetPr>
    <tabColor theme="9" tint="-0.249977111117893"/>
  </sheetPr>
  <dimension ref="C1:F24"/>
  <sheetViews>
    <sheetView showGridLines="0" topLeftCell="A10" zoomScale="130" zoomScaleNormal="130" workbookViewId="0">
      <selection activeCell="H19" sqref="H19"/>
    </sheetView>
  </sheetViews>
  <sheetFormatPr defaultRowHeight="16.5" x14ac:dyDescent="0.3"/>
  <cols>
    <col min="1" max="1" width="2" customWidth="1"/>
    <col min="5" max="5" width="18.875" bestFit="1" customWidth="1"/>
    <col min="6" max="6" width="20" customWidth="1"/>
  </cols>
  <sheetData>
    <row r="1" spans="3:6" ht="8.25" customHeight="1" x14ac:dyDescent="0.3"/>
    <row r="4" spans="3:6" x14ac:dyDescent="0.3">
      <c r="C4" s="34" t="s">
        <v>757</v>
      </c>
      <c r="D4" s="34" t="s">
        <v>758</v>
      </c>
      <c r="E4" s="46" t="s">
        <v>759</v>
      </c>
      <c r="F4" s="48" t="s">
        <v>760</v>
      </c>
    </row>
    <row r="5" spans="3:6" x14ac:dyDescent="0.3">
      <c r="C5" s="22">
        <v>15</v>
      </c>
      <c r="D5" s="22">
        <v>2</v>
      </c>
      <c r="E5" s="47">
        <f>QUOTIENT(C5,D5)</f>
        <v>7</v>
      </c>
      <c r="F5" s="49">
        <f>MOD(C5,D5)</f>
        <v>1</v>
      </c>
    </row>
    <row r="6" spans="3:6" x14ac:dyDescent="0.3">
      <c r="C6" s="22">
        <v>43</v>
      </c>
      <c r="D6" s="22">
        <v>4</v>
      </c>
      <c r="E6" s="47">
        <f t="shared" ref="E6:E10" si="0">QUOTIENT(C6,D6)</f>
        <v>10</v>
      </c>
      <c r="F6" s="49">
        <f t="shared" ref="F6:F10" si="1">MOD(C6,D6)</f>
        <v>3</v>
      </c>
    </row>
    <row r="7" spans="3:6" x14ac:dyDescent="0.3">
      <c r="C7" s="22">
        <v>82</v>
      </c>
      <c r="D7" s="22">
        <v>10</v>
      </c>
      <c r="E7" s="47">
        <f t="shared" si="0"/>
        <v>8</v>
      </c>
      <c r="F7" s="49">
        <f t="shared" si="1"/>
        <v>2</v>
      </c>
    </row>
    <row r="8" spans="3:6" x14ac:dyDescent="0.3">
      <c r="C8" s="22">
        <v>50</v>
      </c>
      <c r="D8" s="22">
        <v>5</v>
      </c>
      <c r="E8" s="47">
        <f t="shared" si="0"/>
        <v>10</v>
      </c>
      <c r="F8" s="49">
        <f t="shared" si="1"/>
        <v>0</v>
      </c>
    </row>
    <row r="9" spans="3:6" x14ac:dyDescent="0.3">
      <c r="C9" s="22">
        <v>10</v>
      </c>
      <c r="D9" s="22">
        <v>3</v>
      </c>
      <c r="E9" s="47">
        <f t="shared" si="0"/>
        <v>3</v>
      </c>
      <c r="F9" s="49">
        <f t="shared" si="1"/>
        <v>1</v>
      </c>
    </row>
    <row r="10" spans="3:6" x14ac:dyDescent="0.3">
      <c r="C10" s="22">
        <v>9</v>
      </c>
      <c r="D10" s="22">
        <v>5</v>
      </c>
      <c r="E10" s="47">
        <f t="shared" si="0"/>
        <v>1</v>
      </c>
      <c r="F10" s="49">
        <f t="shared" si="1"/>
        <v>4</v>
      </c>
    </row>
    <row r="11" spans="3:6" ht="3.75" customHeight="1" thickBot="1" x14ac:dyDescent="0.35">
      <c r="C11" s="35"/>
      <c r="D11" s="35"/>
      <c r="E11" s="35"/>
      <c r="F11" s="35"/>
    </row>
    <row r="12" spans="3:6" ht="17.25" thickTop="1" x14ac:dyDescent="0.3"/>
    <row r="16" spans="3:6" x14ac:dyDescent="0.3">
      <c r="C16" s="34" t="s">
        <v>757</v>
      </c>
      <c r="D16" s="34" t="s">
        <v>758</v>
      </c>
      <c r="E16" s="46" t="s">
        <v>759</v>
      </c>
      <c r="F16" s="48" t="s">
        <v>760</v>
      </c>
    </row>
    <row r="17" spans="3:6" x14ac:dyDescent="0.3">
      <c r="C17" s="22">
        <v>15</v>
      </c>
      <c r="D17" s="22">
        <v>2</v>
      </c>
      <c r="E17" s="47">
        <f>QUOTIENT(C17, D17)</f>
        <v>7</v>
      </c>
      <c r="F17" s="49">
        <f>MOD(C17, D17)</f>
        <v>1</v>
      </c>
    </row>
    <row r="18" spans="3:6" x14ac:dyDescent="0.3">
      <c r="C18" s="22">
        <v>43</v>
      </c>
      <c r="D18" s="22">
        <v>4</v>
      </c>
      <c r="E18" s="47">
        <f t="shared" ref="E18:E22" si="2">QUOTIENT(C18, D18)</f>
        <v>10</v>
      </c>
      <c r="F18" s="49">
        <f t="shared" ref="F18:F22" si="3">MOD(C18, D18)</f>
        <v>3</v>
      </c>
    </row>
    <row r="19" spans="3:6" x14ac:dyDescent="0.3">
      <c r="C19" s="22">
        <v>82</v>
      </c>
      <c r="D19" s="22">
        <v>10</v>
      </c>
      <c r="E19" s="47">
        <f t="shared" si="2"/>
        <v>8</v>
      </c>
      <c r="F19" s="49">
        <f t="shared" si="3"/>
        <v>2</v>
      </c>
    </row>
    <row r="20" spans="3:6" x14ac:dyDescent="0.3">
      <c r="C20" s="22">
        <v>50</v>
      </c>
      <c r="D20" s="22">
        <v>5</v>
      </c>
      <c r="E20" s="47">
        <f t="shared" si="2"/>
        <v>10</v>
      </c>
      <c r="F20" s="49">
        <f t="shared" si="3"/>
        <v>0</v>
      </c>
    </row>
    <row r="21" spans="3:6" x14ac:dyDescent="0.3">
      <c r="C21" s="22">
        <v>10</v>
      </c>
      <c r="D21" s="22">
        <v>3</v>
      </c>
      <c r="E21" s="47">
        <f t="shared" si="2"/>
        <v>3</v>
      </c>
      <c r="F21" s="49">
        <f t="shared" si="3"/>
        <v>1</v>
      </c>
    </row>
    <row r="22" spans="3:6" x14ac:dyDescent="0.3">
      <c r="C22" s="22">
        <v>9</v>
      </c>
      <c r="D22" s="22">
        <v>5</v>
      </c>
      <c r="E22" s="47">
        <f t="shared" si="2"/>
        <v>1</v>
      </c>
      <c r="F22" s="49">
        <f t="shared" si="3"/>
        <v>4</v>
      </c>
    </row>
    <row r="23" spans="3:6" ht="17.25" thickBot="1" x14ac:dyDescent="0.35">
      <c r="C23" s="35"/>
      <c r="D23" s="35"/>
      <c r="E23" s="35"/>
      <c r="F23" s="35"/>
    </row>
    <row r="24" spans="3:6" ht="17.25" thickTop="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62308-B59C-4345-B545-5E03CC5BB81B}">
  <sheetPr>
    <tabColor theme="9" tint="-0.249977111117893"/>
  </sheetPr>
  <dimension ref="B1:G17"/>
  <sheetViews>
    <sheetView showGridLines="0" tabSelected="1" zoomScale="160" zoomScaleNormal="160" workbookViewId="0">
      <selection activeCell="G4" sqref="G4"/>
    </sheetView>
  </sheetViews>
  <sheetFormatPr defaultRowHeight="16.5" x14ac:dyDescent="0.3"/>
  <cols>
    <col min="1" max="1" width="2" customWidth="1"/>
    <col min="2" max="2" width="11.5" customWidth="1"/>
    <col min="3" max="3" width="13.75" bestFit="1" customWidth="1"/>
    <col min="7" max="7" width="12.25" customWidth="1"/>
  </cols>
  <sheetData>
    <row r="1" spans="2:7" ht="8.25" customHeight="1" x14ac:dyDescent="0.3"/>
    <row r="2" spans="2:7" x14ac:dyDescent="0.3">
      <c r="B2" s="34" t="s">
        <v>746</v>
      </c>
      <c r="C2" s="34" t="s">
        <v>747</v>
      </c>
    </row>
    <row r="3" spans="2:7" x14ac:dyDescent="0.3">
      <c r="B3" s="36">
        <v>426</v>
      </c>
      <c r="C3" s="36" t="str">
        <f>IF(MOD(B3,2)=0,"Cüt","Tək")</f>
        <v>Cüt</v>
      </c>
      <c r="F3" s="34" t="s">
        <v>746</v>
      </c>
      <c r="G3" s="34" t="s">
        <v>747</v>
      </c>
    </row>
    <row r="4" spans="2:7" x14ac:dyDescent="0.3">
      <c r="B4" s="36">
        <v>623</v>
      </c>
      <c r="C4" s="36" t="str">
        <f t="shared" ref="C4:C14" si="0">IF(MOD(B4,2)=0,"Cüt","Tək")</f>
        <v>Tək</v>
      </c>
      <c r="F4" s="36">
        <v>426</v>
      </c>
      <c r="G4" s="36" t="str">
        <f>IF(MOD(F4,2)=0,"Cüt","Tək")</f>
        <v>Cüt</v>
      </c>
    </row>
    <row r="5" spans="2:7" x14ac:dyDescent="0.3">
      <c r="B5" s="36">
        <v>389</v>
      </c>
      <c r="C5" s="36" t="str">
        <f t="shared" si="0"/>
        <v>Tək</v>
      </c>
      <c r="F5" s="36">
        <v>623</v>
      </c>
      <c r="G5" s="36" t="str">
        <f t="shared" ref="G5:G15" si="1">IF(MOD(F5,2)=0,"Cüt","Tək")</f>
        <v>Tək</v>
      </c>
    </row>
    <row r="6" spans="2:7" x14ac:dyDescent="0.3">
      <c r="B6" s="36">
        <v>481</v>
      </c>
      <c r="C6" s="36" t="str">
        <f t="shared" si="0"/>
        <v>Tək</v>
      </c>
      <c r="F6" s="36">
        <v>389</v>
      </c>
      <c r="G6" s="36" t="str">
        <f t="shared" si="1"/>
        <v>Tək</v>
      </c>
    </row>
    <row r="7" spans="2:7" x14ac:dyDescent="0.3">
      <c r="B7" s="36">
        <v>331</v>
      </c>
      <c r="C7" s="36" t="str">
        <f t="shared" si="0"/>
        <v>Tək</v>
      </c>
      <c r="F7" s="36">
        <v>481</v>
      </c>
      <c r="G7" s="36" t="str">
        <f t="shared" si="1"/>
        <v>Tək</v>
      </c>
    </row>
    <row r="8" spans="2:7" x14ac:dyDescent="0.3">
      <c r="B8" s="36">
        <v>135</v>
      </c>
      <c r="C8" s="36" t="str">
        <f t="shared" si="0"/>
        <v>Tək</v>
      </c>
      <c r="F8" s="36">
        <v>331</v>
      </c>
      <c r="G8" s="36" t="str">
        <f t="shared" si="1"/>
        <v>Tək</v>
      </c>
    </row>
    <row r="9" spans="2:7" x14ac:dyDescent="0.3">
      <c r="B9" s="36">
        <v>302</v>
      </c>
      <c r="C9" s="36" t="str">
        <f t="shared" si="0"/>
        <v>Cüt</v>
      </c>
      <c r="F9" s="36">
        <v>135</v>
      </c>
      <c r="G9" s="36" t="str">
        <f t="shared" si="1"/>
        <v>Tək</v>
      </c>
    </row>
    <row r="10" spans="2:7" x14ac:dyDescent="0.3">
      <c r="B10" s="36">
        <v>165</v>
      </c>
      <c r="C10" s="36" t="str">
        <f t="shared" si="0"/>
        <v>Tək</v>
      </c>
      <c r="F10" s="36">
        <v>302</v>
      </c>
      <c r="G10" s="36" t="str">
        <f t="shared" si="1"/>
        <v>Cüt</v>
      </c>
    </row>
    <row r="11" spans="2:7" x14ac:dyDescent="0.3">
      <c r="B11" s="36">
        <v>954</v>
      </c>
      <c r="C11" s="36" t="str">
        <f t="shared" si="0"/>
        <v>Cüt</v>
      </c>
      <c r="F11" s="36">
        <v>165</v>
      </c>
      <c r="G11" s="36" t="str">
        <f t="shared" si="1"/>
        <v>Tək</v>
      </c>
    </row>
    <row r="12" spans="2:7" x14ac:dyDescent="0.3">
      <c r="B12" s="36">
        <v>856</v>
      </c>
      <c r="C12" s="36" t="str">
        <f t="shared" si="0"/>
        <v>Cüt</v>
      </c>
      <c r="F12" s="36">
        <v>954</v>
      </c>
      <c r="G12" s="36" t="str">
        <f t="shared" si="1"/>
        <v>Cüt</v>
      </c>
    </row>
    <row r="13" spans="2:7" x14ac:dyDescent="0.3">
      <c r="B13" s="36">
        <v>629</v>
      </c>
      <c r="C13" s="36" t="str">
        <f t="shared" si="0"/>
        <v>Tək</v>
      </c>
      <c r="F13" s="36">
        <v>856</v>
      </c>
      <c r="G13" s="36" t="str">
        <f t="shared" si="1"/>
        <v>Cüt</v>
      </c>
    </row>
    <row r="14" spans="2:7" x14ac:dyDescent="0.3">
      <c r="B14" s="36">
        <v>258</v>
      </c>
      <c r="C14" s="36" t="str">
        <f t="shared" si="0"/>
        <v>Cüt</v>
      </c>
      <c r="F14" s="36">
        <v>629</v>
      </c>
      <c r="G14" s="36" t="str">
        <f t="shared" si="1"/>
        <v>Tək</v>
      </c>
    </row>
    <row r="15" spans="2:7" ht="5.25" customHeight="1" thickBot="1" x14ac:dyDescent="0.35">
      <c r="B15" s="37"/>
      <c r="C15" s="37"/>
      <c r="F15" s="36">
        <v>258</v>
      </c>
      <c r="G15" s="36" t="str">
        <f t="shared" si="1"/>
        <v>Cüt</v>
      </c>
    </row>
    <row r="16" spans="2:7" ht="18" thickTop="1" thickBot="1" x14ac:dyDescent="0.35">
      <c r="F16" s="37"/>
      <c r="G16" s="37"/>
    </row>
    <row r="17" ht="17.25" thickTop="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36E1D-3285-40A2-BD19-CEA66146FC47}">
  <sheetPr>
    <tabColor rgb="FFFFFF00"/>
  </sheetPr>
  <dimension ref="C4:F10"/>
  <sheetViews>
    <sheetView showGridLines="0" zoomScale="130" zoomScaleNormal="130" workbookViewId="0">
      <selection activeCell="H6" sqref="H6"/>
    </sheetView>
  </sheetViews>
  <sheetFormatPr defaultRowHeight="16.5" x14ac:dyDescent="0.3"/>
  <cols>
    <col min="3" max="3" width="12.75" customWidth="1"/>
    <col min="4" max="4" width="13.625" customWidth="1"/>
  </cols>
  <sheetData>
    <row r="4" spans="3:6" x14ac:dyDescent="0.3">
      <c r="C4" s="39" t="s">
        <v>749</v>
      </c>
      <c r="D4" s="39" t="s">
        <v>750</v>
      </c>
      <c r="E4" t="s">
        <v>751</v>
      </c>
      <c r="F4" t="s">
        <v>752</v>
      </c>
    </row>
    <row r="5" spans="3:6" x14ac:dyDescent="0.3">
      <c r="C5" s="39">
        <v>7</v>
      </c>
      <c r="D5" s="39">
        <v>3</v>
      </c>
      <c r="E5">
        <f>POWER(C5,D5)</f>
        <v>343</v>
      </c>
      <c r="F5">
        <f>C5^D5</f>
        <v>343</v>
      </c>
    </row>
    <row r="6" spans="3:6" x14ac:dyDescent="0.3">
      <c r="C6" s="39">
        <v>5</v>
      </c>
      <c r="D6" s="39">
        <v>-2</v>
      </c>
      <c r="E6">
        <f t="shared" ref="E6:E9" si="0">POWER(C6,D6)</f>
        <v>0.04</v>
      </c>
      <c r="F6">
        <f t="shared" ref="F6:F9" si="1">C6^D6</f>
        <v>0.04</v>
      </c>
    </row>
    <row r="7" spans="3:6" x14ac:dyDescent="0.3">
      <c r="C7" s="39">
        <v>3</v>
      </c>
      <c r="D7" s="39">
        <v>3</v>
      </c>
      <c r="E7">
        <f t="shared" si="0"/>
        <v>27</v>
      </c>
      <c r="F7">
        <f t="shared" si="1"/>
        <v>27</v>
      </c>
    </row>
    <row r="8" spans="3:6" x14ac:dyDescent="0.3">
      <c r="C8" s="39">
        <v>6</v>
      </c>
      <c r="D8" s="39">
        <v>0.5</v>
      </c>
      <c r="E8">
        <f t="shared" si="0"/>
        <v>2.4494897427831779</v>
      </c>
      <c r="F8">
        <f t="shared" si="1"/>
        <v>2.4494897427831779</v>
      </c>
    </row>
    <row r="9" spans="3:6" x14ac:dyDescent="0.3">
      <c r="C9" s="39">
        <v>7</v>
      </c>
      <c r="D9" s="39">
        <v>2</v>
      </c>
      <c r="E9">
        <f t="shared" si="0"/>
        <v>49</v>
      </c>
      <c r="F9">
        <f t="shared" si="1"/>
        <v>49</v>
      </c>
    </row>
    <row r="10" spans="3:6" ht="3" customHeight="1" thickBot="1" x14ac:dyDescent="0.35">
      <c r="C10" s="40"/>
      <c r="D10" s="40"/>
      <c r="E10" s="40"/>
      <c r="F10"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9E068-F55C-4D7D-9B38-A0E000F4AF81}">
  <dimension ref="A1:D8"/>
  <sheetViews>
    <sheetView zoomScale="235" zoomScaleNormal="235" workbookViewId="0">
      <selection activeCell="C6" sqref="C6"/>
    </sheetView>
  </sheetViews>
  <sheetFormatPr defaultRowHeight="16.5" x14ac:dyDescent="0.3"/>
  <sheetData>
    <row r="1" spans="1:4" x14ac:dyDescent="0.3">
      <c r="A1">
        <f t="shared" ref="A1:D8" ca="1" si="0">RANDBETWEEN(100,999)</f>
        <v>326</v>
      </c>
      <c r="B1">
        <f t="shared" ca="1" si="0"/>
        <v>952</v>
      </c>
      <c r="C1">
        <f t="shared" ca="1" si="0"/>
        <v>589</v>
      </c>
      <c r="D1">
        <f t="shared" ca="1" si="0"/>
        <v>155</v>
      </c>
    </row>
    <row r="2" spans="1:4" x14ac:dyDescent="0.3">
      <c r="A2">
        <f t="shared" ca="1" si="0"/>
        <v>688</v>
      </c>
      <c r="B2">
        <f t="shared" ca="1" si="0"/>
        <v>689</v>
      </c>
      <c r="C2">
        <f t="shared" ca="1" si="0"/>
        <v>849</v>
      </c>
      <c r="D2">
        <f t="shared" ca="1" si="0"/>
        <v>785</v>
      </c>
    </row>
    <row r="3" spans="1:4" x14ac:dyDescent="0.3">
      <c r="A3">
        <f t="shared" ca="1" si="0"/>
        <v>878</v>
      </c>
      <c r="B3">
        <f t="shared" ca="1" si="0"/>
        <v>994</v>
      </c>
      <c r="C3">
        <f t="shared" ca="1" si="0"/>
        <v>330</v>
      </c>
      <c r="D3">
        <f t="shared" ca="1" si="0"/>
        <v>550</v>
      </c>
    </row>
    <row r="4" spans="1:4" x14ac:dyDescent="0.3">
      <c r="A4">
        <f t="shared" ca="1" si="0"/>
        <v>364</v>
      </c>
      <c r="B4">
        <f t="shared" ca="1" si="0"/>
        <v>128</v>
      </c>
      <c r="C4">
        <f t="shared" ca="1" si="0"/>
        <v>859</v>
      </c>
      <c r="D4">
        <f t="shared" ca="1" si="0"/>
        <v>617</v>
      </c>
    </row>
    <row r="5" spans="1:4" x14ac:dyDescent="0.3">
      <c r="A5">
        <f t="shared" ca="1" si="0"/>
        <v>254</v>
      </c>
      <c r="B5">
        <f t="shared" ca="1" si="0"/>
        <v>659</v>
      </c>
      <c r="C5">
        <f t="shared" ca="1" si="0"/>
        <v>247</v>
      </c>
      <c r="D5">
        <f t="shared" ca="1" si="0"/>
        <v>715</v>
      </c>
    </row>
    <row r="6" spans="1:4" x14ac:dyDescent="0.3">
      <c r="A6">
        <f t="shared" ca="1" si="0"/>
        <v>219</v>
      </c>
      <c r="B6">
        <f t="shared" ca="1" si="0"/>
        <v>405</v>
      </c>
      <c r="C6">
        <f t="shared" ca="1" si="0"/>
        <v>537</v>
      </c>
      <c r="D6">
        <f t="shared" ca="1" si="0"/>
        <v>143</v>
      </c>
    </row>
    <row r="7" spans="1:4" x14ac:dyDescent="0.3">
      <c r="A7">
        <f t="shared" ca="1" si="0"/>
        <v>799</v>
      </c>
      <c r="B7">
        <f t="shared" ca="1" si="0"/>
        <v>798</v>
      </c>
      <c r="C7">
        <f t="shared" ca="1" si="0"/>
        <v>911</v>
      </c>
      <c r="D7">
        <f t="shared" ca="1" si="0"/>
        <v>646</v>
      </c>
    </row>
    <row r="8" spans="1:4" x14ac:dyDescent="0.3">
      <c r="A8">
        <f t="shared" ca="1" si="0"/>
        <v>424</v>
      </c>
      <c r="B8">
        <f t="shared" ca="1" si="0"/>
        <v>388</v>
      </c>
      <c r="C8">
        <f t="shared" ca="1" si="0"/>
        <v>456</v>
      </c>
      <c r="D8">
        <f t="shared" ca="1" si="0"/>
        <v>640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D0958-7483-4CA8-9C83-D97149DD515E}">
  <sheetPr>
    <tabColor theme="8" tint="-0.249977111117893"/>
  </sheetPr>
  <dimension ref="B2:E10"/>
  <sheetViews>
    <sheetView showGridLines="0" zoomScale="160" zoomScaleNormal="160" workbookViewId="0">
      <selection activeCell="G6" sqref="G6"/>
    </sheetView>
  </sheetViews>
  <sheetFormatPr defaultRowHeight="16.5" x14ac:dyDescent="0.3"/>
  <sheetData>
    <row r="2" spans="2:5" x14ac:dyDescent="0.3">
      <c r="B2" s="41" t="s">
        <v>0</v>
      </c>
      <c r="C2" s="41" t="s">
        <v>2</v>
      </c>
      <c r="D2" s="41" t="s">
        <v>1</v>
      </c>
      <c r="E2" s="41" t="s">
        <v>735</v>
      </c>
    </row>
    <row r="3" spans="2:5" x14ac:dyDescent="0.3">
      <c r="B3" s="41" t="s">
        <v>734</v>
      </c>
      <c r="C3" s="43">
        <v>0.6</v>
      </c>
      <c r="D3" s="41">
        <v>9</v>
      </c>
      <c r="E3" s="43">
        <f>PRODUCT(C3:D3)</f>
        <v>5.3999999999999995</v>
      </c>
    </row>
    <row r="4" spans="2:5" x14ac:dyDescent="0.3">
      <c r="B4" s="41" t="s">
        <v>753</v>
      </c>
      <c r="C4" s="43">
        <v>2</v>
      </c>
      <c r="D4" s="41">
        <v>12</v>
      </c>
      <c r="E4" s="43">
        <f t="shared" ref="E4:E8" si="0">PRODUCT(C4:D4)</f>
        <v>24</v>
      </c>
    </row>
    <row r="5" spans="2:5" x14ac:dyDescent="0.3">
      <c r="B5" s="41" t="s">
        <v>754</v>
      </c>
      <c r="C5" s="43">
        <v>0.3</v>
      </c>
      <c r="D5" s="41">
        <v>3</v>
      </c>
      <c r="E5" s="43">
        <f t="shared" si="0"/>
        <v>0.89999999999999991</v>
      </c>
    </row>
    <row r="6" spans="2:5" x14ac:dyDescent="0.3">
      <c r="B6" s="41" t="s">
        <v>736</v>
      </c>
      <c r="C6" s="43">
        <v>1</v>
      </c>
      <c r="D6" s="41">
        <v>25</v>
      </c>
      <c r="E6" s="43">
        <f t="shared" si="0"/>
        <v>25</v>
      </c>
    </row>
    <row r="7" spans="2:5" x14ac:dyDescent="0.3">
      <c r="B7" s="41" t="s">
        <v>755</v>
      </c>
      <c r="C7" s="43">
        <v>5</v>
      </c>
      <c r="D7" s="41">
        <v>19</v>
      </c>
      <c r="E7" s="43">
        <f t="shared" si="0"/>
        <v>95</v>
      </c>
    </row>
    <row r="8" spans="2:5" x14ac:dyDescent="0.3">
      <c r="B8" s="41" t="s">
        <v>756</v>
      </c>
      <c r="C8" s="43">
        <v>0.9</v>
      </c>
      <c r="D8" s="41">
        <v>8</v>
      </c>
      <c r="E8" s="43">
        <f t="shared" si="0"/>
        <v>7.2</v>
      </c>
    </row>
    <row r="9" spans="2:5" ht="1.5" customHeight="1" thickBot="1" x14ac:dyDescent="0.35">
      <c r="B9" s="42"/>
      <c r="C9" s="44"/>
      <c r="D9" s="42"/>
      <c r="E9" s="45"/>
    </row>
    <row r="10" spans="2:5" ht="17.25" thickTop="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70FC2-B2AB-4D07-837B-7BC43009E3D3}">
  <sheetPr>
    <tabColor theme="4" tint="-0.249977111117893"/>
  </sheetPr>
  <dimension ref="B2:D9"/>
  <sheetViews>
    <sheetView showGridLines="0" zoomScale="160" zoomScaleNormal="160" workbookViewId="0">
      <selection activeCell="C9" sqref="C9"/>
    </sheetView>
  </sheetViews>
  <sheetFormatPr defaultRowHeight="16.5" x14ac:dyDescent="0.3"/>
  <cols>
    <col min="2" max="2" width="15.5" bestFit="1" customWidth="1"/>
  </cols>
  <sheetData>
    <row r="2" spans="2:4" x14ac:dyDescent="0.3">
      <c r="B2" s="22"/>
      <c r="C2" s="22">
        <v>6</v>
      </c>
      <c r="D2" s="22">
        <v>6</v>
      </c>
    </row>
    <row r="3" spans="2:4" x14ac:dyDescent="0.3">
      <c r="B3" s="22"/>
      <c r="C3" s="22">
        <v>8</v>
      </c>
      <c r="D3" s="22">
        <v>8</v>
      </c>
    </row>
    <row r="4" spans="2:4" x14ac:dyDescent="0.3">
      <c r="B4" s="22"/>
      <c r="C4" s="22" t="s">
        <v>761</v>
      </c>
      <c r="D4" s="22" t="s">
        <v>761</v>
      </c>
    </row>
    <row r="5" spans="2:4" x14ac:dyDescent="0.3">
      <c r="B5" s="22"/>
      <c r="C5" s="22">
        <v>5</v>
      </c>
      <c r="D5" s="22">
        <v>5</v>
      </c>
    </row>
    <row r="6" spans="2:4" x14ac:dyDescent="0.3">
      <c r="B6" s="22"/>
      <c r="C6" s="22">
        <v>7</v>
      </c>
      <c r="D6" s="22">
        <v>7</v>
      </c>
    </row>
    <row r="7" spans="2:4" ht="17.25" thickBot="1" x14ac:dyDescent="0.35">
      <c r="B7" s="22"/>
      <c r="C7" s="22" t="s">
        <v>733</v>
      </c>
      <c r="D7" s="22" t="s">
        <v>733</v>
      </c>
    </row>
    <row r="8" spans="2:4" ht="17.25" x14ac:dyDescent="0.3">
      <c r="B8" s="50" t="s">
        <v>762</v>
      </c>
      <c r="C8" s="51" t="e">
        <f>C2+C3+C4+C5+C6+C7</f>
        <v>#VALUE!</v>
      </c>
      <c r="D8" s="52" t="e">
        <f>D2*D3*D4*D5*D6*D7</f>
        <v>#VALUE!</v>
      </c>
    </row>
    <row r="9" spans="2:4" ht="18" thickBot="1" x14ac:dyDescent="0.35">
      <c r="B9" s="22" t="s">
        <v>763</v>
      </c>
      <c r="C9" s="53">
        <f>SUM(C2:C7)</f>
        <v>26</v>
      </c>
      <c r="D9" s="54">
        <f>PRODUCT(D2:D7)</f>
        <v>1680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A7E97-7A45-434B-9FD2-5B46242C6624}">
  <sheetPr>
    <tabColor rgb="FF7030A0"/>
  </sheetPr>
  <dimension ref="B1:D7"/>
  <sheetViews>
    <sheetView showGridLines="0" zoomScale="115" zoomScaleNormal="115" workbookViewId="0">
      <selection activeCell="D5" sqref="D5"/>
    </sheetView>
  </sheetViews>
  <sheetFormatPr defaultColWidth="9" defaultRowHeight="16.5" x14ac:dyDescent="0.3"/>
  <cols>
    <col min="1" max="1" width="3.25" customWidth="1"/>
    <col min="2" max="2" width="18.125" customWidth="1"/>
    <col min="3" max="3" width="21" bestFit="1" customWidth="1"/>
    <col min="4" max="4" width="45.5" customWidth="1"/>
    <col min="5" max="5" width="11.75" customWidth="1"/>
  </cols>
  <sheetData>
    <row r="1" spans="2:4" ht="6" customHeight="1" x14ac:dyDescent="0.3"/>
    <row r="2" spans="2:4" ht="18" x14ac:dyDescent="0.3">
      <c r="B2" s="62" t="s">
        <v>0</v>
      </c>
      <c r="C2" s="62" t="s">
        <v>793</v>
      </c>
      <c r="D2" s="62" t="s">
        <v>787</v>
      </c>
    </row>
    <row r="3" spans="2:4" ht="18" x14ac:dyDescent="0.35">
      <c r="B3" s="60" t="s">
        <v>788</v>
      </c>
      <c r="C3" s="63">
        <v>44116</v>
      </c>
      <c r="D3" s="59" t="str">
        <f ca="1">IF(TODAY()-C3&gt;=0,"Məhsulun son istifadə tarixi "&amp;TODAY()-C3&amp;" gündür bitib","Məhsulun son istifadə tarixinə "&amp;ABS(TODAY()-C3)&amp;" gün qalıb")</f>
        <v>Məhsulun son istifadə tarixi 1669 gündür bitib</v>
      </c>
    </row>
    <row r="4" spans="2:4" ht="18" x14ac:dyDescent="0.35">
      <c r="B4" s="60" t="s">
        <v>789</v>
      </c>
      <c r="C4" s="63">
        <v>44071</v>
      </c>
      <c r="D4" s="59" t="str">
        <f t="shared" ref="D4:D7" ca="1" si="0">IF(TODAY()-C4&gt;=0,"Məhsulun son istifadə tarixi "&amp;TODAY()-C4&amp;" gündür bitib","Məhsulun son istifadə tarixinə "&amp;ABS(TODAY()-C4)&amp;" gün qalıb")</f>
        <v>Məhsulun son istifadə tarixi 1714 gündür bitib</v>
      </c>
    </row>
    <row r="5" spans="2:4" ht="18" x14ac:dyDescent="0.35">
      <c r="B5" s="60" t="s">
        <v>790</v>
      </c>
      <c r="C5" s="63">
        <v>44075</v>
      </c>
      <c r="D5" s="59" t="str">
        <f t="shared" ca="1" si="0"/>
        <v>Məhsulun son istifadə tarixi 1710 gündür bitib</v>
      </c>
    </row>
    <row r="6" spans="2:4" ht="18" x14ac:dyDescent="0.35">
      <c r="B6" s="60" t="s">
        <v>791</v>
      </c>
      <c r="C6" s="63">
        <v>44165</v>
      </c>
      <c r="D6" s="59" t="str">
        <f t="shared" ca="1" si="0"/>
        <v>Məhsulun son istifadə tarixi 1620 gündür bitib</v>
      </c>
    </row>
    <row r="7" spans="2:4" ht="18.75" thickBot="1" x14ac:dyDescent="0.4">
      <c r="B7" s="61" t="s">
        <v>792</v>
      </c>
      <c r="C7" s="64">
        <v>44135</v>
      </c>
      <c r="D7" s="61" t="str">
        <f t="shared" ca="1" si="0"/>
        <v>Məhsulun son istifadə tarixi 1650 gündür bitib</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HANDEX</vt:lpstr>
      <vt:lpstr>Dataset</vt:lpstr>
      <vt:lpstr>INT practise</vt:lpstr>
      <vt:lpstr>MATH&amp;TRİG formulas</vt:lpstr>
      <vt:lpstr>MATH&amp;TRİG formulas (2)</vt:lpstr>
      <vt:lpstr>ROUND,ROUNDUP,ROUNDDOWN,MROUND</vt:lpstr>
      <vt:lpstr>ROUND practise</vt:lpstr>
      <vt:lpstr>QUOTIENT, MOD </vt:lpstr>
      <vt:lpstr>MOD practise</vt:lpstr>
      <vt:lpstr>POWER formula</vt:lpstr>
      <vt:lpstr>RANDBETWEEN</vt:lpstr>
      <vt:lpstr>PRODUCT formula</vt:lpstr>
      <vt:lpstr>#VALUE! or not #VALUE!</vt:lpstr>
      <vt:lpstr>ABS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dc:creator>
  <cp:lastModifiedBy>Windows User</cp:lastModifiedBy>
  <cp:lastPrinted>2020-09-19T10:36:31Z</cp:lastPrinted>
  <dcterms:created xsi:type="dcterms:W3CDTF">2020-07-12T05:49:59Z</dcterms:created>
  <dcterms:modified xsi:type="dcterms:W3CDTF">2025-05-08T13:18:47Z</dcterms:modified>
</cp:coreProperties>
</file>