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_13\"/>
    </mc:Choice>
  </mc:AlternateContent>
  <xr:revisionPtr revIDLastSave="0" documentId="13_ncr:1_{B93809AC-AD94-4D9B-9A6D-D42C36C45D4E}" xr6:coauthVersionLast="45" xr6:coauthVersionMax="47" xr10:uidLastSave="{00000000-0000-0000-0000-000000000000}"/>
  <bookViews>
    <workbookView xWindow="-120" yWindow="-120" windowWidth="20730" windowHeight="11160" activeTab="2" xr2:uid="{3061A93A-8560-4BD0-9529-A910D98051B4}"/>
  </bookViews>
  <sheets>
    <sheet name="HANDEX" sheetId="1" r:id="rId1"/>
    <sheet name="Statistical formulas" sheetId="2" r:id="rId2"/>
    <sheet name="Statistical formulas (2)" sheetId="21" r:id="rId3"/>
    <sheet name="AVERAGE,AVERAGEIF,AVERAGEIFS" sheetId="3" r:id="rId4"/>
    <sheet name="Yanvar" sheetId="4" r:id="rId5"/>
    <sheet name="Fevral" sheetId="5" r:id="rId6"/>
    <sheet name="Mart" sheetId="6" r:id="rId7"/>
    <sheet name="Aprel" sheetId="7" r:id="rId8"/>
    <sheet name="May" sheetId="8" r:id="rId9"/>
    <sheet name="Yekun" sheetId="17" r:id="rId10"/>
    <sheet name="What-If-Analysis" sheetId="10" r:id="rId11"/>
    <sheet name="Scenario Summary 1" sheetId="18" r:id="rId12"/>
    <sheet name="Scenario mng (Səyahət Büdcəsi)" sheetId="12" r:id="rId13"/>
    <sheet name="Scenario Summary 2" sheetId="11" r:id="rId14"/>
    <sheet name="Scenario Summary 3" sheetId="19" r:id="rId15"/>
    <sheet name="What-If-Analysis (Goal Seek)" sheetId="20" r:id="rId16"/>
    <sheet name="What-If-Analysis (Data table )" sheetId="13" r:id="rId17"/>
    <sheet name="Subtotal menu" sheetId="14" r:id="rId18"/>
    <sheet name="Group, Ungroup" sheetId="15" r:id="rId19"/>
  </sheets>
  <definedNames>
    <definedName name="_xlnm._FilterDatabase" localSheetId="3" hidden="1">'AVERAGE,AVERAGEIF,AVERAGEIFS'!$A$1:$E$691</definedName>
    <definedName name="_xlnm._FilterDatabase" localSheetId="17" hidden="1">'Subtotal menu'!$A$1:$E$44</definedName>
    <definedName name="_xlcn.WorksheetConnection_T9A2C161" hidden="1">#REF!</definedName>
    <definedName name="Excel">#REF!</definedName>
    <definedName name="ok" hidden="1">#REF!</definedName>
    <definedName name="_xlnm.Print_Area" localSheetId="12">'Scenario mng (Səyahət Büdcəsi)'!$B$1:$K$11</definedName>
    <definedName name="_xlnm.Print_Titles" localSheetId="17">'Subtotal menu'!$1:$1</definedName>
    <definedName name="valuevx">42.314159</definedName>
    <definedName name="vertex42_copyright" hidden="1">"© 2014 Vertex42 LLC"</definedName>
    <definedName name="vertex42_id" hidden="1">"travel-budget.xlsx"</definedName>
    <definedName name="vertex42_title" hidden="1">"Travel Budget Worksheet"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21" l="1"/>
  <c r="G4" i="21"/>
  <c r="G5" i="21"/>
  <c r="G6" i="21"/>
  <c r="G7" i="21"/>
  <c r="G8" i="21"/>
  <c r="G9" i="21"/>
  <c r="G2" i="21"/>
  <c r="F3" i="21"/>
  <c r="F4" i="21"/>
  <c r="F5" i="21"/>
  <c r="F6" i="21"/>
  <c r="F7" i="21"/>
  <c r="F8" i="21"/>
  <c r="F9" i="21"/>
  <c r="F2" i="21"/>
  <c r="E3" i="21"/>
  <c r="E4" i="21"/>
  <c r="E5" i="21"/>
  <c r="E6" i="21"/>
  <c r="E7" i="21"/>
  <c r="E8" i="21"/>
  <c r="E9" i="21"/>
  <c r="E2" i="21"/>
  <c r="J11" i="3" l="1"/>
  <c r="J10" i="3"/>
  <c r="J9" i="3"/>
  <c r="R14" i="21"/>
  <c r="K14" i="21"/>
  <c r="I13" i="21"/>
  <c r="I14" i="21"/>
  <c r="B13" i="21"/>
  <c r="D691" i="3"/>
  <c r="K2" i="21"/>
  <c r="K3" i="21"/>
  <c r="K4" i="21"/>
  <c r="K5" i="21"/>
  <c r="K6" i="21"/>
  <c r="K7" i="21"/>
  <c r="K8" i="21"/>
  <c r="K9" i="21"/>
  <c r="L9" i="21"/>
  <c r="L8" i="21"/>
  <c r="L7" i="21"/>
  <c r="L6" i="21"/>
  <c r="L5" i="21"/>
  <c r="L4" i="21"/>
  <c r="L3" i="21"/>
  <c r="L2" i="21"/>
  <c r="E45" i="14" l="1"/>
  <c r="E37" i="14"/>
  <c r="E28" i="14"/>
  <c r="E19" i="14"/>
  <c r="E11" i="14"/>
  <c r="E46" i="14" s="1"/>
  <c r="K6" i="13" l="1"/>
  <c r="C6" i="13"/>
  <c r="G3" i="20" l="1"/>
  <c r="G2" i="20"/>
  <c r="I2" i="20" s="1"/>
  <c r="I3" i="20"/>
  <c r="G8" i="20"/>
  <c r="B7" i="20"/>
  <c r="B8" i="20" s="1"/>
  <c r="D8" i="20" s="1"/>
  <c r="I4" i="20" l="1"/>
  <c r="G9" i="20"/>
  <c r="I9" i="20" s="1"/>
  <c r="I8" i="20"/>
  <c r="D7" i="20"/>
  <c r="D9" i="20" s="1"/>
  <c r="A12" i="20" s="1"/>
  <c r="C4" i="12"/>
  <c r="G4" i="12" s="1"/>
  <c r="I10" i="20" l="1"/>
  <c r="C2" i="17"/>
  <c r="D2" i="17"/>
  <c r="E2" i="17"/>
  <c r="F2" i="17"/>
  <c r="C3" i="17"/>
  <c r="C7" i="17" s="1"/>
  <c r="D3" i="17"/>
  <c r="E3" i="17"/>
  <c r="F3" i="17"/>
  <c r="C4" i="17"/>
  <c r="D4" i="17"/>
  <c r="E4" i="17"/>
  <c r="F4" i="17"/>
  <c r="C5" i="17"/>
  <c r="D5" i="17"/>
  <c r="E5" i="17"/>
  <c r="F5" i="17"/>
  <c r="C6" i="17"/>
  <c r="D6" i="17"/>
  <c r="E6" i="17"/>
  <c r="F6" i="17"/>
  <c r="D7" i="17"/>
  <c r="E7" i="17"/>
  <c r="F7" i="17"/>
  <c r="C8" i="17"/>
  <c r="D8" i="17"/>
  <c r="E8" i="17"/>
  <c r="F8" i="17"/>
  <c r="C9" i="17"/>
  <c r="D9" i="17"/>
  <c r="E9" i="17"/>
  <c r="F9" i="17"/>
  <c r="C10" i="17"/>
  <c r="D10" i="17"/>
  <c r="E10" i="17"/>
  <c r="F10" i="17"/>
  <c r="C11" i="17"/>
  <c r="D11" i="17"/>
  <c r="E11" i="17"/>
  <c r="F11" i="17"/>
  <c r="C12" i="17"/>
  <c r="D12" i="17"/>
  <c r="E12" i="17"/>
  <c r="F12" i="17"/>
  <c r="C13" i="17"/>
  <c r="D13" i="17"/>
  <c r="E13" i="17"/>
  <c r="F13" i="17"/>
  <c r="C14" i="17"/>
  <c r="D14" i="17"/>
  <c r="E14" i="17"/>
  <c r="F14" i="17"/>
  <c r="C15" i="17"/>
  <c r="D15" i="17"/>
  <c r="E15" i="17"/>
  <c r="F15" i="17"/>
  <c r="C16" i="17"/>
  <c r="D16" i="17"/>
  <c r="E16" i="17"/>
  <c r="F16" i="17"/>
  <c r="C17" i="17"/>
  <c r="D17" i="17"/>
  <c r="E17" i="17"/>
  <c r="F17" i="17"/>
  <c r="C18" i="17"/>
  <c r="D18" i="17"/>
  <c r="E18" i="17"/>
  <c r="F18" i="17"/>
  <c r="C19" i="17"/>
  <c r="D19" i="17"/>
  <c r="E19" i="17"/>
  <c r="F19" i="17"/>
  <c r="C20" i="17"/>
  <c r="D20" i="17"/>
  <c r="E20" i="17"/>
  <c r="F20" i="17"/>
  <c r="C21" i="17"/>
  <c r="D21" i="17"/>
  <c r="E21" i="17"/>
  <c r="F21" i="17"/>
  <c r="C22" i="17"/>
  <c r="D22" i="17"/>
  <c r="E22" i="17"/>
  <c r="F22" i="17"/>
  <c r="C23" i="17"/>
  <c r="D23" i="17"/>
  <c r="E23" i="17"/>
  <c r="F23" i="17"/>
  <c r="C24" i="17"/>
  <c r="D24" i="17"/>
  <c r="E24" i="17"/>
  <c r="F24" i="17"/>
  <c r="C25" i="17"/>
  <c r="D25" i="17"/>
  <c r="E25" i="17"/>
  <c r="F25" i="17"/>
  <c r="C26" i="17"/>
  <c r="D26" i="17"/>
  <c r="E26" i="17"/>
  <c r="F26" i="17"/>
  <c r="C27" i="17"/>
  <c r="D27" i="17"/>
  <c r="E27" i="17"/>
  <c r="F27" i="17"/>
  <c r="C28" i="17"/>
  <c r="D28" i="17"/>
  <c r="E28" i="17"/>
  <c r="F28" i="17"/>
  <c r="C29" i="17"/>
  <c r="D29" i="17"/>
  <c r="E29" i="17"/>
  <c r="F29" i="17"/>
  <c r="F31" i="17" s="1"/>
  <c r="C30" i="17"/>
  <c r="D30" i="17"/>
  <c r="E30" i="17"/>
  <c r="F30" i="17"/>
  <c r="C31" i="17"/>
  <c r="D31" i="17"/>
  <c r="E31" i="17"/>
  <c r="C32" i="17"/>
  <c r="D32" i="17"/>
  <c r="E32" i="17"/>
  <c r="F32" i="17"/>
  <c r="C33" i="17"/>
  <c r="D33" i="17"/>
  <c r="E33" i="17"/>
  <c r="F33" i="17"/>
  <c r="C34" i="17"/>
  <c r="D34" i="17"/>
  <c r="E34" i="17"/>
  <c r="F34" i="17"/>
  <c r="C35" i="17"/>
  <c r="D35" i="17"/>
  <c r="E35" i="17"/>
  <c r="F35" i="17"/>
  <c r="C36" i="17"/>
  <c r="D36" i="17"/>
  <c r="E36" i="17"/>
  <c r="F36" i="17"/>
  <c r="C37" i="17"/>
  <c r="D37" i="17"/>
  <c r="E37" i="17"/>
  <c r="F37" i="17"/>
  <c r="G5" i="15" l="1"/>
  <c r="K5" i="15"/>
  <c r="O5" i="15"/>
  <c r="S5" i="15"/>
  <c r="G6" i="15"/>
  <c r="K6" i="15"/>
  <c r="O6" i="15"/>
  <c r="S6" i="15"/>
  <c r="G7" i="15"/>
  <c r="K7" i="15"/>
  <c r="O7" i="15"/>
  <c r="S7" i="15"/>
  <c r="G8" i="15"/>
  <c r="K8" i="15"/>
  <c r="O8" i="15"/>
  <c r="S8" i="15"/>
  <c r="G9" i="15"/>
  <c r="K9" i="15"/>
  <c r="O9" i="15"/>
  <c r="S9" i="15"/>
  <c r="G10" i="15"/>
  <c r="G11" i="15" s="1"/>
  <c r="K10" i="15"/>
  <c r="O10" i="15"/>
  <c r="S10" i="15"/>
  <c r="D11" i="15"/>
  <c r="E11" i="15"/>
  <c r="F11" i="15"/>
  <c r="H11" i="15"/>
  <c r="I11" i="15"/>
  <c r="J11" i="15"/>
  <c r="L11" i="15"/>
  <c r="M11" i="15"/>
  <c r="N11" i="15"/>
  <c r="P11" i="15"/>
  <c r="Q11" i="15"/>
  <c r="R11" i="15"/>
  <c r="G12" i="15"/>
  <c r="K12" i="15"/>
  <c r="O12" i="15"/>
  <c r="S12" i="15"/>
  <c r="G13" i="15"/>
  <c r="K13" i="15"/>
  <c r="O13" i="15"/>
  <c r="S13" i="15"/>
  <c r="G14" i="15"/>
  <c r="K14" i="15"/>
  <c r="O14" i="15"/>
  <c r="S14" i="15"/>
  <c r="G15" i="15"/>
  <c r="K15" i="15"/>
  <c r="O15" i="15"/>
  <c r="S15" i="15"/>
  <c r="G16" i="15"/>
  <c r="K16" i="15"/>
  <c r="O16" i="15"/>
  <c r="S16" i="15"/>
  <c r="G17" i="15"/>
  <c r="K17" i="15"/>
  <c r="O17" i="15"/>
  <c r="S17" i="15"/>
  <c r="D18" i="15"/>
  <c r="E18" i="15"/>
  <c r="F18" i="15"/>
  <c r="G18" i="15"/>
  <c r="H18" i="15"/>
  <c r="I18" i="15"/>
  <c r="J18" i="15"/>
  <c r="L18" i="15"/>
  <c r="M18" i="15"/>
  <c r="N18" i="15"/>
  <c r="O18" i="15"/>
  <c r="P18" i="15"/>
  <c r="Q18" i="15"/>
  <c r="R18" i="15"/>
  <c r="G19" i="15"/>
  <c r="K19" i="15"/>
  <c r="O19" i="15"/>
  <c r="S19" i="15"/>
  <c r="G20" i="15"/>
  <c r="K20" i="15"/>
  <c r="O20" i="15"/>
  <c r="S20" i="15"/>
  <c r="G21" i="15"/>
  <c r="K21" i="15"/>
  <c r="O21" i="15"/>
  <c r="S21" i="15"/>
  <c r="G22" i="15"/>
  <c r="K22" i="15"/>
  <c r="O22" i="15"/>
  <c r="S22" i="15"/>
  <c r="G23" i="15"/>
  <c r="K23" i="15"/>
  <c r="O23" i="15"/>
  <c r="S23" i="15"/>
  <c r="G24" i="15"/>
  <c r="K24" i="15"/>
  <c r="O24" i="15"/>
  <c r="S24" i="15"/>
  <c r="D25" i="15"/>
  <c r="E25" i="15"/>
  <c r="F25" i="15"/>
  <c r="H25" i="15"/>
  <c r="I25" i="15"/>
  <c r="J25" i="15"/>
  <c r="L25" i="15"/>
  <c r="M25" i="15"/>
  <c r="N25" i="15"/>
  <c r="O25" i="15"/>
  <c r="P25" i="15"/>
  <c r="Q25" i="15"/>
  <c r="R25" i="15"/>
  <c r="G26" i="15"/>
  <c r="K26" i="15"/>
  <c r="O26" i="15"/>
  <c r="S26" i="15"/>
  <c r="G27" i="15"/>
  <c r="K27" i="15"/>
  <c r="O27" i="15"/>
  <c r="S27" i="15"/>
  <c r="G28" i="15"/>
  <c r="K28" i="15"/>
  <c r="O28" i="15"/>
  <c r="S28" i="15"/>
  <c r="G29" i="15"/>
  <c r="K29" i="15"/>
  <c r="O29" i="15"/>
  <c r="S29" i="15"/>
  <c r="G30" i="15"/>
  <c r="K30" i="15"/>
  <c r="O30" i="15"/>
  <c r="S30" i="15"/>
  <c r="G31" i="15"/>
  <c r="K31" i="15"/>
  <c r="O31" i="15"/>
  <c r="S31" i="15"/>
  <c r="D32" i="15"/>
  <c r="E32" i="15"/>
  <c r="F32" i="15"/>
  <c r="H32" i="15"/>
  <c r="I32" i="15"/>
  <c r="J32" i="15"/>
  <c r="L32" i="15"/>
  <c r="M32" i="15"/>
  <c r="N32" i="15"/>
  <c r="P32" i="15"/>
  <c r="Q32" i="15"/>
  <c r="R32" i="15"/>
  <c r="S32" i="15"/>
  <c r="G5" i="12"/>
  <c r="I5" i="12"/>
  <c r="G6" i="12"/>
  <c r="G7" i="12"/>
  <c r="B7" i="10"/>
  <c r="D7" i="10" s="1"/>
  <c r="J3" i="3"/>
  <c r="J4" i="3"/>
  <c r="J5" i="3"/>
  <c r="D14" i="2"/>
  <c r="D13" i="2"/>
  <c r="J9" i="2"/>
  <c r="I9" i="2"/>
  <c r="J8" i="2"/>
  <c r="I8" i="2"/>
  <c r="J7" i="2"/>
  <c r="I7" i="2"/>
  <c r="J6" i="2"/>
  <c r="I6" i="2"/>
  <c r="J5" i="2"/>
  <c r="I5" i="2"/>
  <c r="J4" i="2"/>
  <c r="I4" i="2"/>
  <c r="J3" i="2"/>
  <c r="I3" i="2"/>
  <c r="J2" i="2"/>
  <c r="I2" i="2"/>
  <c r="G25" i="15" l="1"/>
  <c r="O32" i="15"/>
  <c r="S18" i="15"/>
  <c r="O11" i="15"/>
  <c r="S11" i="15"/>
  <c r="S25" i="15"/>
  <c r="G32" i="15"/>
  <c r="K32" i="15"/>
  <c r="K25" i="15"/>
  <c r="K18" i="15"/>
  <c r="K11" i="15"/>
  <c r="B8" i="10"/>
  <c r="D8" i="10" s="1"/>
  <c r="D9" i="10" s="1"/>
  <c r="A12" i="10" s="1"/>
  <c r="B14" i="21" l="1"/>
</calcChain>
</file>

<file path=xl/sharedStrings.xml><?xml version="1.0" encoding="utf-8"?>
<sst xmlns="http://schemas.openxmlformats.org/spreadsheetml/2006/main" count="2622" uniqueCount="898">
  <si>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</si>
  <si>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</si>
  <si>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</si>
  <si>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</si>
  <si>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</si>
  <si>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</si>
  <si>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</si>
  <si>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</si>
  <si>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</si>
  <si>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</si>
  <si>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r>
      <rPr>
        <sz val="16"/>
        <color rgb="FFFF0000"/>
        <rFont val="Palatino Linotype"/>
        <family val="1"/>
      </rPr>
      <t>Statistical functions</t>
    </r>
    <r>
      <rPr>
        <sz val="16"/>
        <color theme="1"/>
        <rFont val="Palatino Linotype"/>
        <family val="2"/>
        <charset val="186"/>
      </rPr>
      <t xml:space="preserve"> (Статистические; İstatistiksel)</t>
    </r>
  </si>
  <si>
    <t>Məhsul</t>
  </si>
  <si>
    <t>Qiymət</t>
  </si>
  <si>
    <t>RANK</t>
  </si>
  <si>
    <t>RANK.EQ</t>
  </si>
  <si>
    <r>
      <rPr>
        <sz val="14"/>
        <color rgb="FFFF0000"/>
        <rFont val="Cambria"/>
        <family val="1"/>
      </rPr>
      <t>MAX</t>
    </r>
    <r>
      <rPr>
        <sz val="14"/>
        <color theme="1"/>
        <rFont val="Cambria"/>
        <family val="1"/>
        <charset val="186"/>
      </rPr>
      <t xml:space="preserve"> (МАКС; MAK)</t>
    </r>
  </si>
  <si>
    <t>+</t>
  </si>
  <si>
    <t>A</t>
  </si>
  <si>
    <r>
      <rPr>
        <sz val="14"/>
        <color rgb="FFFF0000"/>
        <rFont val="Cambria"/>
        <family val="1"/>
      </rPr>
      <t>MIN</t>
    </r>
    <r>
      <rPr>
        <sz val="14"/>
        <color theme="1"/>
        <rFont val="Cambria"/>
        <family val="1"/>
        <charset val="186"/>
      </rPr>
      <t xml:space="preserve"> (МИН; MİN)</t>
    </r>
  </si>
  <si>
    <t>B</t>
  </si>
  <si>
    <r>
      <rPr>
        <sz val="14"/>
        <color rgb="FFFF0000"/>
        <rFont val="Cambria"/>
        <family val="1"/>
      </rPr>
      <t>MAXIFS</t>
    </r>
    <r>
      <rPr>
        <sz val="14"/>
        <color theme="1"/>
        <rFont val="Cambria"/>
        <family val="1"/>
        <charset val="186"/>
      </rPr>
      <t xml:space="preserve"> (МАКСЕСЛИ; ÇOKEĞERMAK)</t>
    </r>
  </si>
  <si>
    <t>C</t>
  </si>
  <si>
    <r>
      <rPr>
        <sz val="14"/>
        <color rgb="FFFF0000"/>
        <rFont val="Cambria"/>
        <family val="1"/>
      </rPr>
      <t>MINIFS</t>
    </r>
    <r>
      <rPr>
        <sz val="14"/>
        <color theme="1"/>
        <rFont val="Cambria"/>
        <family val="1"/>
        <charset val="186"/>
      </rPr>
      <t xml:space="preserve"> (МИНЕСЛИ; ÇOKEĞERMİN)</t>
    </r>
  </si>
  <si>
    <t>D</t>
  </si>
  <si>
    <r>
      <rPr>
        <sz val="14"/>
        <color rgb="FFFF0000"/>
        <rFont val="Cambria"/>
        <family val="1"/>
      </rPr>
      <t>LARGE</t>
    </r>
    <r>
      <rPr>
        <sz val="14"/>
        <color theme="1"/>
        <rFont val="Cambria"/>
        <family val="1"/>
        <charset val="186"/>
      </rPr>
      <t xml:space="preserve"> (НАИБОЛЬШИЙ; BÜYÜK)</t>
    </r>
  </si>
  <si>
    <t>E</t>
  </si>
  <si>
    <r>
      <rPr>
        <sz val="14"/>
        <color rgb="FFFF0000"/>
        <rFont val="Cambria"/>
        <family val="1"/>
      </rPr>
      <t>SMALL</t>
    </r>
    <r>
      <rPr>
        <sz val="14"/>
        <color theme="1"/>
        <rFont val="Cambria"/>
        <family val="1"/>
        <charset val="186"/>
      </rPr>
      <t xml:space="preserve"> (НАИМЕНЬШИЙ; KÜÇÜK)</t>
    </r>
  </si>
  <si>
    <t>F</t>
  </si>
  <si>
    <r>
      <rPr>
        <sz val="14"/>
        <color rgb="FFFF0000"/>
        <rFont val="Cambria"/>
        <family val="1"/>
      </rPr>
      <t>COUNT</t>
    </r>
    <r>
      <rPr>
        <sz val="14"/>
        <color theme="1"/>
        <rFont val="Cambria"/>
        <family val="1"/>
        <charset val="186"/>
      </rPr>
      <t xml:space="preserve"> (СЧЁТ; BAĞ_DEĞ_SAY)</t>
    </r>
  </si>
  <si>
    <t>G</t>
  </si>
  <si>
    <r>
      <rPr>
        <sz val="14"/>
        <color rgb="FFFF0000"/>
        <rFont val="Cambria"/>
        <family val="1"/>
      </rPr>
      <t>COUNTA</t>
    </r>
    <r>
      <rPr>
        <sz val="14"/>
        <color theme="1"/>
        <rFont val="Cambria"/>
        <family val="1"/>
        <charset val="186"/>
      </rPr>
      <t xml:space="preserve"> (СЧЁТЗ; BAĞ_DEĞ_DOLU_SAY)</t>
    </r>
  </si>
  <si>
    <t>H</t>
  </si>
  <si>
    <r>
      <rPr>
        <sz val="14"/>
        <color rgb="FFFF0000"/>
        <rFont val="Cambria"/>
        <family val="1"/>
      </rPr>
      <t>COUNTBLANK</t>
    </r>
    <r>
      <rPr>
        <sz val="14"/>
        <color theme="1"/>
        <rFont val="Cambria"/>
        <family val="1"/>
        <charset val="186"/>
      </rPr>
      <t xml:space="preserve"> (СЧИТАТЬПУСТОТЫ; BOŞLUKSAY)</t>
    </r>
  </si>
  <si>
    <r>
      <rPr>
        <sz val="14"/>
        <color rgb="FFFF0000"/>
        <rFont val="Cambria"/>
        <family val="1"/>
      </rPr>
      <t>COUNTIF</t>
    </r>
    <r>
      <rPr>
        <sz val="14"/>
        <color theme="1"/>
        <rFont val="Cambria"/>
        <family val="1"/>
        <charset val="186"/>
      </rPr>
      <t xml:space="preserve"> (СЧЁТЕСЛИ; EĞERSAY)</t>
    </r>
  </si>
  <si>
    <r>
      <rPr>
        <sz val="14"/>
        <color rgb="FFFF0000"/>
        <rFont val="Cambria"/>
        <family val="1"/>
      </rPr>
      <t>COUNTIFS</t>
    </r>
    <r>
      <rPr>
        <sz val="14"/>
        <color theme="1"/>
        <rFont val="Cambria"/>
        <family val="1"/>
        <charset val="186"/>
      </rPr>
      <t xml:space="preserve"> (СЧЁТЕСЛИМН; ÇOKEĞERSAY)</t>
    </r>
  </si>
  <si>
    <r>
      <rPr>
        <sz val="14"/>
        <color rgb="FFFF0000"/>
        <rFont val="Cambria"/>
        <family val="1"/>
      </rPr>
      <t>AVERAGE</t>
    </r>
    <r>
      <rPr>
        <sz val="14"/>
        <color theme="1"/>
        <rFont val="Cambria"/>
        <family val="1"/>
        <charset val="186"/>
      </rPr>
      <t xml:space="preserve"> (СРЗНАЧ; ORTALAMA)</t>
    </r>
  </si>
  <si>
    <r>
      <rPr>
        <sz val="14"/>
        <color rgb="FFFF0000"/>
        <rFont val="Cambria"/>
        <family val="1"/>
      </rPr>
      <t>AVERAGEA</t>
    </r>
    <r>
      <rPr>
        <sz val="14"/>
        <color theme="1"/>
        <rFont val="Cambria"/>
        <family val="1"/>
        <charset val="186"/>
      </rPr>
      <t xml:space="preserve"> (СРЗНАЧА; ORTALAMAA)</t>
    </r>
  </si>
  <si>
    <r>
      <rPr>
        <sz val="14"/>
        <color rgb="FFFF0000"/>
        <rFont val="Cambria"/>
        <family val="1"/>
      </rPr>
      <t>AVERAGEIF</t>
    </r>
    <r>
      <rPr>
        <sz val="14"/>
        <color theme="1"/>
        <rFont val="Cambria"/>
        <family val="1"/>
        <charset val="186"/>
      </rPr>
      <t xml:space="preserve"> (СРЗНАЧЕСЛИ; EĞERORTALAMA)</t>
    </r>
  </si>
  <si>
    <r>
      <rPr>
        <sz val="14"/>
        <color rgb="FFFF0000"/>
        <rFont val="Cambria"/>
        <family val="1"/>
      </rPr>
      <t>AVERAGEIFS</t>
    </r>
    <r>
      <rPr>
        <sz val="14"/>
        <color theme="1"/>
        <rFont val="Cambria"/>
        <family val="1"/>
        <charset val="186"/>
      </rPr>
      <t xml:space="preserve"> (СРЗНАЧЕСЛИМН; ÇOKEĞERORTALAMA)</t>
    </r>
  </si>
  <si>
    <r>
      <rPr>
        <sz val="14"/>
        <color rgb="FFFF0000"/>
        <rFont val="Cambria"/>
        <family val="1"/>
      </rPr>
      <t>RANK</t>
    </r>
    <r>
      <rPr>
        <sz val="14"/>
        <color theme="1"/>
        <rFont val="Cambria"/>
        <family val="1"/>
        <charset val="186"/>
      </rPr>
      <t xml:space="preserve"> (РАНГ; RANK) = </t>
    </r>
    <r>
      <rPr>
        <sz val="14"/>
        <color rgb="FFFF0000"/>
        <rFont val="Cambria"/>
        <family val="1"/>
      </rPr>
      <t xml:space="preserve"> RANK.EQ</t>
    </r>
    <r>
      <rPr>
        <sz val="14"/>
        <color theme="1"/>
        <rFont val="Cambria"/>
        <family val="1"/>
        <charset val="186"/>
      </rPr>
      <t xml:space="preserve"> (РАНГ.РВ; RANK.EŞİT)</t>
    </r>
  </si>
  <si>
    <t>Mütəxəssis</t>
  </si>
  <si>
    <t>İnsan resurslarının idarəedilməsi departamenti</t>
  </si>
  <si>
    <t>Rəşidov Nazim Şirəli  oğlu</t>
  </si>
  <si>
    <t>Təlim üzrə koordinator</t>
  </si>
  <si>
    <t>Apatonov Elman Alik  oğlu</t>
  </si>
  <si>
    <t>Çilingər-santexnik</t>
  </si>
  <si>
    <t>İnzibati işlər departamenti</t>
  </si>
  <si>
    <t>Daşdəmirov İbrahim Eyvaz  oğlu</t>
  </si>
  <si>
    <t>Aparıcı mütəxəssis</t>
  </si>
  <si>
    <t>İctimaiyyətlə əlaqələr departamenti</t>
  </si>
  <si>
    <t>Abdulxalıqov Xudaverdi Məhəmməd  oğlu</t>
  </si>
  <si>
    <t>İqtisadçı</t>
  </si>
  <si>
    <t>Maliyyə və uçot departamenti</t>
  </si>
  <si>
    <t>Həsənov Namiq Qəmbər  oğlu</t>
  </si>
  <si>
    <t>Qafarov Cəlal Sami  oğlu</t>
  </si>
  <si>
    <t>Rəcəbov Samir Fazil  oğlu</t>
  </si>
  <si>
    <t>Arxiv müdiri</t>
  </si>
  <si>
    <t>Əsgərov Coşqun Məhərrəm  oğlu</t>
  </si>
  <si>
    <t>Məmmədli Laləzar Eyyub qızı</t>
  </si>
  <si>
    <t>Departament rəisi</t>
  </si>
  <si>
    <t>Audit departamenti</t>
  </si>
  <si>
    <t>Novruzov Ramin Haqqulla  oğlu</t>
  </si>
  <si>
    <t>Aparıcı mühasib</t>
  </si>
  <si>
    <t>Hüseynov Sudeif Abbas  oğlu</t>
  </si>
  <si>
    <t>Aparıcı hüquq məsləhətçisi</t>
  </si>
  <si>
    <t>Hüquq departamenti</t>
  </si>
  <si>
    <t>Səfərli Nəcəf Xanağa  oğlu</t>
  </si>
  <si>
    <t>Hüseynov Mustafa Feyzulla  oğlu</t>
  </si>
  <si>
    <t>Əliyev Mehdi Qələndər  oğlu</t>
  </si>
  <si>
    <t>Məmmədova Ulduz Aqil qızı</t>
  </si>
  <si>
    <t>Budaqlı Nuray Sənan qızı</t>
  </si>
  <si>
    <t>Satınalmalar departamenti</t>
  </si>
  <si>
    <t>Hacıbəyova Zeynəb Rza qızı</t>
  </si>
  <si>
    <t>Rüstəmov Zeynal Dünyaməddin  oğlu</t>
  </si>
  <si>
    <t>Texnik</t>
  </si>
  <si>
    <t>Xalıqov Azad Bəhrəm  oğlu</t>
  </si>
  <si>
    <t>Aparıcı iqtisadçı</t>
  </si>
  <si>
    <t>İqtisadi təhlil və proqnozlaşdırma departamenti</t>
  </si>
  <si>
    <t>Hüseynov Baba Yamən  oğlu</t>
  </si>
  <si>
    <t>Aparıcı mühəndis</t>
  </si>
  <si>
    <t>SƏTƏM Departamenti</t>
  </si>
  <si>
    <t>Tağıyev Rizvan Qasım  oğlu</t>
  </si>
  <si>
    <t>Hüquq məsləhətçisi</t>
  </si>
  <si>
    <t>Əsgərov Turxan Hamlet  oğlu</t>
  </si>
  <si>
    <t>Risklərin idarəedilməsi departamenti</t>
  </si>
  <si>
    <t>Hüseynov Yusuf Almaz  oğlu</t>
  </si>
  <si>
    <t>Mirzəyev Mirzə Malik  oğlu</t>
  </si>
  <si>
    <t>Musayev Atabala Hüseynağa  oğlu</t>
  </si>
  <si>
    <t>Əlizadə Zülfiyyə Elimxan qızı</t>
  </si>
  <si>
    <t>Tağıyev Yaqub Əvəz  oğlu</t>
  </si>
  <si>
    <t>Talıbov Firudin Məhəmməd  oğlu</t>
  </si>
  <si>
    <t>Baş auditor</t>
  </si>
  <si>
    <t>Qurbanov Rəşad Məqsəd  oğlu</t>
  </si>
  <si>
    <t>Mütəxəssis (Sistem inzibatçısı)</t>
  </si>
  <si>
    <t>İnformasiya texnologiyaları departamenti</t>
  </si>
  <si>
    <t>Qazıbəyov Vüqar Hacıbala  oğlu</t>
  </si>
  <si>
    <t>Mustafayev Vladislav Musa  oğlu</t>
  </si>
  <si>
    <t>Aparıcı mütəxəssis - sistem arxitektoru</t>
  </si>
  <si>
    <t>Tağıyev Vitaliy Mirzə  oğlu</t>
  </si>
  <si>
    <t>Mirzəxanov Zaur Xudaverdi  oğlu</t>
  </si>
  <si>
    <t>Əhmədova Nailə Cavid qızı</t>
  </si>
  <si>
    <t>Mehdili Mübariz Həmdiyə  oğlu</t>
  </si>
  <si>
    <t>Mühasib</t>
  </si>
  <si>
    <t>İbrahimova Almaz Mehman qızı</t>
  </si>
  <si>
    <t>Həmidova Səma Anar qızı</t>
  </si>
  <si>
    <t>Aparıcı mütəxəssis(Proqram tərtibatçısı)</t>
  </si>
  <si>
    <t>Əsədli Vüsalə Aqşin qızı</t>
  </si>
  <si>
    <t>Mühəndis (ətraf mühitin mühafizəsi üzrə)</t>
  </si>
  <si>
    <t>Süleymanova Afaq İlqar qızı</t>
  </si>
  <si>
    <t>Sənədlərlə iş üzrə mütəxəssis</t>
  </si>
  <si>
    <t>Abbasova Gülxanım Məmmədbağır qızı</t>
  </si>
  <si>
    <t>Tahirova Zibeydə Vüqar qızı</t>
  </si>
  <si>
    <t>Hacıyeva Sürəyyə Mübariz qızı</t>
  </si>
  <si>
    <t>Departament rəisinin müavini</t>
  </si>
  <si>
    <t>Əmirov Seyfəl Şamil  oğlu</t>
  </si>
  <si>
    <t>Əhmədov Aftandil Alışan  oğlu</t>
  </si>
  <si>
    <t>Rəsulov Rauf Adil  oğlu</t>
  </si>
  <si>
    <t>Abbasova Tamilla Məmmədbağır qızı</t>
  </si>
  <si>
    <t>Quliyev Amil İkram  oğlu</t>
  </si>
  <si>
    <t>Gənclərlə iş üzrə koordinator</t>
  </si>
  <si>
    <t>Aslanlı Solmaz Cəmaləddin qızı</t>
  </si>
  <si>
    <t>Əkbərova Səbinə Naib qızı</t>
  </si>
  <si>
    <t>Qədirov Turan Ceyhun  oğlu</t>
  </si>
  <si>
    <t>Hüseynli İlnarə Faiq qızı</t>
  </si>
  <si>
    <t>Əzizov Aydın Zöhrab  oğlu</t>
  </si>
  <si>
    <t>Aparıcı mütəxəssis (Şəbəkə inzibatçısı)</t>
  </si>
  <si>
    <t>Tağıyev Çingiz Telman  oğlu</t>
  </si>
  <si>
    <t>İsmayılov Taleh Şaəli  oğlu</t>
  </si>
  <si>
    <t>Ağarəhimov Anar Əliabbas  oğlu</t>
  </si>
  <si>
    <t>Layihə üzrə koordinator</t>
  </si>
  <si>
    <t>Layihələrin idarə edilməsi departamenti</t>
  </si>
  <si>
    <t>Quliyeva Ayla İntiqam qızı</t>
  </si>
  <si>
    <t>Referent</t>
  </si>
  <si>
    <t>Xəlilzadə Dürdanə Eldəniz qızı</t>
  </si>
  <si>
    <t>İmanova Kifayət Famil qızı</t>
  </si>
  <si>
    <t>Strateji inkişaf departamenti</t>
  </si>
  <si>
    <t>Şərifova Fizzə Vaqif qızı</t>
  </si>
  <si>
    <t>Hüseynova Brilyant Taptıq qızı</t>
  </si>
  <si>
    <t>Daxili auditor</t>
  </si>
  <si>
    <t>Taharov Müzəffər Pörüz  oğlu</t>
  </si>
  <si>
    <t>Əlizadə Nazimə Vaqif qızı</t>
  </si>
  <si>
    <t>Həşimova Rübeyda Süleyman qızı</t>
  </si>
  <si>
    <t>Mazanova Əntiqə Namiq qızı</t>
  </si>
  <si>
    <t>Mehtiyev Cəmil Asim  oğlu</t>
  </si>
  <si>
    <t>Hüseynov Sərdar Məhərrəm  oğlu</t>
  </si>
  <si>
    <t>Məmmədov Asəf Məcnun  oğlu</t>
  </si>
  <si>
    <t>Qabulov Aqil Tahir  oğlu</t>
  </si>
  <si>
    <t>Hüseynli Mehriban Rüstəm qızı</t>
  </si>
  <si>
    <t>Mahmudov Elşad Xanəli  oğlu</t>
  </si>
  <si>
    <t>Vəliyeva Zərifə Elvin qızı</t>
  </si>
  <si>
    <t>Əliyeva Gülbəniz Bəxtiyar qızı</t>
  </si>
  <si>
    <t>Miriyeva Leyla İslam qızı</t>
  </si>
  <si>
    <t>Mühəndis (sertifikatlaşdırma üzrə)</t>
  </si>
  <si>
    <t>Çərkəzli Elgün Vahid  oğlu</t>
  </si>
  <si>
    <t>Koordinator</t>
  </si>
  <si>
    <t>Qasımov Qabil Bala  oğlu</t>
  </si>
  <si>
    <t>Hadiyev Eldar Ağalar  oğlu</t>
  </si>
  <si>
    <t>Əhmədova Sədaqət Qerman qızı</t>
  </si>
  <si>
    <t>Babayev Xudu Balağa  oğlu</t>
  </si>
  <si>
    <t>Nərimanlı Yazgül Ramin qızı</t>
  </si>
  <si>
    <t>Abdullayev Vüqar Rustəm  oğlu</t>
  </si>
  <si>
    <t>Əkbərov Vəli Oruc  oğlu</t>
  </si>
  <si>
    <t>Əliyev Haxverdi Mehdi  oğlu</t>
  </si>
  <si>
    <t>Rəhimov Vüqar Hidayət  oğlu</t>
  </si>
  <si>
    <t>Əhmədova Türkanə Sənan qızı</t>
  </si>
  <si>
    <t>İbrahimova Fəridə Mübariz qızı</t>
  </si>
  <si>
    <t>Şəfiyev Anar Nuruş  oğlu</t>
  </si>
  <si>
    <t>Qurbanov Həbib Ağamalı  oğlu</t>
  </si>
  <si>
    <t>Cəlilova Şölə Bədəl qızı</t>
  </si>
  <si>
    <t>Məmmədova Zeynəgül Fizuli qızı</t>
  </si>
  <si>
    <t>Alıyev Ehtibar Oktay  oğlu</t>
  </si>
  <si>
    <t>Auditor</t>
  </si>
  <si>
    <t>Əsədova Nihal Şünasib qızı</t>
  </si>
  <si>
    <t>Mütəxəssis (Proqram tərtibatçısı)</t>
  </si>
  <si>
    <t>Səttərova Esmira Sərdar qızı</t>
  </si>
  <si>
    <t>Məmmədov Timur Mirzə  oğlu</t>
  </si>
  <si>
    <t>Məmmədov Mirəli İlham  oğlu</t>
  </si>
  <si>
    <t>Əhmədov Ramid Sücahət  oğlu</t>
  </si>
  <si>
    <t>Mustafayev Nazim Əsgər  oğlu</t>
  </si>
  <si>
    <t>Qasımov Sərxan Niyaz  oğlu</t>
  </si>
  <si>
    <t>İsmayılova Səkinə Etibar qızı</t>
  </si>
  <si>
    <t>Təhməzov Əhməd Ağa  oğlu</t>
  </si>
  <si>
    <t>Vəliyeva Şəlalə İbrahim qızı</t>
  </si>
  <si>
    <t>Hüseynova Aytəkin Faiq qızı</t>
  </si>
  <si>
    <t>Qüdrətov Şamil Məlik  oğlu</t>
  </si>
  <si>
    <t>Bayramova Ayçiçək Valeh qızı</t>
  </si>
  <si>
    <t>Hüseynova Turan Vilayət qızı</t>
  </si>
  <si>
    <t>Bağmanlı Şəhrəbanu Rəşad qızı</t>
  </si>
  <si>
    <t>Şiralıyev Əjdər Şahniyar  oğlu</t>
  </si>
  <si>
    <t>Əlizadə Şükufə Pərvin qızı</t>
  </si>
  <si>
    <t>Əlizadə Vüsalə Elvin qızı</t>
  </si>
  <si>
    <t>Kazımov Vilayət Novruz  oğlu</t>
  </si>
  <si>
    <t>Rəhimli Anar Əhəd  oğlu</t>
  </si>
  <si>
    <t>Mirzəcanova Səlimə Zabil qızı</t>
  </si>
  <si>
    <t>Bəşirov Fəyyaz Beybala  oğlu</t>
  </si>
  <si>
    <t>Məmmədova Qənirə İsrafil qızı</t>
  </si>
  <si>
    <t>Baxşəliyeva Ruhiyyə Etibar qızı</t>
  </si>
  <si>
    <t>Şükürov Aydın Teyyub  oğlu</t>
  </si>
  <si>
    <t>Yaqubova Şəhla Vüqar qızı</t>
  </si>
  <si>
    <t>Binətəliyev Valid Adgözəl  oğlu</t>
  </si>
  <si>
    <t>Abugülov Rafiz Pənah  oğlu</t>
  </si>
  <si>
    <t>Məmmədova Mahizər Eldar qızı</t>
  </si>
  <si>
    <t>Alışova Turan Rəşad qızı</t>
  </si>
  <si>
    <t>Çərkəzli Əntiqə Hüseyn qızı</t>
  </si>
  <si>
    <t>Qayıbova Vüsalə Qara qızı</t>
  </si>
  <si>
    <t>Kərimov Şamxal Sumbat  oğlu</t>
  </si>
  <si>
    <t>Gözəlova Türkanə Elimşah qızı</t>
  </si>
  <si>
    <t>Məlikov Rəfiağa İsmayıl  oğlu</t>
  </si>
  <si>
    <t>Zeynalova Gülsüm Elman qızı</t>
  </si>
  <si>
    <t>İbrahimov Nəbi Sabir  oğlu</t>
  </si>
  <si>
    <t>Bədəlova Nərgiz Yusif qızı</t>
  </si>
  <si>
    <t>Babayeva Ruxsarə Xalıq qızı</t>
  </si>
  <si>
    <t>Məmmədov Elnur Vəli  oğlu</t>
  </si>
  <si>
    <t>Məmmədova Füruzə Əliağa qızı</t>
  </si>
  <si>
    <t>Hacıbalayeva Səadət Musa qızı</t>
  </si>
  <si>
    <t>Cəlilzadə Xədicə Möhübbət qızı</t>
  </si>
  <si>
    <t>Vəliyev Qulam Oktay  oğlu</t>
  </si>
  <si>
    <t>Allahverdiyev Dönməz Fərhad  oğlu</t>
  </si>
  <si>
    <t>İbrahimova Gülnarə Niyaz qızı</t>
  </si>
  <si>
    <t>Həsənov Ramil Şircavan  oğlu</t>
  </si>
  <si>
    <t>Əlizadə Arifə Mobil qızı</t>
  </si>
  <si>
    <t>Əcəmov Afil Əbülfəz  oğlu</t>
  </si>
  <si>
    <t>Allahyarova Lətafət Rəşad qızı</t>
  </si>
  <si>
    <t>Sultanov Xəyyam Arif  oğlu</t>
  </si>
  <si>
    <t>Cəlilova Dürdanə Nazim qızı</t>
  </si>
  <si>
    <t>Məmmədova Türkan Elbəy qızı</t>
  </si>
  <si>
    <t>Abbasov Asif Abdulla  oğlu</t>
  </si>
  <si>
    <t>Zərbiyev İbiş Əvəz  oğlu</t>
  </si>
  <si>
    <t>Babayev Osman Hacı  oğlu</t>
  </si>
  <si>
    <t>Əlizadə Nurlana Bilal qızı</t>
  </si>
  <si>
    <t>Nərimanlı Aysel Rövşən qızı</t>
  </si>
  <si>
    <t>Əliyeva Məsmə Fərid qızı</t>
  </si>
  <si>
    <t>Ömərova Xalidə Rahid qızı</t>
  </si>
  <si>
    <t>Satış üzrə mütəxəssis</t>
  </si>
  <si>
    <t>Baxşəliyeva Dilşad Ramin qızı</t>
  </si>
  <si>
    <t>Sofiyeva Ceyla Vüqar qızı</t>
  </si>
  <si>
    <t>İbrahimov Əyanət Məmmədhüseyn  oğlu</t>
  </si>
  <si>
    <t>Aslanov Fərman Bəylər  oğlu</t>
  </si>
  <si>
    <t>Yaqubov Elxan Akif  oğlu</t>
  </si>
  <si>
    <t>Mirzəcanova Solmaz Hicran qızı</t>
  </si>
  <si>
    <t>Dünyamalı Səmayə Mahir qızı</t>
  </si>
  <si>
    <t>Hüseynov Fərhad Ənvər  oğlu</t>
  </si>
  <si>
    <t>Qulizadə Məlahət Kamil qızı</t>
  </si>
  <si>
    <t>Xaməmmədov Mahmud Asəf  oğlu</t>
  </si>
  <si>
    <t>Sadıqova Gültac Ramin qızı</t>
  </si>
  <si>
    <t>Məmmədov Rüstəm Qasım  oğlu</t>
  </si>
  <si>
    <t>Hüseynli Röyal Qasım qızı</t>
  </si>
  <si>
    <t>Əfəndiyeva Aybəniz Naib qızı</t>
  </si>
  <si>
    <t>Həsənov Babək Abuzər  oğlu</t>
  </si>
  <si>
    <t>Kərimov Tural Tofiq  oğlu</t>
  </si>
  <si>
    <t>Babayev Pərvin Cahid  oğlu</t>
  </si>
  <si>
    <t>Veysəlova Yelena Vasif qızı</t>
  </si>
  <si>
    <t>Həsənova Gülşən Nəsimi qızı</t>
  </si>
  <si>
    <t>Sadıqov Elsevər Əli  oğlu</t>
  </si>
  <si>
    <t>İsmayılova Səadət Yaşar qızı</t>
  </si>
  <si>
    <t>Rasulova Şahnaz İslam qızı</t>
  </si>
  <si>
    <t>Əsgərova Elvira Əbdulrəhim qızı</t>
  </si>
  <si>
    <t>Qafarov Azad Zeynal  oğlu</t>
  </si>
  <si>
    <t>Zeynalov Eldəniz Mübariz  oğlu</t>
  </si>
  <si>
    <t>Mədətova İradə Elvin qızı</t>
  </si>
  <si>
    <t>Həbibli Gülnar Bilal qızı</t>
  </si>
  <si>
    <t>İbrahimova Elnarə İlham qızı</t>
  </si>
  <si>
    <t>Rüstəmov Qaytaran Firudin  oğlu</t>
  </si>
  <si>
    <t>Ağayarlı Gülnur Ramiz qızı</t>
  </si>
  <si>
    <t>Həsənli Əsgər Gülmalı  oğlu</t>
  </si>
  <si>
    <t>Kərimli Xalidə Rəşad qızı</t>
  </si>
  <si>
    <t>Zeynallı Cəmalə Əlövsət qızı</t>
  </si>
  <si>
    <t>Bağırov Rəsul Xasay  oğlu</t>
  </si>
  <si>
    <t>Hacıyeva Maisə Hüseyn qızı</t>
  </si>
  <si>
    <t>Ramazanov Telman Müqabil  oğlu</t>
  </si>
  <si>
    <t>Kərimov Arif Yaqub  oğlu</t>
  </si>
  <si>
    <t>Əzizova Fizzə Yaşar qızı</t>
  </si>
  <si>
    <t>Əliyeva İlhamə Rafiq qızı</t>
  </si>
  <si>
    <t>İbrahimov Dursun Qulu  oğlu</t>
  </si>
  <si>
    <t>İsgəndərli Səfurə Rəvan qızı</t>
  </si>
  <si>
    <t>Əfəndili Naibə Emil qızı</t>
  </si>
  <si>
    <t>Əsgərov Paşa Haqverdi  oğlu</t>
  </si>
  <si>
    <t>Səfərli Aygün Yaşar qızı</t>
  </si>
  <si>
    <t>Qasımova Məlahət Rufulla qızı</t>
  </si>
  <si>
    <t>Məmmədli Firəngiz Asəf qızı</t>
  </si>
  <si>
    <t>Ramazanova Simuzər Sənan qızı</t>
  </si>
  <si>
    <t>Kərimov Əliəkrəm Məmməd  oğlu</t>
  </si>
  <si>
    <t>Fikrətli Rəna Elman qızı</t>
  </si>
  <si>
    <t>Hacıyeva Günel Xəyyam qızı</t>
  </si>
  <si>
    <t>Əhmədova Mehriban Süleyman qızı</t>
  </si>
  <si>
    <t>Məmmədova Yaqub Azad qızı</t>
  </si>
  <si>
    <t>Həmidova Həmidə  Namiq qızı</t>
  </si>
  <si>
    <t>Məmmədli Məsmə Bəxtiyar qızı</t>
  </si>
  <si>
    <t>Axundov Vazeh Məmməd  oğlu</t>
  </si>
  <si>
    <t>Soltanov Vaqif Niftulla  oğlu</t>
  </si>
  <si>
    <t>Əşrəfova Səadət Kamil qızı</t>
  </si>
  <si>
    <t>Məmmədrəhimova Ədibə Vüqar qızı</t>
  </si>
  <si>
    <t>İmanov Ramin Rza  oğlu</t>
  </si>
  <si>
    <t>Həsənov Afiq Gülmirzə  oğlu</t>
  </si>
  <si>
    <t>Fətullayev Nəriman Ağavahid  oğlu</t>
  </si>
  <si>
    <t>Səfərli Xəyalə Valeh qızı</t>
  </si>
  <si>
    <t>Hüseynova Mehin Aqil qızı</t>
  </si>
  <si>
    <t>Nəcəfov Emin Cəbrayıl  oğlu</t>
  </si>
  <si>
    <t>Məhərrəmov Şirvani İntizar  oğlu</t>
  </si>
  <si>
    <t>Məlikli Sona Raif qızı</t>
  </si>
  <si>
    <t>Məmmədli Gövhər Yusif qızı</t>
  </si>
  <si>
    <t>Xudiyev Xanməmməd Arif  oğlu</t>
  </si>
  <si>
    <t>Abbasov Niyazi Ramiz  oğlu</t>
  </si>
  <si>
    <t>Salmanov Fərahim Əbülfət  oğlu</t>
  </si>
  <si>
    <t>Babaşova Zəhra Elbəy qızı</t>
  </si>
  <si>
    <t>Mirzoyeva Laçın Vidadi qızı</t>
  </si>
  <si>
    <t>Siryayeva Qənimət Mübariz qızı</t>
  </si>
  <si>
    <t>Rəhimli Famil  Elixan  oğlu</t>
  </si>
  <si>
    <t>Həsənov Murad Şahin  oğlu</t>
  </si>
  <si>
    <t>Abbasov Səbuhi Vasif  oğlu</t>
  </si>
  <si>
    <t>Nəbiyeva Taliyə Turan qızı</t>
  </si>
  <si>
    <t>Əkbərli Bəylər Əlixan  oğlu</t>
  </si>
  <si>
    <t>Babayeva Gülşən Əli qızı</t>
  </si>
  <si>
    <t>Həsənov Həmid Nurxan  oğlu</t>
  </si>
  <si>
    <t>Mahmudov Viktor Mirəli  oğlu</t>
  </si>
  <si>
    <t>Məmmədova Ceyla Əflatun qızı</t>
  </si>
  <si>
    <t>Məhərrəmli Sevinc Mütəllim qızı</t>
  </si>
  <si>
    <t>Əliyeva Hökümə Ülfət qızı</t>
  </si>
  <si>
    <t>Qafarova Təranə Nəsimi qızı</t>
  </si>
  <si>
    <t>Abdullayev Şaban Qəhrəman  oğlu</t>
  </si>
  <si>
    <t>Məmmədova Aybəniz Maris qızı</t>
  </si>
  <si>
    <t>Məhərrəmli Məlahət Emin qızı</t>
  </si>
  <si>
    <t>Məmmədov Əziz Nurəddin  oğlu</t>
  </si>
  <si>
    <t>Həmidli Hüsniyyə Faiq qızı</t>
  </si>
  <si>
    <t>Əmirov Sirac Zülfüqar  oğlu</t>
  </si>
  <si>
    <t>Axundov Fəzail Cabir  oğlu</t>
  </si>
  <si>
    <t>Poladov Asif Akif  oğlu</t>
  </si>
  <si>
    <t>Nuriyeva Şərafət Qənimət qızı</t>
  </si>
  <si>
    <t>Rzaquliyev Rəşad Sahib  oğlu</t>
  </si>
  <si>
    <t>Məlikli Yunis Fəhrat  oğlu</t>
  </si>
  <si>
    <t>Axundov Şıxı Allahverdi  oğlu</t>
  </si>
  <si>
    <t>Qulizadə İradə Orxan qızı</t>
  </si>
  <si>
    <t>Hüseynova Lalə Zayid qızı</t>
  </si>
  <si>
    <t>Səidova Sədaqət Abasağa qızı</t>
  </si>
  <si>
    <t>Məmmədova Rasimə Əhəd qızı</t>
  </si>
  <si>
    <t>Babayev Nurulla Əbülfət  oğlu</t>
  </si>
  <si>
    <t>Köçəriyev Namik Məmmədhüseyn  oğlu</t>
  </si>
  <si>
    <t>Maksumova Akifə Zamin qızı</t>
  </si>
  <si>
    <t>Musayev Rafiq Əli  oğlu</t>
  </si>
  <si>
    <t>Hüseynova İlqarə Samir qızı</t>
  </si>
  <si>
    <t>İbadov Məmməd Əkbər  oğlu</t>
  </si>
  <si>
    <t>Maksumova Sima Zöhrab qızı</t>
  </si>
  <si>
    <t>Ələkbərov Fəxrəddin İdrak  oğlu</t>
  </si>
  <si>
    <t>Mehdiyeva Yeganə İlkin qızı</t>
  </si>
  <si>
    <t>Şirinov Cavad Cahangir  oğlu</t>
  </si>
  <si>
    <t>Abbasova Yasəmən Faiq qızı</t>
  </si>
  <si>
    <t>İdrisova Tamara Faiq qızı</t>
  </si>
  <si>
    <t>Xalıqov Ramiz Şahlar  oğlu</t>
  </si>
  <si>
    <t>Əliyeva Rəxşəndə Eyyub qızı</t>
  </si>
  <si>
    <t>Fətdayev Mümtaz Tahir  oğlu</t>
  </si>
  <si>
    <t>Əmrahova Mahirə Farid qızı</t>
  </si>
  <si>
    <t>Hüseynov Hilal Xanlar  oğlu</t>
  </si>
  <si>
    <t>Mehdiyeva Aydan Allahverdi qızı</t>
  </si>
  <si>
    <t>Məmmədli Arifə Qasım qızı</t>
  </si>
  <si>
    <t>Qasımov Rəşid Zakir  oğlu</t>
  </si>
  <si>
    <t>Xudaverdiyev Dünyamalı Ələmdar  oğlu</t>
  </si>
  <si>
    <t>Hümbətli Pəri Fariz qızı</t>
  </si>
  <si>
    <t>Həsənov Şahvələd Ağa  oğlu</t>
  </si>
  <si>
    <t>Həsənov Zamiq Firuz  oğlu</t>
  </si>
  <si>
    <t>Əliyev İlqar Bəzirğan  oğlu</t>
  </si>
  <si>
    <t>Əliyev Lətif Xeyrulla  oğlu</t>
  </si>
  <si>
    <t>Mikayılov Ziya Əmirxan  oğlu</t>
  </si>
  <si>
    <t>Ağayeva Solmaz Samir qızı</t>
  </si>
  <si>
    <t>Dadaşova Cəmilə Xəqani qızı</t>
  </si>
  <si>
    <t>Səmədov Bahadır Firudin  oğlu</t>
  </si>
  <si>
    <t>Məmmədova İradə Cavad qızı</t>
  </si>
  <si>
    <t>Əliyev Həmid Qurbanəli  oğlu</t>
  </si>
  <si>
    <t>Əzizli Şakir Əmir  oğlu</t>
  </si>
  <si>
    <t>Əliyev Səməd Teymur  oğlu</t>
  </si>
  <si>
    <t>Qənbərli Gülüş Elimşah qızı</t>
  </si>
  <si>
    <t>Qasımova Vahidə Eldəniz qızı</t>
  </si>
  <si>
    <t>Ağamaliyev Vaqif  Zakir  oğlu</t>
  </si>
  <si>
    <t>Hacıyev Rəşid Ağakişi  oğlu</t>
  </si>
  <si>
    <t>Əliyeva Nuranə Qara qızı</t>
  </si>
  <si>
    <t>Hacıbalayeva İlqarə Qənimət qızı</t>
  </si>
  <si>
    <t>Süleymanov Emin Əli  oğlu</t>
  </si>
  <si>
    <t>Zahidov Yaşar Cankişi  oğlu</t>
  </si>
  <si>
    <t>Qədirli Mənsurə Camal qızı</t>
  </si>
  <si>
    <t>Məmmədova Turanə Sərdar qızı</t>
  </si>
  <si>
    <t>Rzayev Sadiq Alış  oğlu</t>
  </si>
  <si>
    <t>Məcidov Lazım Fariz  oğlu</t>
  </si>
  <si>
    <t>Rəhimli Zəhra Kənan qızı</t>
  </si>
  <si>
    <t>Hüseynov Hilal İrşad  oğlu</t>
  </si>
  <si>
    <t>Məmmədli Yaşar Eyvaz  oğlu</t>
  </si>
  <si>
    <t>Həsənov Namiq Sədulla  oğlu</t>
  </si>
  <si>
    <t>Babayev Şahin  Zakir  oğlu</t>
  </si>
  <si>
    <t>Əhmədov Əhliman Abı  oğlu</t>
  </si>
  <si>
    <t>Həsənova Rəfiqə Namiq qızı</t>
  </si>
  <si>
    <t>Nəbiyeva Rəfiqə Qurban qızı</t>
  </si>
  <si>
    <t>Babayev Savad Şahab  oğlu</t>
  </si>
  <si>
    <t>Salamova Sənubər Ceyhun qızı</t>
  </si>
  <si>
    <t>Hüseynli Könül Firudin qızı</t>
  </si>
  <si>
    <t>Həsənli Esmira İbrahim qızı</t>
  </si>
  <si>
    <t>Hacıyev Elşad Novruz  oğlu</t>
  </si>
  <si>
    <t>Ağayev Firdovsi Əzizağa  oğlu</t>
  </si>
  <si>
    <t>Şabiyev Məmmədağa Qurban  oğlu</t>
  </si>
  <si>
    <t>Əliyev Asif Elşad  oğlu</t>
  </si>
  <si>
    <t>Əliyeva Pərvinə İsmayıl qızı</t>
  </si>
  <si>
    <t>Hüseynova Fatma Fariz qızı</t>
  </si>
  <si>
    <t>Hüseynov Novruz Fərman  oğlu</t>
  </si>
  <si>
    <t>Nəzərov Elşən Bünyamin  oğlu</t>
  </si>
  <si>
    <t>İbrahimli Azadə Mübariz qızı</t>
  </si>
  <si>
    <t>Mustafayev İsrafil Ramazan  oğlu</t>
  </si>
  <si>
    <t>Qafarlı Nisə Ədalət qızı</t>
  </si>
  <si>
    <t>Babayeva Hicran İlqar qızı</t>
  </si>
  <si>
    <t>Rəhimli Raifə Pərvin qızı</t>
  </si>
  <si>
    <t>Məmmədov Azər Ramiz  oğlu</t>
  </si>
  <si>
    <t>Şabiyev Adıgözəl Telman  oğlu</t>
  </si>
  <si>
    <t>Əliyeva Dilşad Rahid qızı</t>
  </si>
  <si>
    <t>Hacıyev Yaşar Məmmədhəsən  oğlu</t>
  </si>
  <si>
    <t>Seydiyev Cabbar İlqar  oğlu</t>
  </si>
  <si>
    <t>Aydəmirov Balaoğlan Şürəddin  oğlu</t>
  </si>
  <si>
    <t>Ələkbərova Lamiyə Zəfər qızı</t>
  </si>
  <si>
    <t>Hümbətova Sacidə Emin qızı</t>
  </si>
  <si>
    <t>Mürsəlova Vəfa Sahib qızı</t>
  </si>
  <si>
    <t>Zərbəliyev Yahya Fizuli  oğlu</t>
  </si>
  <si>
    <t>Ələkbərov Fəzail Nurməmməd  oğlu</t>
  </si>
  <si>
    <t>Zairov Əmir Dilqəm  oğlu</t>
  </si>
  <si>
    <t>İskəndərli Gülnar Tural qızı</t>
  </si>
  <si>
    <t>Şahbudaqova Nailə Vahid qızı</t>
  </si>
  <si>
    <t>Aslanova Şəmsiyyə Çingiz qızı</t>
  </si>
  <si>
    <t>Səfərli Həqiqət Tərlan qızı</t>
  </si>
  <si>
    <t>Osmanlı Fatma Bəxtiyar qızı</t>
  </si>
  <si>
    <t>Ağakişiyev Teymur Hidayət  oğlu</t>
  </si>
  <si>
    <t>Qulizadə Dürnisə Hüseyn qızı</t>
  </si>
  <si>
    <t>Məmmədov Ramazan Fidayə  oğlu</t>
  </si>
  <si>
    <t>Mehdiyev Elxan Əlikram  oğlu</t>
  </si>
  <si>
    <t>Aslanlı Elnarə Yusif qızı</t>
  </si>
  <si>
    <t>Ağayev İlqar Əşrəf  oğlu</t>
  </si>
  <si>
    <t>Babayeva Gülnarə Cavad qızı</t>
  </si>
  <si>
    <t>Hüseynov İlqar Əbdüləli  oğlu</t>
  </si>
  <si>
    <t>Primov Nəsib Məhərrəm  oğlu</t>
  </si>
  <si>
    <t>Əliyev İlqar Xudat  oğlu</t>
  </si>
  <si>
    <t>Xudiyev Telman Afət  oğlu</t>
  </si>
  <si>
    <t>Həmidova Ceyla Rəmiş qızı</t>
  </si>
  <si>
    <t>Osmanova Təranə Elxan qızı</t>
  </si>
  <si>
    <t>Zingirov Vasif Tevan  oğlu</t>
  </si>
  <si>
    <t>Əliyev Kamran Nizam  oğlu</t>
  </si>
  <si>
    <t>Həsənova Ballı Elvin qızı</t>
  </si>
  <si>
    <t>Baxışlı Ağca Rövşən qızı</t>
  </si>
  <si>
    <t>Səfərov Zaur Əsədulla  oğlu</t>
  </si>
  <si>
    <t>İsmayılov Ramiz Adil  oğlu</t>
  </si>
  <si>
    <t>Ələkbərova Aidə Cavid qızı</t>
  </si>
  <si>
    <t>Osmanov Elşad Bağır  oğlu</t>
  </si>
  <si>
    <t>Rəhimov Mirəli Namaz  oğlu</t>
  </si>
  <si>
    <t>Əliyev Mehman Qəzənfər  oğlu</t>
  </si>
  <si>
    <t>Nuriyeva Brilyant Vyaçeslav qızı</t>
  </si>
  <si>
    <t>Əmbiyeva Gülzar Süleyman qızı</t>
  </si>
  <si>
    <t>Dünyamalıyev İlham Abdulla  oğlu</t>
  </si>
  <si>
    <t>Musayev Elməddin Balağa  oğlu</t>
  </si>
  <si>
    <t>Fatxudinov Gülağa Fərzəmalı  oğlu</t>
  </si>
  <si>
    <t>Abbasov Elmar Rəcəb  oğlu</t>
  </si>
  <si>
    <t>Mazanov Elxan Əsgər  oğlu</t>
  </si>
  <si>
    <t>Əskərov Anar Həsən  oğlu</t>
  </si>
  <si>
    <t>Həsənov Nəzirməmməd Nəzərəli  oğlu</t>
  </si>
  <si>
    <t>Nəsibova Fatihə Rəhman qızı</t>
  </si>
  <si>
    <t>İmanov Taleh Əmir  oğlu</t>
  </si>
  <si>
    <t>Hüseynov Asiman Muqbil  oğlu</t>
  </si>
  <si>
    <t>Ağayarlı Təranə Eldar qızı</t>
  </si>
  <si>
    <t>Əliyev Orxan Həbib  oğlu</t>
  </si>
  <si>
    <t>Poladov Etiqad Xansuvar  oğlu</t>
  </si>
  <si>
    <t>Əlibəyov Bəhram Eyvaz  oğlu</t>
  </si>
  <si>
    <t>Bayramov Səxavət Tahir  oğlu</t>
  </si>
  <si>
    <t>Allahyarova Ballı Cavid qızı</t>
  </si>
  <si>
    <t>Abdullayev Əliməmməd Əli  oğlu</t>
  </si>
  <si>
    <t>Mirzoyeva Asilə Xəyal qızı</t>
  </si>
  <si>
    <t>Hüseynov Əliş Qafur  oğlu</t>
  </si>
  <si>
    <t>Ağayev Müslüm Orucəli  oğlu</t>
  </si>
  <si>
    <t>Mirzəcanov Rafiq Füzuli  oğlu</t>
  </si>
  <si>
    <t>Səidova Nərgiz Akif qızı</t>
  </si>
  <si>
    <t>Osmanov Elçin Şahin  oğlu</t>
  </si>
  <si>
    <t>Mecidov Etibar Mirzə  oğlu</t>
  </si>
  <si>
    <t>Əhmədova Tutu Tariel qızı</t>
  </si>
  <si>
    <t>Səmədli Nərminə Mirzə qızı</t>
  </si>
  <si>
    <t>Həsənli Mehbarə Azad qızı</t>
  </si>
  <si>
    <t>Mirzəcanova Aliyə Nicat qızı</t>
  </si>
  <si>
    <t>Budaqlı Minurə Ramiz qızı</t>
  </si>
  <si>
    <t>Mahmudov Zülfüqar Məğrub  oğlu</t>
  </si>
  <si>
    <t>Bəşirov Mətləb Bayram  oğlu</t>
  </si>
  <si>
    <t>Qurbanova Cəmilə Mahir qızı</t>
  </si>
  <si>
    <t>Hüseynov Mirzə Musa  oğlu</t>
  </si>
  <si>
    <t>Baxışlı Bayram Fizuli  oğlu</t>
  </si>
  <si>
    <t>Əbilov Hacıbala Firdovsi  oğlu</t>
  </si>
  <si>
    <t>Muradov Zəki Yəhya  oğlu</t>
  </si>
  <si>
    <t>Əliyev Nahid Rafiq  oğlu</t>
  </si>
  <si>
    <t>Nərimanlı Nuray Ramin qızı</t>
  </si>
  <si>
    <t>Osmanlı Rəmziyə Əflatun qızı</t>
  </si>
  <si>
    <t>Cəlilov Qalamirzə Abbas  oğlu</t>
  </si>
  <si>
    <t>Nərimanlı Məmmədağa Abasət  oğlu</t>
  </si>
  <si>
    <t>Mürsəlov İbrahim Vaqif  oğlu</t>
  </si>
  <si>
    <t>Gözəlov Həsən Ağacan  oğlu</t>
  </si>
  <si>
    <t>Əhmədova İnarə Araz qızı</t>
  </si>
  <si>
    <t>Teymurov Tural Tofiq  oğlu</t>
  </si>
  <si>
    <t>Rəşidov Vüqar Atabala  oğlu</t>
  </si>
  <si>
    <t>Şəmmədov Murad İslam  oğlu</t>
  </si>
  <si>
    <t>Əsgərova Tükəzban Xeybər qızı</t>
  </si>
  <si>
    <t>Süleymanov Azər Böyükkişi  oğlu</t>
  </si>
  <si>
    <t>Hadıyev Ayaz Nazim  oğlu</t>
  </si>
  <si>
    <t>Əhmədova Vəfa İmam qızı</t>
  </si>
  <si>
    <t>Alışova Pəri Faiq qızı</t>
  </si>
  <si>
    <t>Fərəməzov Firdovsi Əbdül  oğlu</t>
  </si>
  <si>
    <t>Abbasov Rəşid Fazil  oğlu</t>
  </si>
  <si>
    <t>Həsənov Cəlil Nazim  oğlu</t>
  </si>
  <si>
    <t>Dadaşova Könül Ədalət qızı</t>
  </si>
  <si>
    <t>İmanov Tahir Rəhim  oğlu</t>
  </si>
  <si>
    <t>Məhərrəmli Lətifə İlqar qızı</t>
  </si>
  <si>
    <t>Tanırverdiyeva Zəminə Teymur qızı</t>
  </si>
  <si>
    <t>Niyazlı Növrəstə Ramiz qızı</t>
  </si>
  <si>
    <t>Vəliyev İxtiyar Nazim  oğlu</t>
  </si>
  <si>
    <t>Bağırov Muxtar Mirzəhəsən  oğlu</t>
  </si>
  <si>
    <t>Quliyev Zahid Eynəli  oğlu</t>
  </si>
  <si>
    <t>Hüseynli Samir Məzahir  oğlu</t>
  </si>
  <si>
    <t>Veysəlova Rübabə Elman qızı</t>
  </si>
  <si>
    <t>Əhmədov Sadiq İlham  oğlu</t>
  </si>
  <si>
    <t>Quliyev Əlxan Tofit  oğlu</t>
  </si>
  <si>
    <t>Qafarlı Şölə Ağalar qızı</t>
  </si>
  <si>
    <t>Hacıyev İmam Böyükxan  oğlu</t>
  </si>
  <si>
    <t>Hümbətova Rövşanə Rüstəm qızı</t>
  </si>
  <si>
    <t>Dadaşov Məhərrəm Əlimirzə  oğlu</t>
  </si>
  <si>
    <t>Aslanov Bəxtiyar Əhməd  oğlu</t>
  </si>
  <si>
    <t>Əliyev Cavid Məşgül  oğlu</t>
  </si>
  <si>
    <t>Rüstəmov Elturan Salam  oğlu</t>
  </si>
  <si>
    <t>Əbilov Rəşadət Dövlət  oğlu</t>
  </si>
  <si>
    <t>Qurbanov Rusif Tofiq  oğlu</t>
  </si>
  <si>
    <t>Baxışlı Adilə Yaqub qızı</t>
  </si>
  <si>
    <t>Ələkbərov Anar Rizvan  oğlu</t>
  </si>
  <si>
    <t>Mahmudova Səhər Nəriman qızı</t>
  </si>
  <si>
    <t>Fərzəliyev Ələsgər Elbayaz  oğlu</t>
  </si>
  <si>
    <t>İbrahimova Selcan Bəhruz qızı</t>
  </si>
  <si>
    <t>Təhməzova Samirə Vasif qızı</t>
  </si>
  <si>
    <t>Rəhimli Günel Əvəz qızı</t>
  </si>
  <si>
    <t>Əliyeva Çiçək Hikmət qızı</t>
  </si>
  <si>
    <t>Mehtiyev Əmrah Əbülfəz  oğlu</t>
  </si>
  <si>
    <t>Allahverdiyev Emil Həsən  oğlu</t>
  </si>
  <si>
    <t>Kərimli Asilə Yaşar qızı</t>
  </si>
  <si>
    <t>Şiriyev Tahir Mirfərman  oğlu</t>
  </si>
  <si>
    <t>İmamquliyev Elman Hüseyn  oğlu</t>
  </si>
  <si>
    <t>Hümbətova Ruhiyyə Şöhrət qızı</t>
  </si>
  <si>
    <t>Siryayeva Çimnaz Sahib qızı</t>
  </si>
  <si>
    <t>Əlizadə Ülkər Sənan qızı</t>
  </si>
  <si>
    <t>Babayev Barat Məşədibaba  oğlu</t>
  </si>
  <si>
    <t>Xəlilov Mehdi Rafət  oğlu</t>
  </si>
  <si>
    <t>Əhmədova Şəfiqə Ramil qızı</t>
  </si>
  <si>
    <t>Qurbanov Sabir Zabil  oğlu</t>
  </si>
  <si>
    <t>Bədəlova Sidiqə Rəcəb qızı</t>
  </si>
  <si>
    <t>Niyazlı Kəmalə Zamin qızı</t>
  </si>
  <si>
    <t>Kərimova Fənarə Mayis qızı</t>
  </si>
  <si>
    <t>Hüseynov İntiqam Fəryaz  oğlu</t>
  </si>
  <si>
    <t>Mənsimova Məlahət Akif qızı</t>
  </si>
  <si>
    <t>Əzizov Rasim Xasay  oğlu</t>
  </si>
  <si>
    <t>Rzayev Sübhan Novruz  oğlu</t>
  </si>
  <si>
    <t>Əsədullayev Süleyman Məmmədəli  oğlu</t>
  </si>
  <si>
    <t>Cəfərov Vladislav Səbuhi  oğlu</t>
  </si>
  <si>
    <t>Cəfərli Zöhrə Zahid qızı</t>
  </si>
  <si>
    <t>Zingirov Yasəf Xanəli  oğlu</t>
  </si>
  <si>
    <t>Cabbarov Əmin Aslan  oğlu</t>
  </si>
  <si>
    <t>Məmmədov Şahlar Yaşar  oğlu</t>
  </si>
  <si>
    <t>İbrahimova Samirə Eyvaz qızı</t>
  </si>
  <si>
    <t>Əsədova Taliyə Akif qızı</t>
  </si>
  <si>
    <t>Əhmədov Eyvaz Paşa  oğlu</t>
  </si>
  <si>
    <t>Tarverdiyev Ramiz Teyfur  oğlu</t>
  </si>
  <si>
    <t>Cabbarov Elşən Əbülfərz  oğlu</t>
  </si>
  <si>
    <t>Veysəlova Pərvanə Emil qızı</t>
  </si>
  <si>
    <t>Ağayev Mətləb Güloğlan  oğlu</t>
  </si>
  <si>
    <t>Həbibli Kamran Məhəbbət  oğlu</t>
  </si>
  <si>
    <t>İbrahimova Mülayim Cəfər qızı</t>
  </si>
  <si>
    <t>Məmmədov Zərdüşt Rəsul  oğlu</t>
  </si>
  <si>
    <t>Aslanova Ramilə Əmir qızı</t>
  </si>
  <si>
    <t>Əşrəfova Əsmər Bədəl qızı</t>
  </si>
  <si>
    <t>İlmanov Rəşad Nazim  oğlu</t>
  </si>
  <si>
    <t>Ömərova Məryəm İlkin qızı</t>
  </si>
  <si>
    <t>Hüseynov Rahid Bahadır  oğlu</t>
  </si>
  <si>
    <t>Butayev Pərviz Süleyman  oğlu</t>
  </si>
  <si>
    <t>Məmmədova Seyran Suməli qızı</t>
  </si>
  <si>
    <t>Məhərrəmli Əcəbnaz Kamil qızı</t>
  </si>
  <si>
    <t>Osmanlı Fidan Şirxan qızı</t>
  </si>
  <si>
    <t>Kərimov Roman Şirindil  oğlu</t>
  </si>
  <si>
    <t>Hüseynov Seymur Zakir  oğlu</t>
  </si>
  <si>
    <t>Həşimov Asif Hidayət  oğlu</t>
  </si>
  <si>
    <t>İsmayılov Zabit Vaqif  oğlu</t>
  </si>
  <si>
    <t>Manaflı Gülnar Ramil qızı</t>
  </si>
  <si>
    <t>Həmidov Orduxan Rəşid  oğlu</t>
  </si>
  <si>
    <t>Heybətova Aynur Fikrət qızı</t>
  </si>
  <si>
    <t>Beydullayev Abbas Şamxal  oğlu</t>
  </si>
  <si>
    <t>Heydərov Elşad İxtiyar  oğlu</t>
  </si>
  <si>
    <t>Məmmədov Ruhid Nadir  oğlu</t>
  </si>
  <si>
    <t>Əhmədova Leyli Əkbər qızı</t>
  </si>
  <si>
    <t>Aslanova Yasəmən Elnur qızı</t>
  </si>
  <si>
    <t>Xasayev Rauf Həmzə  oğlu</t>
  </si>
  <si>
    <t>Şahvələdova Sitarə Rüstəm qızı</t>
  </si>
  <si>
    <t>Əlizadə Xatirə Elnur qızı</t>
  </si>
  <si>
    <t>Heybətov Qalib Mahir  oğlu</t>
  </si>
  <si>
    <t>İbrahimova Adilə Rövşən qızı</t>
  </si>
  <si>
    <t>Şirinov Əlihüseyn Əlihüseyn  oğlu</t>
  </si>
  <si>
    <t>Əzizova Ofeliya Elvin qızı</t>
  </si>
  <si>
    <t>Baxşəliyeva Gülsüm Rəcəb qızı</t>
  </si>
  <si>
    <t>Hacıyev Münəvvər Fəhrad  oğlu</t>
  </si>
  <si>
    <t>Məmmədov Azad Şövqi  oğlu</t>
  </si>
  <si>
    <t>Ədilova Züleyxa Vüqar qızı</t>
  </si>
  <si>
    <t>İsrafilov Vahid Daşlı  oğlu</t>
  </si>
  <si>
    <t>Əliyev Zahir Sərxan  oğlu</t>
  </si>
  <si>
    <t>Hüseynov Vaqif Nadirhüseyn  oğlu</t>
  </si>
  <si>
    <t>Həbibli Kifayət Mahir qızı</t>
  </si>
  <si>
    <t>Abdullayev Hüseyn Sübhan  oğlu</t>
  </si>
  <si>
    <t>Rəsulov Əkbər Ağaislam  oğlu</t>
  </si>
  <si>
    <t>Quliyeva Əsmər Azad qızı</t>
  </si>
  <si>
    <t>Zeynallı Leyla Cavanşir qızı</t>
  </si>
  <si>
    <t>Məmmədli Gülnara Musa qızı</t>
  </si>
  <si>
    <t>Fərziyeva Ceyran Ramin qızı</t>
  </si>
  <si>
    <t>Əfəndiyeva Nuray Babaşah qızı</t>
  </si>
  <si>
    <t>Yaqubova Nüşabə Yasin qızı</t>
  </si>
  <si>
    <t>Hüseynova Ruhəngiz Bəxtiyar qızı</t>
  </si>
  <si>
    <t>Məhərrəmli Zülfiyyə Əsgər qızı</t>
  </si>
  <si>
    <t>Babayev Anar Sövdüməli  oğlu</t>
  </si>
  <si>
    <t>Ələsgərov Əflatun Qurban  oğlu</t>
  </si>
  <si>
    <t>Quliyeva Çinarə İntizar qızı</t>
  </si>
  <si>
    <t>Həsənov Ərkan Alışan  oğlu</t>
  </si>
  <si>
    <t>Əliyev Elmir Qeybulla  oğlu</t>
  </si>
  <si>
    <t>Səfərli Nazir Sərkar  oğlu</t>
  </si>
  <si>
    <t>Rizvanova Təhminə Yaşar qızı</t>
  </si>
  <si>
    <t>Şayxutdinov Mütəllim Telman  oğlu</t>
  </si>
  <si>
    <t>Bəkmirzəyev Yalçın Seyidbaba  oğlu</t>
  </si>
  <si>
    <t>İsakova Aynur Ruslan qızı</t>
  </si>
  <si>
    <t>Camalova Yasəmən Aydın qızı</t>
  </si>
  <si>
    <t>Gülməmmədov Vasif Bahadur  oğlu</t>
  </si>
  <si>
    <t>Qurbanova Xanım Nicat qızı</t>
  </si>
  <si>
    <t>İsakova Gülzar Siyasət qızı</t>
  </si>
  <si>
    <t>Məmmədli Qadir Balaməli  oğlu</t>
  </si>
  <si>
    <t>Şahmarova Laçın Orxan qızı</t>
  </si>
  <si>
    <t>Hüseynova İlhamə Ruslan qızı</t>
  </si>
  <si>
    <t>Rüstəmli Züleyxa Azər qızı</t>
  </si>
  <si>
    <t>Lətifov Arif Müqəddəs  oğlu</t>
  </si>
  <si>
    <t>Hümbətli Nərminə Elxan qızı</t>
  </si>
  <si>
    <t>Gözəlova İlhamə Əfqan qızı</t>
  </si>
  <si>
    <t>Mütəllimov Yasəf Məhəmmədhüseyn  oğlu</t>
  </si>
  <si>
    <t>Mənsimova Xatirə Qurban qızı</t>
  </si>
  <si>
    <t>İbrahimli Evqeniya Elxan qızı</t>
  </si>
  <si>
    <t>Mahmudov Həsənağa Əfəndi  oğlu</t>
  </si>
  <si>
    <t>Məmmədli Rabil Əmiraslan  oğlu</t>
  </si>
  <si>
    <t>Rüstəmli Raziyə Kamran qızı</t>
  </si>
  <si>
    <t>Baxşəliyeva Gülay Ülfət qızı</t>
  </si>
  <si>
    <t>Abasova Sevda Zəfər qızı</t>
  </si>
  <si>
    <t>Ağayev Hakim Firudin  oğlu</t>
  </si>
  <si>
    <t>Fərəcova Sabirə Ramil qızı</t>
  </si>
  <si>
    <t>Məmmədov Gündüz Elşad  oğlu</t>
  </si>
  <si>
    <t>Məmmədov Bəhruz Yusif  oğlu</t>
  </si>
  <si>
    <t>Əliyev İman Bayraməli  oğlu</t>
  </si>
  <si>
    <t>Zamanov Sənan Mirzəbala  oğlu</t>
  </si>
  <si>
    <t>Səfərov Pənah Ələkbər  oğlu</t>
  </si>
  <si>
    <t>Ədilov Sovqat Rafiq  oğlu</t>
  </si>
  <si>
    <t>Məmmədova Seyran Rauf qızı</t>
  </si>
  <si>
    <t>Eminov Sənan Ağacan  oğlu</t>
  </si>
  <si>
    <t>Əkbərova Zarəngiz Teyyub qızı</t>
  </si>
  <si>
    <t>Bədəlova Rəsmiyyə Allahverdi qızı</t>
  </si>
  <si>
    <t>Qasımov Rəşad Nadir  oğlu</t>
  </si>
  <si>
    <t>Abdullayev Əfsər Qəşəm  oğlu</t>
  </si>
  <si>
    <t>Əsədli Asif Aydın  oğlu</t>
  </si>
  <si>
    <t>Abdullayev Ceyhun Aqadadaş  oğlu</t>
  </si>
  <si>
    <t>Mikailov Cahangir Əlövsət  oğlu</t>
  </si>
  <si>
    <t>Alməmmədov Sarvan Asif  oğlu</t>
  </si>
  <si>
    <t>Şixənmədov Çingiz Əbdül  oğlu</t>
  </si>
  <si>
    <t>Məmmədova Səidə Məsum qızı</t>
  </si>
  <si>
    <t>Gözəlova Nurlana İbrahim qızı</t>
  </si>
  <si>
    <t>Əsədov İlkin Həmizə  oğlu</t>
  </si>
  <si>
    <t>İsmayılov Mehman Məhəmməd  oğlu</t>
  </si>
  <si>
    <t>Abdullayev Anar Səhrab  oğlu</t>
  </si>
  <si>
    <t>Məcidov Nağı Durasan  oğlu</t>
  </si>
  <si>
    <t>Əhmədova Ramilə Tibilisxan qızı</t>
  </si>
  <si>
    <t>Salahov Saleh İntiqam  oğlu</t>
  </si>
  <si>
    <t>Əliyev Röyal Cəfər  oğlu</t>
  </si>
  <si>
    <t>Əsədli Rəxşəndə Sahib qızı</t>
  </si>
  <si>
    <t>Əsgərova Güllər Eldar qızı</t>
  </si>
  <si>
    <t>İmanova Ceyla İsmət qızı</t>
  </si>
  <si>
    <t>Budaqlı İqbal Bilal  oğlu</t>
  </si>
  <si>
    <t>Hüseynov Hafiz Fərəc  oğlu</t>
  </si>
  <si>
    <t>Qənbərli Qüdrət Həsənağa  oğlu</t>
  </si>
  <si>
    <t>Aslanlı Samirə Süleyman qızı</t>
  </si>
  <si>
    <t>Məmmədova Xədicə Adil qızı</t>
  </si>
  <si>
    <t>Hüseynov Məmmədalı Əli  oğlu</t>
  </si>
  <si>
    <t>Şərifova Rəmziyyə Mahir qızı</t>
  </si>
  <si>
    <t>İbrahimov Faiq Əliheydər  oğlu</t>
  </si>
  <si>
    <t>Zeynalov Səxavət Qabil  oğlu</t>
  </si>
  <si>
    <t>Rəhimov Ruslan Raqif  oğlu</t>
  </si>
  <si>
    <t>Güləlizadə Şəmsiyyə Mübariz qızı</t>
  </si>
  <si>
    <t>Atakişiyev Səlahəddin Asəf  oğlu</t>
  </si>
  <si>
    <t>Əlizadə Lütfiyyə Emin qızı</t>
  </si>
  <si>
    <t>Təhməzov Məzair Şöhrət  oğlu</t>
  </si>
  <si>
    <t>Zeynallı Gövhər Adgözəl qızı</t>
  </si>
  <si>
    <t>Rəsulov Nüsrət Məhəmməd  oğlu</t>
  </si>
  <si>
    <t>Məlikov Tahir  Rəşid  oğlu</t>
  </si>
  <si>
    <t>Hüseynova Gülüstan Akif qızı</t>
  </si>
  <si>
    <t>Hüseynov Sulduz Telman  oğlu</t>
  </si>
  <si>
    <t>Babayev Vüqar Rüstəm  oğlu</t>
  </si>
  <si>
    <t>Salamova Güllər Əlizamin qızı</t>
  </si>
  <si>
    <t>Məhərrəmli Gülçin Çingiz qızı</t>
  </si>
  <si>
    <t>Əfəndiyeva Həmidə  Rahil qızı</t>
  </si>
  <si>
    <t>Qafarlı Babək Dədəkişi  oğlu</t>
  </si>
  <si>
    <t>Nəsrullayev Mahir Balaxan  oğlu</t>
  </si>
  <si>
    <t>Məşədiyeva Tatyana Rafiq qızı</t>
  </si>
  <si>
    <t>Yusifov Şahsuvar Bayram  oğlu</t>
  </si>
  <si>
    <t>Cəlilova Zərif Səməd qızı</t>
  </si>
  <si>
    <t>Məmmədov Kamal Adil  oğlu</t>
  </si>
  <si>
    <t>Əskərov Kamran Natiq  oğlu</t>
  </si>
  <si>
    <t>Qarayeva Zinaida Rəşad qızı</t>
  </si>
  <si>
    <t>Məmmədova Rəna Yusif qızı</t>
  </si>
  <si>
    <t>Tağıyev Ramazan Nurəddin  oğlu</t>
  </si>
  <si>
    <t>Şükürov Vurğun İmran  oğlu</t>
  </si>
  <si>
    <t>Sadıqova Mərziyyə Samir qızı</t>
  </si>
  <si>
    <t>Niyazlı Seymur Osman  oğlu</t>
  </si>
  <si>
    <t>Qarayeva Fimar Əfqan qızı</t>
  </si>
  <si>
    <t>Eminova Leyli Turan qızı</t>
  </si>
  <si>
    <t>Əzizov Telman Mösüm  oğlu</t>
  </si>
  <si>
    <t>Cəfərov Məhəmməd Mehdi  oğlu</t>
  </si>
  <si>
    <t>Əliyeva Zinaida Mobil qızı</t>
  </si>
  <si>
    <t>Hüseynov Vidadi Zaxid  oğlu</t>
  </si>
  <si>
    <t>Məmmədli Gülarə Elgün qızı</t>
  </si>
  <si>
    <t>Nərimanov Mirzə Eldar  oğlu</t>
  </si>
  <si>
    <t>Əzimov Bəhlul Hüseyn  oğlu</t>
  </si>
  <si>
    <t>Kərimov Səftər Səadət  oğlu</t>
  </si>
  <si>
    <t>Sadıqova Natəvan Şöhrət qızı</t>
  </si>
  <si>
    <t>Camalova Sayalı Hafiz qızı</t>
  </si>
  <si>
    <t>Hüseynova Ülviyyə Cəmil qızı</t>
  </si>
  <si>
    <t>Çərkəzli Nailə Teymur qızı</t>
  </si>
  <si>
    <t>Səmədov Rasim Əsgərəli  oğlu</t>
  </si>
  <si>
    <t>İsmayılov Elman Nadir  oğlu</t>
  </si>
  <si>
    <t>Soltanov Məmməd Niyazi  oğlu</t>
  </si>
  <si>
    <t>Məmmədova Ruqiyyə Elman qızı</t>
  </si>
  <si>
    <t>İsmayılova Afət Nicat qızı</t>
  </si>
  <si>
    <t>Aslanova Flora Nadir qızı</t>
  </si>
  <si>
    <t>Zamanlı Nəriman Hümbət  oğlu</t>
  </si>
  <si>
    <t>Cəlilzadə Qızbəs İbrahim qızı</t>
  </si>
  <si>
    <t>Əliyev Müntəzir Mürvət  oğlu</t>
  </si>
  <si>
    <t>Babayeva Xalisə Rəfail qızı</t>
  </si>
  <si>
    <t>Mirzoyeva Kamilə İbrahim qızı</t>
  </si>
  <si>
    <t>Novruzov Cümşüd Abdulhəmid  oğlu</t>
  </si>
  <si>
    <t>Əmrahov Ələsgər Xanəhməd  oğlu</t>
  </si>
  <si>
    <t>Zeynalov Vüsal Calal  oğlu</t>
  </si>
  <si>
    <t>Əlizadə Səlimət Vəli qızı</t>
  </si>
  <si>
    <t>Vəliyev Şahin Ağakişi  oğlu</t>
  </si>
  <si>
    <t>Mazanova Ayla Zakir qızı</t>
  </si>
  <si>
    <t>Əlizadə Əminə Ramin qızı</t>
  </si>
  <si>
    <t>Hüseynov Eldəniz İsmayıl  oğlu</t>
  </si>
  <si>
    <t>Cəlilov Arif Əlyar  oğlu</t>
  </si>
  <si>
    <t>Həsənli Jalə Fərid qızı</t>
  </si>
  <si>
    <t>Əsgərov Nihad Həmid  oğlu</t>
  </si>
  <si>
    <t>Abdullayev Rəsul Məhəmmədağa  oğlu</t>
  </si>
  <si>
    <t>Yunusov Rizvan Nəsir  oğlu</t>
  </si>
  <si>
    <t>Əliyev Qulu Mövmin  oğlu</t>
  </si>
  <si>
    <t>Hüseynova Rəna Musa qızı</t>
  </si>
  <si>
    <t>Əsgərov Seyran Ələsgər  oğlu</t>
  </si>
  <si>
    <t>Qasımov Xosrov Elman  oğlu</t>
  </si>
  <si>
    <t>Əmbiyeva Sənubər Elvin qızı</t>
  </si>
  <si>
    <t>Şahvələdova Sevil Əsgər qızı</t>
  </si>
  <si>
    <t>Əliyeva Səadət Akif qızı</t>
  </si>
  <si>
    <t>Quliyeva Məhru Elnur qızı</t>
  </si>
  <si>
    <t>Veysəlova Nəfisə Rafiq qızı</t>
  </si>
  <si>
    <t>Hüseynova Sitarə Samir qızı</t>
  </si>
  <si>
    <t>Məmmədova Lalə Emin qızı</t>
  </si>
  <si>
    <t>Əhmədov Ələskər Süleyman  oğlu</t>
  </si>
  <si>
    <t>İbrahimova Südabə Yaşar qızı</t>
  </si>
  <si>
    <t>Quliyev Elgün Hacnəzər  oğlu</t>
  </si>
  <si>
    <t>Hüseynova Ağca Nəsimi qızı</t>
  </si>
  <si>
    <t>İbrahimova Rasimə Hüseyn qızı</t>
  </si>
  <si>
    <t>Quliyev Azər Rafiq  oğlu</t>
  </si>
  <si>
    <t>İsmayılov Cavan Xəlil  oğlu</t>
  </si>
  <si>
    <t>Təhməzova Sayalı Rasim qızı</t>
  </si>
  <si>
    <t>Nəbiyeva Nəzakət Məmməd qızı</t>
  </si>
  <si>
    <t>Qəniyev İslam Famil  oğlu</t>
  </si>
  <si>
    <t>Nəcəfquluyev Xəlil Mustafa  oğlu</t>
  </si>
  <si>
    <t>&lt;2000</t>
  </si>
  <si>
    <t>Gözəlova Evqeniya Fəxrəddin qızı</t>
  </si>
  <si>
    <t>Yaş &gt;40</t>
  </si>
  <si>
    <t>Bütün mütəxəssilər</t>
  </si>
  <si>
    <t>Hüseynov İntiqam Mehman  oğlu</t>
  </si>
  <si>
    <t>Məmmədova Aynurə Rasim qızı</t>
  </si>
  <si>
    <t>Quliyev Üzeyir Rafət  oğlu</t>
  </si>
  <si>
    <t>Yaş</t>
  </si>
  <si>
    <t>Maaş</t>
  </si>
  <si>
    <t>Vəzifə</t>
  </si>
  <si>
    <t>Departament</t>
  </si>
  <si>
    <t>S.A.A</t>
  </si>
  <si>
    <t>ASUS</t>
  </si>
  <si>
    <t>LG</t>
  </si>
  <si>
    <t>Honor</t>
  </si>
  <si>
    <t>HUAWEI</t>
  </si>
  <si>
    <t>Samsung</t>
  </si>
  <si>
    <t>İphone</t>
  </si>
  <si>
    <t>4-cü həftə</t>
  </si>
  <si>
    <t>3-cü həftə</t>
  </si>
  <si>
    <t>2-ci həftə</t>
  </si>
  <si>
    <t>1-ci həftə</t>
  </si>
  <si>
    <t>Yekun məbləğ</t>
  </si>
  <si>
    <t>Aşağı qiymətlə satış</t>
  </si>
  <si>
    <t>Yüksək qiymətlə satış</t>
  </si>
  <si>
    <t>Məbləğ</t>
  </si>
  <si>
    <t>Qiyməti</t>
  </si>
  <si>
    <t>Sayı</t>
  </si>
  <si>
    <t>Yüksək qiymətlə satış faizi</t>
  </si>
  <si>
    <t>Məhsulumun ümumi sayı</t>
  </si>
  <si>
    <t>scenario are highlighted in gray.</t>
  </si>
  <si>
    <t>time Scenario Summary Report was created.  Changing cells for each</t>
  </si>
  <si>
    <t>Notes:  Current Values column represents values of changing cells at</t>
  </si>
  <si>
    <t>$G$8</t>
  </si>
  <si>
    <t>$G$7</t>
  </si>
  <si>
    <t>$G$6</t>
  </si>
  <si>
    <t>$K$6</t>
  </si>
  <si>
    <t>$J$6</t>
  </si>
  <si>
    <t>$I$6</t>
  </si>
  <si>
    <t>$K$5</t>
  </si>
  <si>
    <t>$J$5</t>
  </si>
  <si>
    <t>$I$5</t>
  </si>
  <si>
    <t>$G$5</t>
  </si>
  <si>
    <t>$G$4</t>
  </si>
  <si>
    <t>Result Cells:</t>
  </si>
  <si>
    <t>$H$8</t>
  </si>
  <si>
    <t>$H$7</t>
  </si>
  <si>
    <t>$H$6</t>
  </si>
  <si>
    <t>$H$5</t>
  </si>
  <si>
    <t>$H$4</t>
  </si>
  <si>
    <t>Changing Cells:</t>
  </si>
  <si>
    <t>Xərc+Xərc*0.2
Modified by Rashad on 05.08.2020</t>
  </si>
  <si>
    <t>Xərc*0.6</t>
  </si>
  <si>
    <t>Ümumi xərc*0.2</t>
  </si>
  <si>
    <t>Yuxarı büdcə</t>
  </si>
  <si>
    <t>Orta büdcə</t>
  </si>
  <si>
    <t>Aşağı büdcə</t>
  </si>
  <si>
    <t>Current Values:</t>
  </si>
  <si>
    <t>Scenario Summary</t>
  </si>
  <si>
    <t>Digər</t>
  </si>
  <si>
    <t>Əyləncə</t>
  </si>
  <si>
    <t>Yemək</t>
  </si>
  <si>
    <t>Məskunlaşma</t>
  </si>
  <si>
    <t>Nəqliyyat</t>
  </si>
  <si>
    <t>Xərclərimin analizi</t>
  </si>
  <si>
    <t>Mənim büdcəm</t>
  </si>
  <si>
    <t>Səyahət büdcəsi</t>
  </si>
  <si>
    <t>Aylıq ödəniş:</t>
  </si>
  <si>
    <t>Faiz dərəcəsi</t>
  </si>
  <si>
    <t>Müddət</t>
  </si>
  <si>
    <t>İpoteka məbləğinin hesablanması</t>
  </si>
  <si>
    <t>Orta ixtisas</t>
  </si>
  <si>
    <t>Orta</t>
  </si>
  <si>
    <t>Magistratura</t>
  </si>
  <si>
    <t>Doktorantura</t>
  </si>
  <si>
    <t>Bakalavr</t>
  </si>
  <si>
    <t>Təhsil</t>
  </si>
  <si>
    <t>Qərb CƏM</t>
  </si>
  <si>
    <t>Qərb</t>
  </si>
  <si>
    <t>Şərq CƏM</t>
  </si>
  <si>
    <t>Şərq</t>
  </si>
  <si>
    <t>Cənub CƏM</t>
  </si>
  <si>
    <t>Cənub</t>
  </si>
  <si>
    <t>Şimal CƏM</t>
  </si>
  <si>
    <t>Şimal</t>
  </si>
  <si>
    <t>CƏM (IV rüb)</t>
  </si>
  <si>
    <t>CƏM (III rüb)</t>
  </si>
  <si>
    <t>CƏM (II rüb)</t>
  </si>
  <si>
    <t>CƏM (I rüb)</t>
  </si>
  <si>
    <t>Region</t>
  </si>
  <si>
    <t>ID</t>
  </si>
  <si>
    <t>Satış məlumatları 2019 rüblər üzrə</t>
  </si>
  <si>
    <t>Ders_13_1_Consolidate (Excel Raporları)</t>
  </si>
  <si>
    <t>$B$2</t>
  </si>
  <si>
    <t>$D$9</t>
  </si>
  <si>
    <t>Aşagı</t>
  </si>
  <si>
    <t>Created by Windows User on 24/5/2025</t>
  </si>
  <si>
    <t>Yuxarı</t>
  </si>
  <si>
    <t>Aşağı</t>
  </si>
  <si>
    <t xml:space="preserve">Orta </t>
  </si>
  <si>
    <t xml:space="preserve">Ümumi xərc*0.2
</t>
  </si>
  <si>
    <t xml:space="preserve">Ümmi xərc*0.6
</t>
  </si>
  <si>
    <t xml:space="preserve">Ümumi xərc + Ümumi xərc*0.2
</t>
  </si>
  <si>
    <t>Target</t>
  </si>
  <si>
    <t>1 hal</t>
  </si>
  <si>
    <t>2 hal</t>
  </si>
  <si>
    <t>3 hal</t>
  </si>
  <si>
    <t>Bakalavr Average</t>
  </si>
  <si>
    <t>Doktorantura Average</t>
  </si>
  <si>
    <t>Magistratura Average</t>
  </si>
  <si>
    <t>Orta Average</t>
  </si>
  <si>
    <t>Orta ixtisas Average</t>
  </si>
  <si>
    <t>Grand Average</t>
  </si>
  <si>
    <t>Statistical functions</t>
  </si>
  <si>
    <t>MAX</t>
  </si>
  <si>
    <t>MIN</t>
  </si>
  <si>
    <t>MAXIFS</t>
  </si>
  <si>
    <t>MINIFS</t>
  </si>
  <si>
    <t>LARGE</t>
  </si>
  <si>
    <t>SMALL</t>
  </si>
  <si>
    <t> COUNT</t>
  </si>
  <si>
    <t xml:space="preserve"> COUNTA</t>
  </si>
  <si>
    <t xml:space="preserve"> COUNTBLANK</t>
  </si>
  <si>
    <t>COUNTIF</t>
  </si>
  <si>
    <t>COUNTIFS</t>
  </si>
  <si>
    <t>AVERAGE</t>
  </si>
  <si>
    <t xml:space="preserve"> AVERAGEIF</t>
  </si>
  <si>
    <t>AVERAGEA</t>
  </si>
  <si>
    <t>salam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</si>
</sst>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164" formatCode="_-[$₼-42C]\ * #,##0.00_-;\-[$₼-42C]\ * #,##0.00_-;_-[$₼-42C]\ * &quot;-&quot;??_-;_-@_-"/>
    <numFmt numFmtId="165" formatCode="_-* #,##0.00\ &quot;man.&quot;_-;\-* #,##0.00\ &quot;man.&quot;_-;_-* &quot;-&quot;??\ &quot;man.&quot;_-;_-@_-"/>
    <numFmt numFmtId="166" formatCode="_-[$$-409]* #,##0.00_ ;_-[$$-409]* \-#,##0.00\ ;_-[$$-409]* &quot;-&quot;??_ ;_-@_ "/>
    <numFmt numFmtId="167" formatCode="0.00&quot; AZN&quot;"/>
    <numFmt numFmtId="168" formatCode="_-&quot;₼&quot;\ * #,##0.00_-;\-&quot;₼&quot;\ * #,##0.00_-;_-&quot;₼&quot;\ * &quot;-&quot;??_-;_-@_-"/>
    <numFmt numFmtId="169" formatCode="&quot;₼&quot;\ #,##0.00;[Red]\-&quot;₼&quot;\ #,##0.00"/>
    <numFmt numFmtId="170" formatCode="_-* #,##0.00_-;\-* #,##0.00_-;_-* &quot;-&quot;??_-;_-@_-"/>
    <numFmt numFmtId="171" formatCode="_-* #,##0.00\ [$₼-42C]_-;\-* #,##0.00\ [$₼-42C]_-;_-* &quot;-&quot;??\ [$₼-42C]_-;_-@_-"/>
    <numFmt numFmtId="172" formatCode="mmm"/>
  </numFmts>
  <fonts count="56">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theme="1"/>
      <name val="Aptos Narrow"/>
      <family val="2"/>
      <scheme val="minor"/>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4"/>
      <color theme="1"/>
      <name val="Cambria"/>
      <family val="1"/>
    </font>
    <font>
      <sz val="14"/>
      <color rgb="FFFF0000"/>
      <name val="Cambria"/>
      <family val="1"/>
    </font>
    <font>
      <sz val="14"/>
      <color theme="1"/>
      <name val="Cambria"/>
      <family val="1"/>
      <charset val="186"/>
    </font>
    <font>
      <sz val="14"/>
      <color theme="1"/>
      <name val="Palatino Linotype"/>
      <family val="2"/>
      <charset val="186"/>
    </font>
    <font>
      <b/>
      <sz val="14"/>
      <color rgb="FFFF0000"/>
      <name val="Palatino Linotype"/>
      <family val="1"/>
    </font>
    <font>
      <b/>
      <sz val="16"/>
      <color theme="0"/>
      <name val="Palatino Linotype"/>
      <family val="2"/>
      <charset val="186"/>
    </font>
    <font>
      <sz val="11"/>
      <color theme="1"/>
      <name val="Aptos Narrow"/>
      <family val="2"/>
      <charset val="186"/>
      <scheme val="minor"/>
    </font>
    <font>
      <sz val="14"/>
      <color theme="0"/>
      <name val="Palatino Linotype"/>
      <family val="1"/>
    </font>
    <font>
      <sz val="14"/>
      <color theme="1"/>
      <name val="Palatino Linotype"/>
      <family val="1"/>
    </font>
    <font>
      <b/>
      <sz val="12"/>
      <color theme="1"/>
      <name val="Palatino Linotype"/>
      <family val="1"/>
    </font>
    <font>
      <b/>
      <sz val="12"/>
      <color theme="0"/>
      <name val="Palatino Linotype"/>
      <family val="1"/>
    </font>
    <font>
      <b/>
      <sz val="11"/>
      <color indexed="8"/>
      <name val="Palatino Linotype"/>
      <family val="2"/>
      <charset val="186"/>
    </font>
    <font>
      <b/>
      <sz val="11"/>
      <color indexed="18"/>
      <name val="Palatino Linotype"/>
      <family val="2"/>
      <charset val="186"/>
    </font>
    <font>
      <sz val="8"/>
      <color theme="1"/>
      <name val="Palatino Linotype"/>
      <family val="1"/>
    </font>
    <font>
      <sz val="10"/>
      <color indexed="9"/>
      <name val="Palatino Linotype"/>
      <family val="2"/>
      <charset val="186"/>
    </font>
    <font>
      <b/>
      <sz val="12"/>
      <color indexed="9"/>
      <name val="Palatino Linotype"/>
      <family val="2"/>
      <charset val="186"/>
    </font>
    <font>
      <sz val="11"/>
      <color theme="1"/>
      <name val="Arial"/>
      <family val="2"/>
    </font>
    <font>
      <b/>
      <sz val="14"/>
      <color theme="4" tint="-0.249977111117893"/>
      <name val="Palatino Linotype"/>
      <family val="1"/>
    </font>
    <font>
      <b/>
      <sz val="14"/>
      <color theme="0"/>
      <name val="Palatino Linotype"/>
      <family val="1"/>
    </font>
    <font>
      <sz val="14"/>
      <color theme="4" tint="-0.249977111117893"/>
      <name val="Palatino Linotype"/>
      <family val="1"/>
    </font>
    <font>
      <b/>
      <sz val="14"/>
      <color theme="4" tint="0.79998168889431442"/>
      <name val="Palatino Linotype"/>
      <family val="1"/>
    </font>
    <font>
      <sz val="24"/>
      <color theme="4"/>
      <name val="Arial"/>
      <family val="2"/>
    </font>
    <font>
      <sz val="11"/>
      <color theme="1"/>
      <name val="Palatino Linotype"/>
      <family val="1"/>
    </font>
    <font>
      <b/>
      <sz val="14"/>
      <color rgb="FF002060"/>
      <name val="Verdana"/>
      <family val="2"/>
    </font>
    <font>
      <sz val="11.5"/>
      <color theme="1"/>
      <name val="Palatino Linotype"/>
      <family val="2"/>
      <charset val="186"/>
    </font>
    <font>
      <b/>
      <sz val="11.5"/>
      <color theme="1"/>
      <name val="Palatino Linotype"/>
      <family val="2"/>
      <charset val="186"/>
    </font>
    <font>
      <b/>
      <i/>
      <sz val="18"/>
      <color rgb="FFFF0000"/>
      <name val="Palatino Linotype"/>
      <family val="1"/>
    </font>
    <font>
      <b/>
      <sz val="12"/>
      <color indexed="9"/>
      <name val="Aptos Narrow"/>
      <family val="2"/>
      <scheme val="minor"/>
    </font>
    <font>
      <b/>
      <sz val="11"/>
      <color indexed="8"/>
      <name val="Aptos Narrow"/>
      <family val="2"/>
      <scheme val="minor"/>
    </font>
    <font>
      <b/>
      <sz val="11"/>
      <color indexed="18"/>
      <name val="Aptos Narrow"/>
      <family val="2"/>
      <scheme val="minor"/>
    </font>
    <font>
      <sz val="10"/>
      <color indexed="9"/>
      <name val="Aptos Narrow"/>
      <family val="2"/>
      <scheme val="minor"/>
    </font>
    <font>
      <sz val="8"/>
      <color theme="1"/>
      <name val="Aptos Narrow"/>
      <scheme val="minor"/>
    </font>
    <font>
      <b/>
      <sz val="12"/>
      <color theme="1"/>
      <name val="Arial"/>
      <family val="2"/>
    </font>
    <font>
      <sz val="12"/>
      <color theme="1"/>
      <name val="Arial"/>
      <family val="2"/>
    </font>
    <font>
      <b/>
      <sz val="12"/>
      <color indexed="9"/>
      <name val="Aptos Narrow"/>
      <family val="2"/>
      <scheme val="minor"/>
    </font>
    <font>
      <b/>
      <sz val="11"/>
      <color indexed="8"/>
      <name val="Aptos Narrow"/>
      <family val="2"/>
      <scheme val="minor"/>
    </font>
    <font>
      <b/>
      <sz val="11"/>
      <color indexed="18"/>
      <name val="Aptos Narrow"/>
      <family val="2"/>
      <scheme val="minor"/>
    </font>
    <font>
      <b/>
      <sz val="13"/>
      <color theme="1"/>
      <name val="Palatino Linotype"/>
      <family val="2"/>
      <charset val="186"/>
    </font>
    <font>
      <sz val="8"/>
      <name val="Aptos Narrow"/>
      <family val="2"/>
      <scheme val="minor"/>
    </font>
    <font>
      <b/>
      <sz val="14"/>
      <color theme="1"/>
      <name val="Cambria"/>
      <family val="1"/>
    </font>
  </fonts>
  <fills count="35">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rgb="FFCCFCFC"/>
        <bgColor indexed="64"/>
      </patternFill>
    </fill>
    <fill>
      <patternFill patternType="solid">
        <fgColor theme="9"/>
        <bgColor theme="9"/>
      </patternFill>
    </fill>
    <fill>
      <patternFill patternType="solid">
        <fgColor rgb="FFC0504D"/>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2F8E1"/>
        <bgColor indexed="64"/>
      </patternFill>
    </fill>
    <fill>
      <patternFill patternType="solid">
        <fgColor theme="4"/>
        <bgColor indexed="64"/>
      </patternFill>
    </fill>
    <fill>
      <patternFill patternType="solid">
        <fgColor theme="4" tint="-0.249977111117893"/>
        <bgColor indexed="64"/>
      </patternFill>
    </fill>
    <fill>
      <patternFill patternType="solid">
        <fgColor rgb="FFDDE9B5"/>
        <bgColor indexed="64"/>
      </patternFill>
    </fill>
    <fill>
      <patternFill patternType="solid">
        <fgColor rgb="FFA9D6F5"/>
        <bgColor indexed="64"/>
      </patternFill>
    </fill>
    <fill>
      <patternFill patternType="solid">
        <fgColor rgb="FFD4DD9F"/>
        <bgColor indexed="64"/>
      </patternFill>
    </fill>
    <fill>
      <patternFill patternType="solid">
        <fgColor rgb="FFC9CCB8"/>
        <bgColor indexed="64"/>
      </patternFill>
    </fill>
    <fill>
      <patternFill patternType="solid">
        <fgColor rgb="FF9AEAA9"/>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00"/>
        <bgColor rgb="FFFFFF00"/>
      </patternFill>
    </fill>
    <fill>
      <patternFill patternType="solid">
        <fgColor rgb="FFD8D8D8"/>
        <bgColor rgb="FFD8D8D8"/>
      </patternFill>
    </fill>
  </fills>
  <borders count="25">
    <border>
      <left/>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theme="9" tint="0.39997558519241921"/>
      </top>
      <bottom/>
      <diagonal/>
    </border>
    <border>
      <left/>
      <right/>
      <top/>
      <bottom style="double">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thick">
        <color theme="4" tint="0.79998168889431442"/>
      </bottom>
      <diagonal/>
    </border>
    <border>
      <left/>
      <right/>
      <top style="thick">
        <color theme="4" tint="0.79998168889431442"/>
      </top>
      <bottom/>
      <diagonal/>
    </border>
    <border>
      <left/>
      <right/>
      <top style="thick">
        <color theme="4" tint="0.79998168889431442"/>
      </top>
      <bottom style="thick">
        <color theme="4" tint="0.79998168889431442"/>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double">
        <color indexed="64"/>
      </bottom>
      <diagonal/>
    </border>
  </borders>
  <cellStyleXfs count="13">
    <xf numFmtId="0" fontId="0" fillId="0" borderId="0"/>
    <xf numFmtId="0" fontId="1" fillId="0" borderId="0"/>
    <xf numFmtId="0" fontId="8" fillId="0" borderId="0" applyNumberFormat="0" applyFill="0" applyBorder="0" applyAlignment="0" applyProtection="0"/>
    <xf numFmtId="0" fontId="11" fillId="0" borderId="0"/>
    <xf numFmtId="0" fontId="15" fillId="0" borderId="0"/>
    <xf numFmtId="0" fontId="1" fillId="0" borderId="0"/>
    <xf numFmtId="0" fontId="22" fillId="0" borderId="0"/>
    <xf numFmtId="165" fontId="22" fillId="0" borderId="0" applyFont="0" applyFill="0" applyBorder="0" applyAlignment="0" applyProtection="0"/>
    <xf numFmtId="9" fontId="11" fillId="0" borderId="0" applyFont="0" applyFill="0" applyBorder="0" applyAlignment="0" applyProtection="0"/>
    <xf numFmtId="9" fontId="22" fillId="0" borderId="0" applyFont="0" applyFill="0" applyBorder="0" applyAlignment="0" applyProtection="0"/>
    <xf numFmtId="0" fontId="10" fillId="0" borderId="0"/>
    <xf numFmtId="168" fontId="22" fillId="0" borderId="0" applyFont="0" applyFill="0" applyBorder="0" applyAlignment="0" applyProtection="0"/>
    <xf numFmtId="170" fontId="22" fillId="0" borderId="0" applyFont="0" applyFill="0" applyBorder="0" applyAlignment="0" applyProtection="0"/>
  </cellStyleXfs>
  <cellXfs count="165">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0" xfId="3" applyFont="1" applyFill="1"/>
    <xf numFmtId="0" fontId="11" fillId="0" borderId="0" xfId="3"/>
    <xf numFmtId="0" fontId="11" fillId="0" borderId="1" xfId="3" applyBorder="1"/>
    <xf numFmtId="0" fontId="11" fillId="0" borderId="2" xfId="3" applyBorder="1"/>
    <xf numFmtId="0" fontId="11" fillId="0" borderId="3" xfId="3" applyBorder="1"/>
    <xf numFmtId="0" fontId="11" fillId="0" borderId="4" xfId="3" applyBorder="1"/>
    <xf numFmtId="0" fontId="16" fillId="0" borderId="0" xfId="4" applyFont="1"/>
    <xf numFmtId="0" fontId="11" fillId="0" borderId="5" xfId="3" applyBorder="1"/>
    <xf numFmtId="0" fontId="11" fillId="0" borderId="6" xfId="3" applyBorder="1"/>
    <xf numFmtId="0" fontId="11" fillId="0" borderId="7" xfId="3" applyBorder="1"/>
    <xf numFmtId="0" fontId="16" fillId="4" borderId="0" xfId="4" applyFont="1" applyFill="1"/>
    <xf numFmtId="0" fontId="11" fillId="0" borderId="8" xfId="3" applyBorder="1"/>
    <xf numFmtId="0" fontId="11" fillId="0" borderId="9" xfId="3" applyBorder="1"/>
    <xf numFmtId="0" fontId="11" fillId="0" borderId="10" xfId="3" applyBorder="1"/>
    <xf numFmtId="0" fontId="11" fillId="0" borderId="11" xfId="3" applyBorder="1"/>
    <xf numFmtId="0" fontId="19" fillId="0" borderId="0" xfId="3" applyFont="1"/>
    <xf numFmtId="0" fontId="1" fillId="0" borderId="0" xfId="5"/>
    <xf numFmtId="14" fontId="1" fillId="0" borderId="0" xfId="5" applyNumberFormat="1"/>
    <xf numFmtId="164" fontId="1" fillId="0" borderId="0" xfId="5" applyNumberFormat="1"/>
    <xf numFmtId="0" fontId="1" fillId="0" borderId="12" xfId="5" applyBorder="1"/>
    <xf numFmtId="164" fontId="1" fillId="0" borderId="12" xfId="5" applyNumberFormat="1" applyBorder="1"/>
    <xf numFmtId="0" fontId="1" fillId="5" borderId="12" xfId="5" applyFill="1" applyBorder="1"/>
    <xf numFmtId="164" fontId="1" fillId="5" borderId="12" xfId="5" applyNumberFormat="1" applyFill="1" applyBorder="1"/>
    <xf numFmtId="2" fontId="20" fillId="6" borderId="13" xfId="5" applyNumberFormat="1" applyFont="1" applyFill="1" applyBorder="1"/>
    <xf numFmtId="0" fontId="1" fillId="0" borderId="13" xfId="5" applyBorder="1"/>
    <xf numFmtId="0" fontId="20" fillId="6" borderId="0" xfId="5" applyFont="1" applyFill="1"/>
    <xf numFmtId="0" fontId="20" fillId="6" borderId="14" xfId="5" applyFont="1" applyFill="1" applyBorder="1"/>
    <xf numFmtId="0" fontId="1" fillId="0" borderId="14" xfId="5" applyBorder="1"/>
    <xf numFmtId="0" fontId="1" fillId="0" borderId="0" xfId="5" applyAlignment="1">
      <alignment horizontal="left" wrapText="1"/>
    </xf>
    <xf numFmtId="14" fontId="1" fillId="0" borderId="0" xfId="5" applyNumberFormat="1" applyAlignment="1">
      <alignment horizontal="left" wrapText="1"/>
    </xf>
    <xf numFmtId="0" fontId="21" fillId="7" borderId="12" xfId="5" applyFont="1" applyFill="1" applyBorder="1" applyAlignment="1">
      <alignment horizontal="left" vertical="center" wrapText="1"/>
    </xf>
    <xf numFmtId="0" fontId="22" fillId="0" borderId="0" xfId="6"/>
    <xf numFmtId="166" fontId="23" fillId="8" borderId="15" xfId="7" applyNumberFormat="1" applyFont="1" applyFill="1" applyBorder="1"/>
    <xf numFmtId="0" fontId="23" fillId="9" borderId="15" xfId="6" applyFont="1" applyFill="1" applyBorder="1"/>
    <xf numFmtId="0" fontId="23" fillId="9" borderId="15" xfId="6" applyFont="1" applyFill="1" applyBorder="1" applyAlignment="1">
      <alignment horizontal="center" vertical="center"/>
    </xf>
    <xf numFmtId="0" fontId="24" fillId="0" borderId="15" xfId="6" applyFont="1" applyBorder="1"/>
    <xf numFmtId="0" fontId="25" fillId="0" borderId="0" xfId="6" applyFont="1"/>
    <xf numFmtId="9" fontId="25" fillId="0" borderId="0" xfId="8" applyFont="1"/>
    <xf numFmtId="167" fontId="25" fillId="0" borderId="0" xfId="6" applyNumberFormat="1" applyFont="1"/>
    <xf numFmtId="167" fontId="26" fillId="10" borderId="15" xfId="6" applyNumberFormat="1" applyFont="1" applyFill="1" applyBorder="1" applyAlignment="1">
      <alignment horizontal="center" vertical="center"/>
    </xf>
    <xf numFmtId="167" fontId="25" fillId="0" borderId="15" xfId="6" applyNumberFormat="1" applyFont="1" applyBorder="1"/>
    <xf numFmtId="167" fontId="26" fillId="9" borderId="15" xfId="6" applyNumberFormat="1" applyFont="1" applyFill="1" applyBorder="1" applyAlignment="1">
      <alignment horizontal="center" vertical="center"/>
    </xf>
    <xf numFmtId="1" fontId="26" fillId="9" borderId="15" xfId="6" applyNumberFormat="1" applyFont="1" applyFill="1" applyBorder="1" applyAlignment="1">
      <alignment horizontal="center" vertical="center"/>
    </xf>
    <xf numFmtId="0" fontId="26" fillId="11" borderId="15" xfId="6" applyFont="1" applyFill="1" applyBorder="1"/>
    <xf numFmtId="0" fontId="26" fillId="11" borderId="15" xfId="6" applyFont="1" applyFill="1" applyBorder="1" applyAlignment="1">
      <alignment horizontal="left" vertical="center"/>
    </xf>
    <xf numFmtId="0" fontId="25" fillId="0" borderId="15" xfId="6" applyFont="1" applyBorder="1"/>
    <xf numFmtId="9" fontId="26" fillId="11" borderId="15" xfId="9" applyFont="1" applyFill="1" applyBorder="1"/>
    <xf numFmtId="6" fontId="11" fillId="0" borderId="0" xfId="3" applyNumberFormat="1"/>
    <xf numFmtId="9" fontId="11" fillId="0" borderId="9" xfId="3" applyNumberFormat="1" applyBorder="1"/>
    <xf numFmtId="0" fontId="27" fillId="12" borderId="9" xfId="3" applyFont="1" applyFill="1" applyBorder="1" applyAlignment="1">
      <alignment horizontal="left"/>
    </xf>
    <xf numFmtId="9" fontId="11" fillId="0" borderId="0" xfId="3" applyNumberFormat="1"/>
    <xf numFmtId="0" fontId="27" fillId="12" borderId="0" xfId="3" applyFont="1" applyFill="1" applyAlignment="1">
      <alignment horizontal="left"/>
    </xf>
    <xf numFmtId="6" fontId="11" fillId="0" borderId="16" xfId="3" applyNumberFormat="1" applyBorder="1"/>
    <xf numFmtId="0" fontId="11" fillId="0" borderId="16" xfId="3" applyBorder="1"/>
    <xf numFmtId="0" fontId="28" fillId="12" borderId="16" xfId="3" applyFont="1" applyFill="1" applyBorder="1" applyAlignment="1">
      <alignment horizontal="left"/>
    </xf>
    <xf numFmtId="166" fontId="11" fillId="13" borderId="0" xfId="3" applyNumberFormat="1" applyFill="1"/>
    <xf numFmtId="166" fontId="11" fillId="0" borderId="0" xfId="3" applyNumberFormat="1"/>
    <xf numFmtId="0" fontId="29" fillId="0" borderId="0" xfId="3" applyFont="1" applyAlignment="1">
      <alignment vertical="top" wrapText="1"/>
    </xf>
    <xf numFmtId="0" fontId="30" fillId="14" borderId="17" xfId="3" applyFont="1" applyFill="1" applyBorder="1" applyAlignment="1">
      <alignment horizontal="right"/>
    </xf>
    <xf numFmtId="0" fontId="31" fillId="14" borderId="17" xfId="3" applyFont="1" applyFill="1" applyBorder="1" applyAlignment="1">
      <alignment horizontal="left"/>
    </xf>
    <xf numFmtId="6" fontId="30" fillId="14" borderId="18" xfId="3" applyNumberFormat="1" applyFont="1" applyFill="1" applyBorder="1" applyAlignment="1">
      <alignment horizontal="right"/>
    </xf>
    <xf numFmtId="0" fontId="30" fillId="14" borderId="18" xfId="3" applyFont="1" applyFill="1" applyBorder="1" applyAlignment="1">
      <alignment horizontal="right"/>
    </xf>
    <xf numFmtId="0" fontId="31" fillId="14" borderId="18" xfId="3" applyFont="1" applyFill="1" applyBorder="1" applyAlignment="1">
      <alignment horizontal="left"/>
    </xf>
    <xf numFmtId="0" fontId="32" fillId="0" borderId="0" xfId="10" applyFont="1"/>
    <xf numFmtId="0" fontId="32" fillId="0" borderId="0" xfId="10" applyFont="1" applyAlignment="1">
      <alignment vertical="center"/>
    </xf>
    <xf numFmtId="0" fontId="32" fillId="15" borderId="0" xfId="10" applyFont="1" applyFill="1" applyAlignment="1">
      <alignment vertical="center"/>
    </xf>
    <xf numFmtId="0" fontId="10" fillId="0" borderId="0" xfId="10"/>
    <xf numFmtId="0" fontId="24" fillId="16" borderId="0" xfId="10" applyFont="1" applyFill="1" applyAlignment="1">
      <alignment vertical="center"/>
    </xf>
    <xf numFmtId="38" fontId="24" fillId="16" borderId="0" xfId="10" applyNumberFormat="1" applyFont="1" applyFill="1" applyAlignment="1">
      <alignment vertical="center"/>
    </xf>
    <xf numFmtId="9" fontId="24" fillId="16" borderId="0" xfId="10" applyNumberFormat="1" applyFont="1" applyFill="1" applyAlignment="1">
      <alignment vertical="center"/>
    </xf>
    <xf numFmtId="0" fontId="24" fillId="17" borderId="0" xfId="10" applyFont="1" applyFill="1" applyAlignment="1">
      <alignment vertical="center"/>
    </xf>
    <xf numFmtId="166" fontId="32" fillId="0" borderId="0" xfId="10" applyNumberFormat="1" applyFont="1" applyAlignment="1">
      <alignment vertical="center"/>
    </xf>
    <xf numFmtId="166" fontId="33" fillId="18" borderId="19" xfId="11" applyNumberFormat="1" applyFont="1" applyFill="1" applyBorder="1" applyAlignment="1">
      <alignment horizontal="right" vertical="center"/>
    </xf>
    <xf numFmtId="9" fontId="34" fillId="19" borderId="20" xfId="9" applyFont="1" applyFill="1" applyBorder="1" applyAlignment="1">
      <alignment horizontal="center" vertical="center"/>
    </xf>
    <xf numFmtId="0" fontId="35" fillId="16" borderId="0" xfId="10" applyFont="1" applyFill="1" applyAlignment="1">
      <alignment horizontal="right" vertical="center" indent="1"/>
    </xf>
    <xf numFmtId="9" fontId="34" fillId="20" borderId="20" xfId="9" applyFont="1" applyFill="1" applyBorder="1" applyAlignment="1">
      <alignment horizontal="center" vertical="center"/>
    </xf>
    <xf numFmtId="9" fontId="32" fillId="0" borderId="0" xfId="8" applyFont="1" applyAlignment="1">
      <alignment vertical="center"/>
    </xf>
    <xf numFmtId="9" fontId="34" fillId="21" borderId="21" xfId="9" applyFont="1" applyFill="1" applyBorder="1" applyAlignment="1">
      <alignment horizontal="center" vertical="center"/>
    </xf>
    <xf numFmtId="9" fontId="34" fillId="22" borderId="21" xfId="9" applyFont="1" applyFill="1" applyBorder="1" applyAlignment="1">
      <alignment horizontal="center" vertical="center"/>
    </xf>
    <xf numFmtId="9" fontId="34" fillId="24" borderId="19" xfId="9" applyFont="1" applyFill="1" applyBorder="1" applyAlignment="1">
      <alignment horizontal="center" vertical="center"/>
    </xf>
    <xf numFmtId="0" fontId="35" fillId="16" borderId="0" xfId="10" applyFont="1" applyFill="1" applyAlignment="1">
      <alignment horizontal="left" vertical="center" indent="1"/>
    </xf>
    <xf numFmtId="0" fontId="34" fillId="17" borderId="0" xfId="10" applyFont="1" applyFill="1" applyAlignment="1">
      <alignment horizontal="center" vertical="center"/>
    </xf>
    <xf numFmtId="0" fontId="37" fillId="15" borderId="0" xfId="10" applyFont="1" applyFill="1" applyAlignment="1">
      <alignment horizontal="left" vertical="center"/>
    </xf>
    <xf numFmtId="0" fontId="38" fillId="0" borderId="0" xfId="6" applyFont="1"/>
    <xf numFmtId="1" fontId="38" fillId="0" borderId="0" xfId="6" applyNumberFormat="1" applyFont="1"/>
    <xf numFmtId="169" fontId="38" fillId="23" borderId="0" xfId="6" applyNumberFormat="1" applyFont="1" applyFill="1" applyAlignment="1">
      <alignment horizontal="center" vertical="center"/>
    </xf>
    <xf numFmtId="0" fontId="38" fillId="23" borderId="0" xfId="6" applyFont="1" applyFill="1" applyAlignment="1">
      <alignment horizontal="center" vertical="center"/>
    </xf>
    <xf numFmtId="0" fontId="40" fillId="0" borderId="15" xfId="3" applyFont="1" applyBorder="1" applyAlignment="1">
      <alignment horizontal="center" vertical="center"/>
    </xf>
    <xf numFmtId="0" fontId="40" fillId="27" borderId="15" xfId="3" applyFont="1" applyFill="1" applyBorder="1" applyAlignment="1">
      <alignment horizontal="center" vertical="center"/>
    </xf>
    <xf numFmtId="0" fontId="40" fillId="28" borderId="15" xfId="3" applyFont="1" applyFill="1" applyBorder="1" applyAlignment="1">
      <alignment horizontal="center" vertical="center"/>
    </xf>
    <xf numFmtId="0" fontId="40" fillId="29" borderId="15" xfId="3" applyFont="1" applyFill="1" applyBorder="1" applyAlignment="1">
      <alignment horizontal="center" vertical="center"/>
    </xf>
    <xf numFmtId="0" fontId="40" fillId="30" borderId="15" xfId="3" applyFont="1" applyFill="1" applyBorder="1" applyAlignment="1">
      <alignment horizontal="center" vertical="center"/>
    </xf>
    <xf numFmtId="0" fontId="41" fillId="0" borderId="15" xfId="3" applyFont="1" applyBorder="1"/>
    <xf numFmtId="0" fontId="40" fillId="0" borderId="15" xfId="3" applyFont="1" applyBorder="1"/>
    <xf numFmtId="172" fontId="40" fillId="27" borderId="15" xfId="3" applyNumberFormat="1" applyFont="1" applyFill="1" applyBorder="1" applyAlignment="1">
      <alignment horizontal="center" vertical="center"/>
    </xf>
    <xf numFmtId="172" fontId="40" fillId="28" borderId="15" xfId="3" applyNumberFormat="1" applyFont="1" applyFill="1" applyBorder="1" applyAlignment="1">
      <alignment horizontal="center" vertical="center"/>
    </xf>
    <xf numFmtId="172" fontId="40" fillId="29" borderId="15" xfId="3" applyNumberFormat="1" applyFont="1" applyFill="1" applyBorder="1" applyAlignment="1">
      <alignment horizontal="center" vertical="center"/>
    </xf>
    <xf numFmtId="172" fontId="40" fillId="30" borderId="15" xfId="3" applyNumberFormat="1" applyFont="1" applyFill="1" applyBorder="1" applyAlignment="1">
      <alignment horizontal="center" vertical="center"/>
    </xf>
    <xf numFmtId="0" fontId="11" fillId="0" borderId="0" xfId="3" applyAlignment="1">
      <alignment horizontal="center" vertical="center"/>
    </xf>
    <xf numFmtId="0" fontId="42" fillId="0" borderId="0" xfId="3" applyFont="1"/>
    <xf numFmtId="166" fontId="0" fillId="0" borderId="0" xfId="0" applyNumberFormat="1"/>
    <xf numFmtId="0" fontId="0" fillId="0" borderId="0" xfId="0" applyFill="1" applyBorder="1" applyAlignment="1"/>
    <xf numFmtId="9" fontId="0" fillId="0" borderId="0" xfId="0" applyNumberFormat="1" applyFill="1" applyBorder="1" applyAlignment="1"/>
    <xf numFmtId="167" fontId="0" fillId="0" borderId="9" xfId="0" applyNumberFormat="1" applyFill="1" applyBorder="1" applyAlignment="1"/>
    <xf numFmtId="0" fontId="43" fillId="14" borderId="17" xfId="0" applyFont="1" applyFill="1" applyBorder="1" applyAlignment="1">
      <alignment horizontal="left"/>
    </xf>
    <xf numFmtId="0" fontId="43" fillId="14" borderId="18" xfId="0" applyFont="1" applyFill="1" applyBorder="1" applyAlignment="1">
      <alignment horizontal="left"/>
    </xf>
    <xf numFmtId="0" fontId="0" fillId="0" borderId="16" xfId="0" applyFill="1" applyBorder="1" applyAlignment="1"/>
    <xf numFmtId="0" fontId="44" fillId="12" borderId="0" xfId="0" applyFont="1" applyFill="1" applyBorder="1" applyAlignment="1">
      <alignment horizontal="left"/>
    </xf>
    <xf numFmtId="0" fontId="45" fillId="12" borderId="16" xfId="0" applyFont="1" applyFill="1" applyBorder="1" applyAlignment="1">
      <alignment horizontal="left"/>
    </xf>
    <xf numFmtId="0" fontId="44" fillId="12" borderId="9" xfId="0" applyFont="1" applyFill="1" applyBorder="1" applyAlignment="1">
      <alignment horizontal="left"/>
    </xf>
    <xf numFmtId="0" fontId="46" fillId="14" borderId="18" xfId="0" applyFont="1" applyFill="1" applyBorder="1" applyAlignment="1">
      <alignment horizontal="right"/>
    </xf>
    <xf numFmtId="0" fontId="46" fillId="14" borderId="17" xfId="0" applyFont="1" applyFill="1" applyBorder="1" applyAlignment="1">
      <alignment horizontal="right"/>
    </xf>
    <xf numFmtId="9" fontId="0" fillId="13" borderId="0" xfId="0" applyNumberFormat="1" applyFill="1" applyBorder="1" applyAlignment="1"/>
    <xf numFmtId="0" fontId="47" fillId="0" borderId="0" xfId="0" applyFont="1" applyFill="1" applyBorder="1" applyAlignment="1">
      <alignment vertical="top" wrapText="1"/>
    </xf>
    <xf numFmtId="166" fontId="48" fillId="0" borderId="0" xfId="10" applyNumberFormat="1" applyFont="1" applyAlignment="1">
      <alignment horizontal="center" vertical="center"/>
    </xf>
    <xf numFmtId="9" fontId="48" fillId="0" borderId="0" xfId="8" applyFont="1" applyAlignment="1">
      <alignment horizontal="center" vertical="center"/>
    </xf>
    <xf numFmtId="9" fontId="49" fillId="0" borderId="0" xfId="8" applyFont="1" applyAlignment="1">
      <alignment vertical="center"/>
    </xf>
    <xf numFmtId="0" fontId="49" fillId="0" borderId="0" xfId="10" applyFont="1" applyAlignment="1">
      <alignment vertical="center"/>
    </xf>
    <xf numFmtId="6" fontId="0" fillId="0" borderId="0" xfId="0" applyNumberFormat="1"/>
    <xf numFmtId="6" fontId="0" fillId="0" borderId="0" xfId="0" applyNumberFormat="1" applyFill="1" applyBorder="1" applyAlignment="1"/>
    <xf numFmtId="166" fontId="0" fillId="0" borderId="0" xfId="0" applyNumberFormat="1" applyFill="1" applyBorder="1" applyAlignment="1"/>
    <xf numFmtId="9" fontId="0" fillId="0" borderId="9" xfId="0" applyNumberFormat="1" applyFill="1" applyBorder="1" applyAlignment="1"/>
    <xf numFmtId="0" fontId="50" fillId="14" borderId="17" xfId="0" applyFont="1" applyFill="1" applyBorder="1" applyAlignment="1">
      <alignment horizontal="left"/>
    </xf>
    <xf numFmtId="0" fontId="50" fillId="14" borderId="18" xfId="0" applyFont="1" applyFill="1" applyBorder="1" applyAlignment="1">
      <alignment horizontal="left"/>
    </xf>
    <xf numFmtId="6" fontId="0" fillId="0" borderId="16" xfId="0" applyNumberFormat="1" applyFill="1" applyBorder="1" applyAlignment="1"/>
    <xf numFmtId="0" fontId="51" fillId="12" borderId="0" xfId="0" applyFont="1" applyFill="1" applyBorder="1" applyAlignment="1">
      <alignment horizontal="left"/>
    </xf>
    <xf numFmtId="0" fontId="52" fillId="12" borderId="16" xfId="0" applyFont="1" applyFill="1" applyBorder="1" applyAlignment="1">
      <alignment horizontal="left"/>
    </xf>
    <xf numFmtId="0" fontId="51" fillId="12" borderId="9" xfId="0" applyFont="1" applyFill="1" applyBorder="1" applyAlignment="1">
      <alignment horizontal="left"/>
    </xf>
    <xf numFmtId="6" fontId="46" fillId="14" borderId="18" xfId="0" applyNumberFormat="1" applyFont="1" applyFill="1" applyBorder="1" applyAlignment="1">
      <alignment horizontal="right"/>
    </xf>
    <xf numFmtId="166" fontId="0" fillId="13" borderId="0" xfId="0" applyNumberFormat="1" applyFill="1" applyBorder="1" applyAlignment="1"/>
    <xf numFmtId="0" fontId="25" fillId="3" borderId="0" xfId="6" applyFont="1" applyFill="1" applyAlignment="1">
      <alignment horizontal="center" vertical="center"/>
    </xf>
    <xf numFmtId="0" fontId="25" fillId="31" borderId="0" xfId="6" applyFont="1" applyFill="1" applyAlignment="1">
      <alignment horizontal="center" vertical="center"/>
    </xf>
    <xf numFmtId="0" fontId="38" fillId="32" borderId="0" xfId="6" applyFont="1" applyFill="1"/>
    <xf numFmtId="171" fontId="38" fillId="32" borderId="0" xfId="12" applyNumberFormat="1" applyFont="1" applyFill="1" applyBorder="1"/>
    <xf numFmtId="0" fontId="38" fillId="32" borderId="13" xfId="6" applyFont="1" applyFill="1" applyBorder="1"/>
    <xf numFmtId="9" fontId="38" fillId="32" borderId="13" xfId="9" applyFont="1" applyFill="1" applyBorder="1"/>
    <xf numFmtId="0" fontId="53" fillId="5" borderId="12" xfId="5" applyFont="1" applyFill="1" applyBorder="1"/>
    <xf numFmtId="0" fontId="1" fillId="0" borderId="0" xfId="5" applyBorder="1"/>
    <xf numFmtId="164" fontId="1" fillId="0" borderId="0" xfId="5" applyNumberFormat="1" applyBorder="1"/>
    <xf numFmtId="0" fontId="53" fillId="0" borderId="0" xfId="5" applyFont="1" applyBorder="1"/>
    <xf numFmtId="0" fontId="13" fillId="33" borderId="0" xfId="0" applyFont="1" applyFill="1" applyAlignment="1">
      <alignment horizontal="center"/>
    </xf>
    <xf numFmtId="0" fontId="55" fillId="0" borderId="0" xfId="0" applyFont="1" applyAlignment="1">
      <alignment horizontal="center"/>
    </xf>
    <xf numFmtId="0" fontId="55" fillId="34" borderId="0" xfId="0" applyFont="1" applyFill="1" applyAlignment="1">
      <alignment horizontal="center"/>
    </xf>
    <xf numFmtId="0" fontId="11" fillId="0" borderId="0" xfId="3" applyAlignment="1">
      <alignment wrapText="1"/>
    </xf>
    <xf numFmtId="0" fontId="11" fillId="3" borderId="0" xfId="3" applyFill="1"/>
    <xf numFmtId="0" fontId="11" fillId="3" borderId="0" xfId="3" applyNumberFormat="1" applyFill="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36" fillId="25" borderId="0" xfId="10" applyFont="1" applyFill="1" applyAlignment="1">
      <alignment horizontal="center" vertical="center"/>
    </xf>
    <xf numFmtId="0" fontId="34" fillId="24" borderId="0" xfId="10" applyFont="1" applyFill="1" applyAlignment="1">
      <alignment horizontal="center" vertical="center"/>
    </xf>
    <xf numFmtId="166" fontId="33" fillId="23" borderId="22" xfId="10" applyNumberFormat="1" applyFont="1" applyFill="1" applyBorder="1" applyAlignment="1">
      <alignment horizontal="center" vertical="center"/>
    </xf>
    <xf numFmtId="166" fontId="33" fillId="23" borderId="10" xfId="10" applyNumberFormat="1" applyFont="1" applyFill="1" applyBorder="1" applyAlignment="1">
      <alignment horizontal="center" vertical="center"/>
    </xf>
    <xf numFmtId="6" fontId="33" fillId="16" borderId="0" xfId="10" applyNumberFormat="1" applyFont="1" applyFill="1" applyAlignment="1">
      <alignment horizontal="left" vertical="center" indent="8"/>
    </xf>
    <xf numFmtId="0" fontId="39" fillId="26" borderId="0" xfId="6" applyFont="1" applyFill="1" applyAlignment="1">
      <alignment horizontal="center" vertical="center"/>
    </xf>
    <xf numFmtId="0" fontId="42" fillId="0" borderId="0" xfId="3" applyFont="1" applyAlignment="1">
      <alignment horizontal="center"/>
    </xf>
    <xf numFmtId="0" fontId="11" fillId="0" borderId="23" xfId="3" applyBorder="1"/>
    <xf numFmtId="0" fontId="11" fillId="0" borderId="24" xfId="3" applyBorder="1"/>
  </cellXfs>
  <cellStyles count="13">
    <cellStyle name="Comma 2" xfId="12" xr:uid="{29BFDE96-6738-4690-A46A-85D96ABC6962}"/>
    <cellStyle name="Currency 3" xfId="11" xr:uid="{0F3B2090-F5B3-4C2D-AD5B-C610822943CB}"/>
    <cellStyle name="Currency 4" xfId="7" xr:uid="{2792FEA5-6DD5-494A-AE6D-C22A33414D68}"/>
    <cellStyle name="Hyperlink 3" xfId="2" xr:uid="{BA6953B7-2868-4097-ABB2-2A188B0469BC}"/>
    <cellStyle name="Normal" xfId="0" builtinId="0"/>
    <cellStyle name="Normal 2" xfId="3" xr:uid="{4B9C3587-BC32-4862-B286-6F2BE0C7CADA}"/>
    <cellStyle name="Normal 2 2" xfId="4" xr:uid="{622F4380-1109-46E1-91CF-394B2BDC3621}"/>
    <cellStyle name="Normal 2 2 2" xfId="1" xr:uid="{14252849-D2F8-445B-9DB6-A6079DA5771E}"/>
    <cellStyle name="Normal 2 3" xfId="6" xr:uid="{AF624154-9C3D-4428-9F47-7573D01952AF}"/>
    <cellStyle name="Normal 2 3 2" xfId="10" xr:uid="{B783368E-26AB-42D1-8C46-3EB3C77E3EE2}"/>
    <cellStyle name="Normal 3" xfId="5" xr:uid="{3FCBCC28-A0E3-4D9C-AA76-8E8955837B00}"/>
    <cellStyle name="Percent 2" xfId="8" xr:uid="{BF8A838B-E805-41CE-BFB3-D75303554ACE}"/>
    <cellStyle name="Percent 2 2" xfId="9" xr:uid="{DA0052F8-A010-4EFD-B96F-9E97A9375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5848566485623"/>
          <c:y val="4.0126933993111666E-2"/>
          <c:w val="0.66146252344807266"/>
          <c:h val="0.7866033971278063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13E-48BE-BA6C-5A059EEA29D5}"/>
              </c:ext>
            </c:extLst>
          </c:dPt>
          <c:dPt>
            <c:idx val="1"/>
            <c:bubble3D val="0"/>
            <c:spPr>
              <a:solidFill>
                <a:schemeClr val="accent2"/>
              </a:solidFill>
              <a:ln w="19050">
                <a:noFill/>
              </a:ln>
              <a:effectLst/>
            </c:spPr>
            <c:extLst>
              <c:ext xmlns:c16="http://schemas.microsoft.com/office/drawing/2014/chart" uri="{C3380CC4-5D6E-409C-BE32-E72D297353CC}">
                <c16:uniqueId val="{00000003-213E-48BE-BA6C-5A059EEA29D5}"/>
              </c:ext>
            </c:extLst>
          </c:dPt>
          <c:dPt>
            <c:idx val="2"/>
            <c:bubble3D val="0"/>
            <c:spPr>
              <a:solidFill>
                <a:schemeClr val="accent3"/>
              </a:solidFill>
              <a:ln w="19050">
                <a:noFill/>
              </a:ln>
              <a:effectLst/>
            </c:spPr>
            <c:extLst>
              <c:ext xmlns:c16="http://schemas.microsoft.com/office/drawing/2014/chart" uri="{C3380CC4-5D6E-409C-BE32-E72D297353CC}">
                <c16:uniqueId val="{00000005-213E-48BE-BA6C-5A059EEA29D5}"/>
              </c:ext>
            </c:extLst>
          </c:dPt>
          <c:dPt>
            <c:idx val="3"/>
            <c:bubble3D val="0"/>
            <c:spPr>
              <a:solidFill>
                <a:schemeClr val="accent4"/>
              </a:solidFill>
              <a:ln w="19050">
                <a:noFill/>
              </a:ln>
              <a:effectLst/>
            </c:spPr>
            <c:extLst>
              <c:ext xmlns:c16="http://schemas.microsoft.com/office/drawing/2014/chart" uri="{C3380CC4-5D6E-409C-BE32-E72D297353CC}">
                <c16:uniqueId val="{00000007-213E-48BE-BA6C-5A059EEA29D5}"/>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'Scenario mng (Səyahət Büdcəsi)'!$F$4:$F$8</c:f>
              <c:strCache>
                <c:ptCount val="5"/>
                <c:pt idx="0">
                  <c:v>Nəqliyyat</c:v>
                </c:pt>
                <c:pt idx="1">
                  <c:v>Məskunlaşma</c:v>
                </c:pt>
                <c:pt idx="2">
                  <c:v>Yemək</c:v>
                </c:pt>
                <c:pt idx="3">
                  <c:v>Əyləncə</c:v>
                </c:pt>
                <c:pt idx="4">
                  <c:v>Digər</c:v>
                </c:pt>
              </c:strCache>
            </c:strRef>
          </c:cat>
          <c:val>
            <c:numRef>
              <c:f>'Scenario mng (Səyahət Büdcəsi)'!$G$4:$G$8</c:f>
              <c:numCache>
                <c:formatCode>0%</c:formatCode>
                <c:ptCount val="5"/>
                <c:pt idx="0">
                  <c:v>0.1834862385321101</c:v>
                </c:pt>
                <c:pt idx="1">
                  <c:v>0.25229357798165136</c:v>
                </c:pt>
                <c:pt idx="2">
                  <c:v>0.12844036697247707</c:v>
                </c:pt>
                <c:pt idx="3">
                  <c:v>0.32110091743119268</c:v>
                </c:pt>
                <c:pt idx="4">
                  <c:v>0.11</c:v>
                </c:pt>
              </c:numCache>
            </c:numRef>
          </c:val>
          <c:extLst>
            <c:ext xmlns:c16="http://schemas.microsoft.com/office/drawing/2014/chart" uri="{C3380CC4-5D6E-409C-BE32-E72D297353CC}">
              <c16:uniqueId val="{00000008-213E-48BE-BA6C-5A059EEA29D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chart" Target="../charts/chart1.xml"/><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1</xdr:row>
      <xdr:rowOff>267260</xdr:rowOff>
    </xdr:from>
    <xdr:to>
      <xdr:col>11</xdr:col>
      <xdr:colOff>276224</xdr:colOff>
      <xdr:row>9</xdr:row>
      <xdr:rowOff>137833</xdr:rowOff>
    </xdr:to>
    <xdr:graphicFrame macro="">
      <xdr:nvGraphicFramePr>
        <xdr:cNvPr id="2" name="Chart 1">
          <a:extLst>
            <a:ext uri="{FF2B5EF4-FFF2-40B4-BE49-F238E27FC236}">
              <a16:creationId xmlns:a16="http://schemas.microsoft.com/office/drawing/2014/main" id="{AE7C4D9D-873B-4F47-9258-D04A211C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247650</xdr:colOff>
      <xdr:row>0</xdr:row>
      <xdr:rowOff>180976</xdr:rowOff>
    </xdr:from>
    <xdr:ext cx="351436" cy="338784"/>
    <xdr:pic>
      <xdr:nvPicPr>
        <xdr:cNvPr id="3" name="Picture 2">
          <a:extLst>
            <a:ext uri="{FF2B5EF4-FFF2-40B4-BE49-F238E27FC236}">
              <a16:creationId xmlns:a16="http://schemas.microsoft.com/office/drawing/2014/main" id="{6E4B2EB9-1E20-4701-8B2B-BF78A1EB36B9}"/>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43150" y="180976"/>
          <a:ext cx="351436" cy="338784"/>
        </a:xfrm>
        <a:prstGeom prst="rect">
          <a:avLst/>
        </a:prstGeom>
      </xdr:spPr>
    </xdr:pic>
    <xdr:clientData/>
  </xdr:oneCellAnchor>
  <xdr:oneCellAnchor>
    <xdr:from>
      <xdr:col>5</xdr:col>
      <xdr:colOff>704055</xdr:colOff>
      <xdr:row>0</xdr:row>
      <xdr:rowOff>190500</xdr:rowOff>
    </xdr:from>
    <xdr:ext cx="324670" cy="324670"/>
    <xdr:pic>
      <xdr:nvPicPr>
        <xdr:cNvPr id="4" name="Picture 3">
          <a:extLst>
            <a:ext uri="{FF2B5EF4-FFF2-40B4-BE49-F238E27FC236}">
              <a16:creationId xmlns:a16="http://schemas.microsoft.com/office/drawing/2014/main" id="{6B28C8EF-FCA2-4441-B0F2-AABAF56B5E31}"/>
            </a:ext>
          </a:extLst>
        </xdr:cNvPr>
        <xdr:cNvPicPr>
          <a:picLocks noChangeAspect="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799555" y="190500"/>
          <a:ext cx="324670" cy="324670"/>
        </a:xfrm>
        <a:prstGeom prst="rect">
          <a:avLst/>
        </a:prstGeom>
      </xdr:spPr>
    </xdr:pic>
    <xdr:clientData/>
  </xdr:oneCellAnchor>
  <xdr:oneCellAnchor>
    <xdr:from>
      <xdr:col>5</xdr:col>
      <xdr:colOff>1171794</xdr:colOff>
      <xdr:row>0</xdr:row>
      <xdr:rowOff>152400</xdr:rowOff>
    </xdr:from>
    <xdr:ext cx="281063" cy="395250"/>
    <xdr:pic>
      <xdr:nvPicPr>
        <xdr:cNvPr id="5" name="Picture 4">
          <a:extLst>
            <a:ext uri="{FF2B5EF4-FFF2-40B4-BE49-F238E27FC236}">
              <a16:creationId xmlns:a16="http://schemas.microsoft.com/office/drawing/2014/main" id="{10FEE206-FD94-42D2-B7C5-3ECA443EEA65}"/>
            </a:ext>
          </a:extLst>
        </xdr:cNvPr>
        <xdr:cNvPicPr>
          <a:picLocks noChangeAspect="1"/>
        </xdr:cNvPicPr>
      </xdr:nvPicPr>
      <xdr:blipFill>
        <a:blip xmlns:r="http://schemas.openxmlformats.org/officeDocument/2006/relationships" r:embed="rId4"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252054" y="152400"/>
          <a:ext cx="281063" cy="395250"/>
        </a:xfrm>
        <a:prstGeom prst="rect">
          <a:avLst/>
        </a:prstGeom>
      </xdr:spPr>
    </xdr:pic>
    <xdr:clientData/>
  </xdr:one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153" t="s">
        <v>0</v>
      </c>
      <c r="C1" s="153"/>
      <c r="D1" s="153"/>
      <c r="E1" s="153"/>
      <c r="F1" s="153"/>
      <c r="G1" s="153"/>
      <c r="H1" s="153"/>
      <c r="I1" s="153"/>
      <c r="J1" s="153"/>
      <c r="K1" s="153"/>
      <c r="L1" s="153"/>
      <c r="M1" s="153"/>
      <c r="N1" s="153"/>
      <c r="O1" s="153"/>
    </row>
    <row r="2" spans="1:19" ht="18.95" customHeight="1">
      <c r="B2" s="153"/>
      <c r="C2" s="153"/>
      <c r="D2" s="153"/>
      <c r="E2" s="153"/>
      <c r="F2" s="153"/>
      <c r="G2" s="153"/>
      <c r="H2" s="153"/>
      <c r="I2" s="153"/>
      <c r="J2" s="153"/>
      <c r="K2" s="153"/>
      <c r="L2" s="153"/>
      <c r="M2" s="153"/>
      <c r="N2" s="153"/>
      <c r="O2" s="153"/>
    </row>
    <row r="3" spans="1:19" ht="18.95" customHeight="1">
      <c r="B3" s="153"/>
      <c r="C3" s="153"/>
      <c r="D3" s="153"/>
      <c r="E3" s="153"/>
      <c r="F3" s="153"/>
      <c r="G3" s="153"/>
      <c r="H3" s="153"/>
      <c r="I3" s="153"/>
      <c r="J3" s="153"/>
      <c r="K3" s="153"/>
      <c r="L3" s="153"/>
      <c r="M3" s="153"/>
      <c r="N3" s="153"/>
      <c r="O3" s="153"/>
    </row>
    <row r="4" spans="1:19" ht="18.95" customHeight="1">
      <c r="B4" s="153"/>
      <c r="C4" s="153"/>
      <c r="D4" s="153"/>
      <c r="E4" s="153"/>
      <c r="F4" s="153"/>
      <c r="G4" s="153"/>
      <c r="H4" s="153"/>
      <c r="I4" s="153"/>
      <c r="J4" s="153"/>
      <c r="K4" s="153"/>
      <c r="L4" s="153"/>
      <c r="M4" s="153"/>
      <c r="N4" s="153"/>
      <c r="O4" s="153"/>
    </row>
    <row r="5" spans="1:19" ht="18.95" customHeight="1">
      <c r="B5" s="153"/>
      <c r="C5" s="153"/>
      <c r="D5" s="153"/>
      <c r="E5" s="153"/>
      <c r="F5" s="153"/>
      <c r="G5" s="153"/>
      <c r="H5" s="153"/>
      <c r="I5" s="153"/>
      <c r="J5" s="153"/>
      <c r="K5" s="153"/>
      <c r="L5" s="153"/>
      <c r="M5" s="153"/>
      <c r="N5" s="153"/>
      <c r="O5" s="153"/>
    </row>
    <row r="6" spans="1:19" ht="141.94999999999999" customHeight="1">
      <c r="A6" s="154" t="s">
        <v>1</v>
      </c>
      <c r="B6" s="154"/>
      <c r="C6" s="154"/>
      <c r="D6" s="154"/>
      <c r="E6" s="154"/>
      <c r="F6" s="154"/>
      <c r="G6" s="154"/>
      <c r="H6" s="154"/>
      <c r="I6" s="154"/>
      <c r="J6" s="154"/>
      <c r="K6" s="154"/>
      <c r="L6" s="154"/>
      <c r="M6" s="154"/>
      <c r="N6" s="154"/>
      <c r="O6" s="154"/>
      <c r="P6" s="154"/>
      <c r="Q6" s="154"/>
      <c r="R6" s="154"/>
      <c r="S6" s="154"/>
    </row>
    <row r="7" spans="1:19" ht="128.65" customHeight="1">
      <c r="A7" s="154" t="s">
        <v>2</v>
      </c>
      <c r="B7" s="154"/>
      <c r="C7" s="154"/>
      <c r="D7" s="154"/>
      <c r="E7" s="154"/>
      <c r="F7" s="154"/>
      <c r="G7" s="154"/>
      <c r="H7" s="154"/>
      <c r="I7" s="154"/>
      <c r="J7" s="154"/>
      <c r="K7" s="154"/>
      <c r="L7" s="154"/>
      <c r="M7" s="154"/>
      <c r="N7" s="154"/>
      <c r="O7" s="154"/>
      <c r="P7" s="154"/>
      <c r="Q7" s="154"/>
      <c r="R7" s="154"/>
      <c r="S7" s="154"/>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155" t="s">
        <v>5</v>
      </c>
      <c r="C18" s="155"/>
      <c r="D18" s="155" t="s">
        <v>6</v>
      </c>
      <c r="E18" s="155"/>
      <c r="F18" s="155" t="s">
        <v>7</v>
      </c>
      <c r="G18" s="155"/>
      <c r="H18" s="155" t="s">
        <v>8</v>
      </c>
      <c r="I18" s="155"/>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151" t="s">
        <v>9</v>
      </c>
      <c r="K23" s="152"/>
      <c r="L23" s="152"/>
      <c r="M23" s="152"/>
      <c r="N23" s="152"/>
      <c r="O23" s="152"/>
      <c r="P23" s="152"/>
      <c r="Q23" s="152"/>
      <c r="R23" s="152"/>
    </row>
    <row r="24" spans="2:18" ht="18.75" customHeight="1">
      <c r="J24" s="152"/>
      <c r="K24" s="152"/>
      <c r="L24" s="152"/>
      <c r="M24" s="152"/>
      <c r="N24" s="152"/>
      <c r="O24" s="152"/>
      <c r="P24" s="152"/>
      <c r="Q24" s="152"/>
      <c r="R24" s="152"/>
    </row>
    <row r="25" spans="2:18" ht="18.75" customHeight="1">
      <c r="J25" s="152"/>
      <c r="K25" s="152"/>
      <c r="L25" s="152"/>
      <c r="M25" s="152"/>
      <c r="N25" s="152"/>
      <c r="O25" s="152"/>
      <c r="P25" s="152"/>
      <c r="Q25" s="152"/>
      <c r="R25" s="152"/>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898B-3393-4E72-A9C3-D5A51391170B}">
  <sheetPr>
    <tabColor rgb="FF990033"/>
  </sheetPr>
  <dimension ref="A1:J17"/>
  <sheetViews>
    <sheetView showGridLines="0" zoomScale="115" zoomScaleNormal="115" workbookViewId="0">
      <selection activeCell="B1" sqref="B1"/>
    </sheetView>
  </sheetViews>
  <sheetFormatPr defaultColWidth="8.875" defaultRowHeight="21"/>
  <cols>
    <col min="1" max="1" width="64.375" style="20" bestFit="1" customWidth="1"/>
    <col min="2" max="16384" width="8.875" style="6"/>
  </cols>
  <sheetData>
    <row r="1" spans="1:10" ht="23.25" thickBot="1">
      <c r="A1" s="5" t="s">
        <v>10</v>
      </c>
      <c r="G1" s="7" t="s">
        <v>11</v>
      </c>
      <c r="H1" s="8" t="s">
        <v>12</v>
      </c>
      <c r="I1" s="9" t="s">
        <v>13</v>
      </c>
      <c r="J1" s="10" t="s">
        <v>14</v>
      </c>
    </row>
    <row r="2" spans="1:10" ht="19.5" thickTop="1">
      <c r="A2" s="11" t="s">
        <v>15</v>
      </c>
      <c r="B2" s="6" t="s">
        <v>16</v>
      </c>
      <c r="G2" s="12" t="s">
        <v>17</v>
      </c>
      <c r="H2" s="6">
        <v>4239</v>
      </c>
      <c r="I2" s="13">
        <f>RANK(H2,$H$2:$H$9,0)</f>
        <v>5</v>
      </c>
      <c r="J2" s="14">
        <f>_xlfn.RANK.EQ(H2,$H$2:$H$9,0)</f>
        <v>5</v>
      </c>
    </row>
    <row r="3" spans="1:10" ht="18.75">
      <c r="A3" s="15" t="s">
        <v>18</v>
      </c>
      <c r="B3" s="6" t="s">
        <v>16</v>
      </c>
      <c r="G3" s="12" t="s">
        <v>19</v>
      </c>
      <c r="H3" s="6">
        <v>3389</v>
      </c>
      <c r="I3" s="13">
        <f t="shared" ref="I3:I9" si="0">RANK(H3,$H$2:$H$9,0)</f>
        <v>6</v>
      </c>
      <c r="J3" s="14">
        <f t="shared" ref="J3:J9" si="1">_xlfn.RANK.EQ(H3,$H$2:$H$9,0)</f>
        <v>6</v>
      </c>
    </row>
    <row r="4" spans="1:10" ht="18.75">
      <c r="A4" s="11" t="s">
        <v>20</v>
      </c>
      <c r="B4" s="6" t="s">
        <v>16</v>
      </c>
      <c r="G4" s="12" t="s">
        <v>21</v>
      </c>
      <c r="H4" s="6">
        <v>7665</v>
      </c>
      <c r="I4" s="13">
        <f t="shared" si="0"/>
        <v>3</v>
      </c>
      <c r="J4" s="14">
        <f t="shared" si="1"/>
        <v>3</v>
      </c>
    </row>
    <row r="5" spans="1:10" ht="18.75">
      <c r="A5" s="15" t="s">
        <v>22</v>
      </c>
      <c r="B5" s="6" t="s">
        <v>16</v>
      </c>
      <c r="G5" s="12" t="s">
        <v>23</v>
      </c>
      <c r="H5" s="6">
        <v>4358</v>
      </c>
      <c r="I5" s="13">
        <f t="shared" si="0"/>
        <v>4</v>
      </c>
      <c r="J5" s="14">
        <f t="shared" si="1"/>
        <v>4</v>
      </c>
    </row>
    <row r="6" spans="1:10" ht="18.75">
      <c r="A6" s="11" t="s">
        <v>24</v>
      </c>
      <c r="B6" s="6" t="s">
        <v>16</v>
      </c>
      <c r="G6" s="12" t="s">
        <v>25</v>
      </c>
      <c r="H6" s="6">
        <v>2068</v>
      </c>
      <c r="I6" s="13">
        <f t="shared" si="0"/>
        <v>8</v>
      </c>
      <c r="J6" s="14">
        <f t="shared" si="1"/>
        <v>8</v>
      </c>
    </row>
    <row r="7" spans="1:10" ht="18.75">
      <c r="A7" s="15" t="s">
        <v>26</v>
      </c>
      <c r="B7" s="6" t="s">
        <v>16</v>
      </c>
      <c r="G7" s="12" t="s">
        <v>27</v>
      </c>
      <c r="H7" s="6">
        <v>3173</v>
      </c>
      <c r="I7" s="13">
        <f t="shared" si="0"/>
        <v>7</v>
      </c>
      <c r="J7" s="14">
        <f t="shared" si="1"/>
        <v>7</v>
      </c>
    </row>
    <row r="8" spans="1:10" ht="18.75">
      <c r="A8" s="11" t="s">
        <v>28</v>
      </c>
      <c r="B8" s="6" t="s">
        <v>16</v>
      </c>
      <c r="D8" s="6">
        <v>3</v>
      </c>
      <c r="G8" s="12" t="s">
        <v>29</v>
      </c>
      <c r="H8" s="6">
        <v>9318</v>
      </c>
      <c r="I8" s="13">
        <f t="shared" si="0"/>
        <v>2</v>
      </c>
      <c r="J8" s="14">
        <f t="shared" si="1"/>
        <v>2</v>
      </c>
    </row>
    <row r="9" spans="1:10" ht="19.5" thickBot="1">
      <c r="A9" s="15" t="s">
        <v>30</v>
      </c>
      <c r="B9" s="6" t="s">
        <v>16</v>
      </c>
      <c r="D9" s="6">
        <v>10</v>
      </c>
      <c r="G9" s="16" t="s">
        <v>31</v>
      </c>
      <c r="H9" s="17">
        <v>9604</v>
      </c>
      <c r="I9" s="18">
        <f t="shared" si="0"/>
        <v>1</v>
      </c>
      <c r="J9" s="19">
        <f t="shared" si="1"/>
        <v>1</v>
      </c>
    </row>
    <row r="10" spans="1:10" ht="18.75">
      <c r="A10" s="11" t="s">
        <v>32</v>
      </c>
      <c r="B10" s="6" t="s">
        <v>16</v>
      </c>
      <c r="D10" s="6">
        <v>2</v>
      </c>
    </row>
    <row r="11" spans="1:10" ht="18.75">
      <c r="A11" s="15" t="s">
        <v>33</v>
      </c>
      <c r="B11" s="6" t="s">
        <v>16</v>
      </c>
      <c r="D11" s="6">
        <v>4</v>
      </c>
    </row>
    <row r="12" spans="1:10" ht="18.75">
      <c r="A12" s="11" t="s">
        <v>34</v>
      </c>
      <c r="B12" s="6" t="s">
        <v>16</v>
      </c>
      <c r="D12" s="6" t="b">
        <v>0</v>
      </c>
    </row>
    <row r="13" spans="1:10" ht="18.75">
      <c r="A13" s="15" t="s">
        <v>35</v>
      </c>
      <c r="B13" s="6" t="s">
        <v>16</v>
      </c>
      <c r="D13" s="6">
        <f>AVERAGE(D8:D12)</f>
        <v>4.75</v>
      </c>
    </row>
    <row r="14" spans="1:10" ht="18.75">
      <c r="A14" s="11" t="s">
        <v>36</v>
      </c>
      <c r="B14" s="6" t="s">
        <v>16</v>
      </c>
      <c r="D14" s="6">
        <f>AVERAGEA(D8:D12)</f>
        <v>3.8</v>
      </c>
    </row>
    <row r="15" spans="1:10" ht="18.75">
      <c r="A15" s="15" t="s">
        <v>37</v>
      </c>
      <c r="B15" s="6" t="s">
        <v>16</v>
      </c>
    </row>
    <row r="16" spans="1:10" ht="18.75">
      <c r="A16" s="11" t="s">
        <v>38</v>
      </c>
      <c r="B16" s="6" t="s">
        <v>16</v>
      </c>
    </row>
    <row r="17" spans="1:1" ht="18.75">
      <c r="A17" s="1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18D8F-7A2C-4650-9C61-82DC5DE62F71}">
  <sheetPr>
    <tabColor rgb="FF990033"/>
  </sheetPr>
  <dimension ref="A1:R20"/>
  <sheetViews>
    <sheetView showGridLines="0" tabSelected="1" zoomScale="115" zoomScaleNormal="115" workbookViewId="0">
      <selection activeCell="E11" sqref="E11"/>
    </sheetView>
  </sheetViews>
  <sheetFormatPr defaultColWidth="8.875" defaultRowHeight="21"/>
  <cols>
    <col min="1" max="1" width="39.5" style="20" customWidth="1"/>
    <col min="2" max="16384" width="8.875" style="6"/>
  </cols>
  <sheetData>
    <row r="1" spans="1:18" ht="23.25" thickBot="1">
      <c r="A1" s="145" t="s">
        <v>882</v>
      </c>
      <c r="C1" s="7" t="s">
        <v>11</v>
      </c>
      <c r="D1" s="8" t="s">
        <v>12</v>
      </c>
      <c r="E1" s="9" t="s">
        <v>13</v>
      </c>
      <c r="F1" s="163" t="s">
        <v>13</v>
      </c>
      <c r="G1" s="164" t="s">
        <v>14</v>
      </c>
      <c r="I1" s="7" t="s">
        <v>11</v>
      </c>
      <c r="J1" s="8" t="s">
        <v>12</v>
      </c>
      <c r="K1" s="9" t="s">
        <v>13</v>
      </c>
      <c r="L1" s="10" t="s">
        <v>14</v>
      </c>
    </row>
    <row r="2" spans="1:18" ht="19.5" thickTop="1">
      <c r="A2" s="146" t="s">
        <v>883</v>
      </c>
      <c r="C2" s="12" t="s">
        <v>17</v>
      </c>
      <c r="D2" s="6">
        <v>4239</v>
      </c>
      <c r="E2" s="13">
        <f>RANK(D2, $D$2:$D$9)</f>
        <v>5</v>
      </c>
      <c r="F2" s="14">
        <f>RANK(D2, $D$2:$D$9, 1)</f>
        <v>4</v>
      </c>
      <c r="G2" s="13">
        <f>_xlfn.RANK.EQ(D2, $D$2:$D$9,0)</f>
        <v>5</v>
      </c>
      <c r="I2" s="12" t="s">
        <v>17</v>
      </c>
      <c r="J2" s="6">
        <v>4239</v>
      </c>
      <c r="K2" s="13">
        <f>RANK(J2,$J$2:$J$9,0)</f>
        <v>5</v>
      </c>
      <c r="L2" s="14">
        <f>_xlfn.RANK.EQ(J2,$J$2:$J$9,0)</f>
        <v>5</v>
      </c>
    </row>
    <row r="3" spans="1:18" ht="18.75">
      <c r="A3" s="147" t="s">
        <v>884</v>
      </c>
      <c r="C3" s="12" t="s">
        <v>19</v>
      </c>
      <c r="D3" s="6">
        <v>3389</v>
      </c>
      <c r="E3" s="13">
        <f t="shared" ref="E3:E9" si="0">RANK(D3, $D$2:$D$9)</f>
        <v>6</v>
      </c>
      <c r="F3" s="14">
        <f t="shared" ref="F3:F9" si="1">RANK(D3, $D$2:$D$9, 1)</f>
        <v>3</v>
      </c>
      <c r="G3" s="13">
        <f t="shared" ref="G3:G9" si="2">_xlfn.RANK.EQ(D3, $D$2:$D$9,0)</f>
        <v>6</v>
      </c>
      <c r="I3" s="12" t="s">
        <v>19</v>
      </c>
      <c r="J3" s="6">
        <v>3389</v>
      </c>
      <c r="K3" s="13">
        <f t="shared" ref="K3:K9" si="3">RANK(J3,$J$2:$J$9,0)</f>
        <v>6</v>
      </c>
      <c r="L3" s="14">
        <f t="shared" ref="L3:L9" si="4">_xlfn.RANK.EQ(J3,$J$2:$J$9,0)</f>
        <v>6</v>
      </c>
    </row>
    <row r="4" spans="1:18" ht="18.75">
      <c r="A4" s="146" t="s">
        <v>885</v>
      </c>
      <c r="C4" s="12" t="s">
        <v>21</v>
      </c>
      <c r="D4" s="6">
        <v>7665</v>
      </c>
      <c r="E4" s="13">
        <f t="shared" si="0"/>
        <v>3</v>
      </c>
      <c r="F4" s="14">
        <f t="shared" si="1"/>
        <v>6</v>
      </c>
      <c r="G4" s="13">
        <f t="shared" si="2"/>
        <v>3</v>
      </c>
      <c r="I4" s="12" t="s">
        <v>21</v>
      </c>
      <c r="J4" s="6">
        <v>7665</v>
      </c>
      <c r="K4" s="13">
        <f t="shared" si="3"/>
        <v>3</v>
      </c>
      <c r="L4" s="14">
        <f t="shared" si="4"/>
        <v>3</v>
      </c>
    </row>
    <row r="5" spans="1:18" ht="18.75">
      <c r="A5" s="147" t="s">
        <v>886</v>
      </c>
      <c r="C5" s="12" t="s">
        <v>23</v>
      </c>
      <c r="D5" s="6">
        <v>4358</v>
      </c>
      <c r="E5" s="13">
        <f t="shared" si="0"/>
        <v>4</v>
      </c>
      <c r="F5" s="14">
        <f t="shared" si="1"/>
        <v>5</v>
      </c>
      <c r="G5" s="13">
        <f t="shared" si="2"/>
        <v>4</v>
      </c>
      <c r="I5" s="12" t="s">
        <v>23</v>
      </c>
      <c r="J5" s="6">
        <v>4358</v>
      </c>
      <c r="K5" s="13">
        <f t="shared" si="3"/>
        <v>4</v>
      </c>
      <c r="L5" s="14">
        <f t="shared" si="4"/>
        <v>4</v>
      </c>
    </row>
    <row r="6" spans="1:18" ht="18.75">
      <c r="A6" s="146" t="s">
        <v>887</v>
      </c>
      <c r="C6" s="12" t="s">
        <v>25</v>
      </c>
      <c r="D6" s="6">
        <v>2068</v>
      </c>
      <c r="E6" s="13">
        <f t="shared" si="0"/>
        <v>8</v>
      </c>
      <c r="F6" s="14">
        <f t="shared" si="1"/>
        <v>1</v>
      </c>
      <c r="G6" s="13">
        <f t="shared" si="2"/>
        <v>8</v>
      </c>
      <c r="I6" s="12" t="s">
        <v>25</v>
      </c>
      <c r="J6" s="6">
        <v>2068</v>
      </c>
      <c r="K6" s="13">
        <f t="shared" si="3"/>
        <v>8</v>
      </c>
      <c r="L6" s="14">
        <f t="shared" si="4"/>
        <v>8</v>
      </c>
    </row>
    <row r="7" spans="1:18" ht="18.75">
      <c r="A7" s="147" t="s">
        <v>888</v>
      </c>
      <c r="C7" s="12" t="s">
        <v>27</v>
      </c>
      <c r="D7" s="6">
        <v>3173</v>
      </c>
      <c r="E7" s="13">
        <f t="shared" si="0"/>
        <v>7</v>
      </c>
      <c r="F7" s="14">
        <f t="shared" si="1"/>
        <v>2</v>
      </c>
      <c r="G7" s="13">
        <f t="shared" si="2"/>
        <v>7</v>
      </c>
      <c r="I7" s="12" t="s">
        <v>27</v>
      </c>
      <c r="J7" s="6">
        <v>3173</v>
      </c>
      <c r="K7" s="13">
        <f t="shared" si="3"/>
        <v>7</v>
      </c>
      <c r="L7" s="14">
        <f t="shared" si="4"/>
        <v>7</v>
      </c>
    </row>
    <row r="8" spans="1:18" ht="18.75">
      <c r="A8" s="146" t="s">
        <v>889</v>
      </c>
      <c r="C8" s="12" t="s">
        <v>29</v>
      </c>
      <c r="D8" s="6">
        <v>9318</v>
      </c>
      <c r="E8" s="13">
        <f t="shared" si="0"/>
        <v>2</v>
      </c>
      <c r="F8" s="14">
        <f t="shared" si="1"/>
        <v>7</v>
      </c>
      <c r="G8" s="13">
        <f t="shared" si="2"/>
        <v>2</v>
      </c>
      <c r="I8" s="12" t="s">
        <v>29</v>
      </c>
      <c r="J8" s="6">
        <v>9318</v>
      </c>
      <c r="K8" s="13">
        <f t="shared" si="3"/>
        <v>2</v>
      </c>
      <c r="L8" s="14">
        <f t="shared" si="4"/>
        <v>2</v>
      </c>
    </row>
    <row r="9" spans="1:18" ht="19.5" thickBot="1">
      <c r="A9" s="147" t="s">
        <v>890</v>
      </c>
      <c r="C9" s="16" t="s">
        <v>31</v>
      </c>
      <c r="D9" s="17">
        <v>9604</v>
      </c>
      <c r="E9" s="18">
        <f t="shared" si="0"/>
        <v>1</v>
      </c>
      <c r="F9" s="18">
        <f t="shared" si="1"/>
        <v>8</v>
      </c>
      <c r="G9" s="18">
        <f t="shared" si="2"/>
        <v>1</v>
      </c>
      <c r="I9" s="16" t="s">
        <v>31</v>
      </c>
      <c r="J9" s="17">
        <v>9604</v>
      </c>
      <c r="K9" s="18">
        <f t="shared" si="3"/>
        <v>1</v>
      </c>
      <c r="L9" s="19">
        <f t="shared" si="4"/>
        <v>1</v>
      </c>
    </row>
    <row r="10" spans="1:18" ht="18.75">
      <c r="A10" s="146" t="s">
        <v>891</v>
      </c>
    </row>
    <row r="11" spans="1:18" ht="18.75">
      <c r="A11" s="147" t="s">
        <v>892</v>
      </c>
    </row>
    <row r="12" spans="1:18" ht="18.75">
      <c r="A12" s="146" t="s">
        <v>893</v>
      </c>
    </row>
    <row r="13" spans="1:18" ht="18.75">
      <c r="A13" s="147" t="s">
        <v>894</v>
      </c>
      <c r="B13" s="6">
        <f>AVERAGE(C13:F13)</f>
        <v>2</v>
      </c>
      <c r="C13" s="6">
        <v>1</v>
      </c>
      <c r="D13" s="6">
        <v>2</v>
      </c>
      <c r="E13" s="6">
        <v>3</v>
      </c>
      <c r="F13" s="6" t="b">
        <v>1</v>
      </c>
      <c r="I13" s="149">
        <f>6/3</f>
        <v>2</v>
      </c>
    </row>
    <row r="14" spans="1:18" ht="18.75">
      <c r="A14" s="146" t="s">
        <v>896</v>
      </c>
      <c r="B14" s="148">
        <f>AVERAGEA(C14:F14)</f>
        <v>1.75</v>
      </c>
      <c r="C14" s="6">
        <v>1</v>
      </c>
      <c r="D14" s="6">
        <v>2</v>
      </c>
      <c r="E14" s="6">
        <v>3</v>
      </c>
      <c r="F14" s="6" t="b">
        <v>1</v>
      </c>
      <c r="I14" s="150">
        <f>7/4</f>
        <v>1.75</v>
      </c>
      <c r="K14" s="6">
        <f>AVERAGEA(L14:Q14)</f>
        <v>1.1666666666666667</v>
      </c>
      <c r="L14" s="6">
        <v>1</v>
      </c>
      <c r="M14" s="6">
        <v>2</v>
      </c>
      <c r="N14" s="6">
        <v>3</v>
      </c>
      <c r="O14" s="6" t="b">
        <v>1</v>
      </c>
      <c r="P14" s="6" t="s">
        <v>897</v>
      </c>
      <c r="Q14" s="6" t="b">
        <v>0</v>
      </c>
      <c r="R14" s="150">
        <f>7/6</f>
        <v>1.1666666666666667</v>
      </c>
    </row>
    <row r="15" spans="1:18" ht="18.75">
      <c r="A15" s="147" t="s">
        <v>895</v>
      </c>
    </row>
    <row r="16" spans="1:18" ht="18.75">
      <c r="A16" s="146" t="s">
        <v>13</v>
      </c>
    </row>
    <row r="17" spans="1:1" ht="18.75">
      <c r="A17" s="147" t="s">
        <v>14</v>
      </c>
    </row>
    <row r="18" spans="1:1" ht="18.75">
      <c r="A18" s="146"/>
    </row>
    <row r="19" spans="1:1" ht="18.75">
      <c r="A19" s="147"/>
    </row>
    <row r="20" spans="1:1" ht="18.75">
      <c r="A20" s="1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AB19-097A-4E47-8D5C-C6742B1D3159}">
  <sheetPr>
    <tabColor rgb="FF990033"/>
  </sheetPr>
  <dimension ref="A1:K691"/>
  <sheetViews>
    <sheetView showGridLines="0" topLeftCell="B1" zoomScale="70" zoomScaleNormal="70" workbookViewId="0">
      <selection activeCell="I16" sqref="I16"/>
    </sheetView>
  </sheetViews>
  <sheetFormatPr defaultColWidth="9" defaultRowHeight="18.75"/>
  <cols>
    <col min="1" max="1" width="44.375" style="21" customWidth="1"/>
    <col min="2" max="2" width="50" style="21" customWidth="1"/>
    <col min="3" max="3" width="42.75" style="21" customWidth="1"/>
    <col min="4" max="4" width="17.125" style="21" customWidth="1"/>
    <col min="5" max="5" width="7.5" style="22" bestFit="1" customWidth="1"/>
    <col min="6" max="6" width="8.125" style="21" customWidth="1"/>
    <col min="7" max="7" width="20.75" style="21" bestFit="1" customWidth="1"/>
    <col min="8" max="8" width="12" style="21" bestFit="1" customWidth="1"/>
    <col min="9" max="9" width="6.875" style="21" bestFit="1" customWidth="1"/>
    <col min="10" max="10" width="23.625" style="21" customWidth="1"/>
    <col min="11" max="16384" width="9" style="21"/>
  </cols>
  <sheetData>
    <row r="1" spans="1:11" s="33" customFormat="1" ht="39" customHeight="1">
      <c r="A1" s="35" t="s">
        <v>780</v>
      </c>
      <c r="B1" s="35" t="s">
        <v>779</v>
      </c>
      <c r="C1" s="35" t="s">
        <v>778</v>
      </c>
      <c r="D1" s="35" t="s">
        <v>777</v>
      </c>
      <c r="E1" s="35" t="s">
        <v>776</v>
      </c>
      <c r="F1" s="34"/>
    </row>
    <row r="2" spans="1:11">
      <c r="A2" s="24" t="s">
        <v>775</v>
      </c>
      <c r="B2" s="24" t="s">
        <v>52</v>
      </c>
      <c r="C2" s="24" t="s">
        <v>51</v>
      </c>
      <c r="D2" s="25">
        <v>1544</v>
      </c>
      <c r="E2" s="24">
        <v>45</v>
      </c>
    </row>
    <row r="3" spans="1:11" ht="21">
      <c r="A3" s="26" t="s">
        <v>774</v>
      </c>
      <c r="B3" s="26" t="s">
        <v>49</v>
      </c>
      <c r="C3" s="26" t="s">
        <v>40</v>
      </c>
      <c r="D3" s="27">
        <v>939</v>
      </c>
      <c r="E3" s="26">
        <v>31</v>
      </c>
      <c r="G3" s="32" t="s">
        <v>51</v>
      </c>
      <c r="H3" s="32"/>
      <c r="I3" s="32"/>
      <c r="J3" s="31">
        <f>AVERAGEIF(C:C,G3,D:D)</f>
        <v>1694.9268292682927</v>
      </c>
    </row>
    <row r="4" spans="1:11" ht="21">
      <c r="A4" s="24" t="s">
        <v>773</v>
      </c>
      <c r="B4" s="24" t="s">
        <v>52</v>
      </c>
      <c r="C4" s="24" t="s">
        <v>102</v>
      </c>
      <c r="D4" s="25">
        <v>1578</v>
      </c>
      <c r="E4" s="24">
        <v>47</v>
      </c>
      <c r="G4" s="21" t="s">
        <v>772</v>
      </c>
      <c r="H4" s="21" t="s">
        <v>771</v>
      </c>
      <c r="J4" s="30">
        <f>AVERAGEIFS(D:D,C:C,"*mütəxəssis*",E:E,"&gt;40")</f>
        <v>1838.6122448979593</v>
      </c>
    </row>
    <row r="5" spans="1:11" ht="21.75" thickBot="1">
      <c r="A5" s="26" t="s">
        <v>770</v>
      </c>
      <c r="B5" s="26" t="s">
        <v>94</v>
      </c>
      <c r="C5" s="26" t="s">
        <v>125</v>
      </c>
      <c r="D5" s="27">
        <v>2928</v>
      </c>
      <c r="E5" s="26">
        <v>49</v>
      </c>
      <c r="G5" s="29" t="s">
        <v>60</v>
      </c>
      <c r="H5" s="29" t="s">
        <v>91</v>
      </c>
      <c r="I5" s="29" t="s">
        <v>769</v>
      </c>
      <c r="J5" s="28">
        <f>AVERAGEIFS(D:D,B:B,G5,C:C,H5,D:D,"&lt;"&amp;2000)</f>
        <v>1276.909090909091</v>
      </c>
      <c r="K5" s="21">
        <v>1271.9100000000001</v>
      </c>
    </row>
    <row r="6" spans="1:11" ht="19.5" thickTop="1">
      <c r="A6" s="24" t="s">
        <v>768</v>
      </c>
      <c r="B6" s="24" t="s">
        <v>52</v>
      </c>
      <c r="C6" s="24" t="s">
        <v>102</v>
      </c>
      <c r="D6" s="25">
        <v>1870</v>
      </c>
      <c r="E6" s="24">
        <v>46</v>
      </c>
    </row>
    <row r="7" spans="1:11">
      <c r="A7" s="26" t="s">
        <v>767</v>
      </c>
      <c r="B7" s="26" t="s">
        <v>71</v>
      </c>
      <c r="C7" s="26" t="s">
        <v>40</v>
      </c>
      <c r="D7" s="27">
        <v>1633</v>
      </c>
      <c r="E7" s="26">
        <v>40</v>
      </c>
    </row>
    <row r="8" spans="1:11">
      <c r="A8" s="24" t="s">
        <v>766</v>
      </c>
      <c r="B8" s="24" t="s">
        <v>52</v>
      </c>
      <c r="C8" s="24" t="s">
        <v>102</v>
      </c>
      <c r="D8" s="25">
        <v>1284</v>
      </c>
      <c r="E8" s="24">
        <v>51</v>
      </c>
    </row>
    <row r="9" spans="1:11" ht="21">
      <c r="A9" s="26" t="s">
        <v>765</v>
      </c>
      <c r="B9" s="26" t="s">
        <v>77</v>
      </c>
      <c r="C9" s="26" t="s">
        <v>51</v>
      </c>
      <c r="D9" s="27">
        <v>2633</v>
      </c>
      <c r="E9" s="26">
        <v>45</v>
      </c>
      <c r="G9" s="32" t="s">
        <v>51</v>
      </c>
      <c r="H9" s="32"/>
      <c r="I9" s="32"/>
      <c r="J9" s="31">
        <f>AVERAGEIF(C:C, G9, D:D)</f>
        <v>1694.9268292682927</v>
      </c>
    </row>
    <row r="10" spans="1:11" ht="21">
      <c r="A10" s="24" t="s">
        <v>764</v>
      </c>
      <c r="B10" s="24" t="s">
        <v>46</v>
      </c>
      <c r="C10" s="24" t="s">
        <v>59</v>
      </c>
      <c r="D10" s="25">
        <v>1989</v>
      </c>
      <c r="E10" s="24">
        <v>28</v>
      </c>
      <c r="G10" s="21" t="s">
        <v>772</v>
      </c>
      <c r="H10" s="21" t="s">
        <v>771</v>
      </c>
      <c r="J10" s="30">
        <f>AVERAGEIFS(D:D, C:C, "*mütəxəssis*", E:E, "&gt;40")</f>
        <v>1838.6122448979593</v>
      </c>
    </row>
    <row r="11" spans="1:11" ht="21.75" thickBot="1">
      <c r="A11" s="26" t="s">
        <v>763</v>
      </c>
      <c r="B11" s="26" t="s">
        <v>41</v>
      </c>
      <c r="C11" s="26" t="s">
        <v>43</v>
      </c>
      <c r="D11" s="27">
        <v>2343</v>
      </c>
      <c r="E11" s="26">
        <v>51</v>
      </c>
      <c r="G11" s="29" t="s">
        <v>60</v>
      </c>
      <c r="H11" s="29" t="s">
        <v>91</v>
      </c>
      <c r="I11" s="29" t="s">
        <v>769</v>
      </c>
      <c r="J11" s="28">
        <f>AVERAGEIFS(D:D, B:B, G11, C:C, H11, D:D, "&lt;2000")</f>
        <v>1276.909090909091</v>
      </c>
    </row>
    <row r="12" spans="1:11" ht="19.5" thickTop="1">
      <c r="A12" s="24" t="s">
        <v>762</v>
      </c>
      <c r="B12" s="24" t="s">
        <v>46</v>
      </c>
      <c r="C12" s="24" t="s">
        <v>132</v>
      </c>
      <c r="D12" s="25">
        <v>2700</v>
      </c>
      <c r="E12" s="24">
        <v>35</v>
      </c>
    </row>
    <row r="13" spans="1:11">
      <c r="A13" s="26" t="s">
        <v>761</v>
      </c>
      <c r="B13" s="26" t="s">
        <v>52</v>
      </c>
      <c r="C13" s="26" t="s">
        <v>51</v>
      </c>
      <c r="D13" s="27">
        <v>2131</v>
      </c>
      <c r="E13" s="26">
        <v>40</v>
      </c>
    </row>
    <row r="14" spans="1:11">
      <c r="A14" s="24" t="s">
        <v>760</v>
      </c>
      <c r="B14" s="24" t="s">
        <v>94</v>
      </c>
      <c r="C14" s="24" t="s">
        <v>97</v>
      </c>
      <c r="D14" s="25">
        <v>2160</v>
      </c>
      <c r="E14" s="24">
        <v>33</v>
      </c>
    </row>
    <row r="15" spans="1:11">
      <c r="A15" s="26" t="s">
        <v>759</v>
      </c>
      <c r="B15" s="26" t="s">
        <v>52</v>
      </c>
      <c r="C15" s="26" t="s">
        <v>51</v>
      </c>
      <c r="D15" s="27">
        <v>1271</v>
      </c>
      <c r="E15" s="26">
        <v>31</v>
      </c>
    </row>
    <row r="16" spans="1:11">
      <c r="A16" s="24" t="s">
        <v>758</v>
      </c>
      <c r="B16" s="24" t="s">
        <v>46</v>
      </c>
      <c r="C16" s="24" t="s">
        <v>48</v>
      </c>
      <c r="D16" s="25">
        <v>1582</v>
      </c>
      <c r="E16" s="24">
        <v>38</v>
      </c>
    </row>
    <row r="17" spans="1:5">
      <c r="A17" s="26" t="s">
        <v>757</v>
      </c>
      <c r="B17" s="26" t="s">
        <v>49</v>
      </c>
      <c r="C17" s="26" t="s">
        <v>48</v>
      </c>
      <c r="D17" s="27">
        <v>1700</v>
      </c>
      <c r="E17" s="26">
        <v>51</v>
      </c>
    </row>
    <row r="18" spans="1:5">
      <c r="A18" s="24" t="s">
        <v>756</v>
      </c>
      <c r="B18" s="24" t="s">
        <v>41</v>
      </c>
      <c r="C18" s="24" t="s">
        <v>43</v>
      </c>
      <c r="D18" s="25">
        <v>612</v>
      </c>
      <c r="E18" s="24">
        <v>29</v>
      </c>
    </row>
    <row r="19" spans="1:5">
      <c r="A19" s="26" t="s">
        <v>755</v>
      </c>
      <c r="B19" s="26" t="s">
        <v>94</v>
      </c>
      <c r="C19" s="26" t="s">
        <v>105</v>
      </c>
      <c r="D19" s="27">
        <v>2898</v>
      </c>
      <c r="E19" s="26">
        <v>49</v>
      </c>
    </row>
    <row r="20" spans="1:5">
      <c r="A20" s="24" t="s">
        <v>754</v>
      </c>
      <c r="B20" s="24" t="s">
        <v>130</v>
      </c>
      <c r="C20" s="24" t="s">
        <v>129</v>
      </c>
      <c r="D20" s="25">
        <v>957</v>
      </c>
      <c r="E20" s="24">
        <v>23</v>
      </c>
    </row>
    <row r="21" spans="1:5">
      <c r="A21" s="26" t="s">
        <v>753</v>
      </c>
      <c r="B21" s="26" t="s">
        <v>41</v>
      </c>
      <c r="C21" s="26" t="s">
        <v>48</v>
      </c>
      <c r="D21" s="27">
        <v>1943</v>
      </c>
      <c r="E21" s="26">
        <v>35</v>
      </c>
    </row>
    <row r="22" spans="1:5">
      <c r="A22" s="24" t="s">
        <v>752</v>
      </c>
      <c r="B22" s="24" t="s">
        <v>46</v>
      </c>
      <c r="C22" s="24" t="s">
        <v>132</v>
      </c>
      <c r="D22" s="25">
        <v>642</v>
      </c>
      <c r="E22" s="24">
        <v>44</v>
      </c>
    </row>
    <row r="23" spans="1:5">
      <c r="A23" s="26" t="s">
        <v>751</v>
      </c>
      <c r="B23" s="26" t="s">
        <v>46</v>
      </c>
      <c r="C23" s="26" t="s">
        <v>132</v>
      </c>
      <c r="D23" s="27">
        <v>2370</v>
      </c>
      <c r="E23" s="26">
        <v>35</v>
      </c>
    </row>
    <row r="24" spans="1:5">
      <c r="A24" s="24" t="s">
        <v>750</v>
      </c>
      <c r="B24" s="24" t="s">
        <v>52</v>
      </c>
      <c r="C24" s="24" t="s">
        <v>62</v>
      </c>
      <c r="D24" s="25">
        <v>517</v>
      </c>
      <c r="E24" s="24">
        <v>21</v>
      </c>
    </row>
    <row r="25" spans="1:5">
      <c r="A25" s="26" t="s">
        <v>749</v>
      </c>
      <c r="B25" s="26" t="s">
        <v>71</v>
      </c>
      <c r="C25" s="26" t="s">
        <v>40</v>
      </c>
      <c r="D25" s="27">
        <v>982</v>
      </c>
      <c r="E25" s="26">
        <v>37</v>
      </c>
    </row>
    <row r="26" spans="1:5">
      <c r="A26" s="24" t="s">
        <v>748</v>
      </c>
      <c r="B26" s="24" t="s">
        <v>94</v>
      </c>
      <c r="C26" s="24" t="s">
        <v>105</v>
      </c>
      <c r="D26" s="25">
        <v>749</v>
      </c>
      <c r="E26" s="24">
        <v>49</v>
      </c>
    </row>
    <row r="27" spans="1:5">
      <c r="A27" s="26" t="s">
        <v>747</v>
      </c>
      <c r="B27" s="26" t="s">
        <v>65</v>
      </c>
      <c r="C27" s="26" t="s">
        <v>64</v>
      </c>
      <c r="D27" s="27">
        <v>1434</v>
      </c>
      <c r="E27" s="26">
        <v>47</v>
      </c>
    </row>
    <row r="28" spans="1:5">
      <c r="A28" s="24" t="s">
        <v>746</v>
      </c>
      <c r="B28" s="24" t="s">
        <v>41</v>
      </c>
      <c r="C28" s="24" t="s">
        <v>48</v>
      </c>
      <c r="D28" s="25">
        <v>532</v>
      </c>
      <c r="E28" s="24">
        <v>23</v>
      </c>
    </row>
    <row r="29" spans="1:5">
      <c r="A29" s="26" t="s">
        <v>745</v>
      </c>
      <c r="B29" s="26" t="s">
        <v>80</v>
      </c>
      <c r="C29" s="26" t="s">
        <v>107</v>
      </c>
      <c r="D29" s="27">
        <v>1916</v>
      </c>
      <c r="E29" s="26">
        <v>40</v>
      </c>
    </row>
    <row r="30" spans="1:5">
      <c r="A30" s="24" t="s">
        <v>744</v>
      </c>
      <c r="B30" s="24" t="s">
        <v>46</v>
      </c>
      <c r="C30" s="24" t="s">
        <v>74</v>
      </c>
      <c r="D30" s="25">
        <v>1851</v>
      </c>
      <c r="E30" s="24">
        <v>45</v>
      </c>
    </row>
    <row r="31" spans="1:5">
      <c r="A31" s="26" t="s">
        <v>743</v>
      </c>
      <c r="B31" s="26" t="s">
        <v>71</v>
      </c>
      <c r="C31" s="26" t="s">
        <v>40</v>
      </c>
      <c r="D31" s="27">
        <v>1875</v>
      </c>
      <c r="E31" s="26">
        <v>38</v>
      </c>
    </row>
    <row r="32" spans="1:5">
      <c r="A32" s="24" t="s">
        <v>742</v>
      </c>
      <c r="B32" s="24" t="s">
        <v>52</v>
      </c>
      <c r="C32" s="24" t="s">
        <v>76</v>
      </c>
      <c r="D32" s="25">
        <v>914</v>
      </c>
      <c r="E32" s="24">
        <v>26</v>
      </c>
    </row>
    <row r="33" spans="1:5">
      <c r="A33" s="26" t="s">
        <v>741</v>
      </c>
      <c r="B33" s="26" t="s">
        <v>80</v>
      </c>
      <c r="C33" s="26" t="s">
        <v>79</v>
      </c>
      <c r="D33" s="27">
        <v>953</v>
      </c>
      <c r="E33" s="26">
        <v>42</v>
      </c>
    </row>
    <row r="34" spans="1:5">
      <c r="A34" s="24" t="s">
        <v>740</v>
      </c>
      <c r="B34" s="24" t="s">
        <v>94</v>
      </c>
      <c r="C34" s="24" t="s">
        <v>93</v>
      </c>
      <c r="D34" s="25">
        <v>2920</v>
      </c>
      <c r="E34" s="24">
        <v>51</v>
      </c>
    </row>
    <row r="35" spans="1:5">
      <c r="A35" s="26" t="s">
        <v>739</v>
      </c>
      <c r="B35" s="26" t="s">
        <v>52</v>
      </c>
      <c r="C35" s="26" t="s">
        <v>51</v>
      </c>
      <c r="D35" s="27">
        <v>1427</v>
      </c>
      <c r="E35" s="26">
        <v>23</v>
      </c>
    </row>
    <row r="36" spans="1:5">
      <c r="A36" s="24" t="s">
        <v>738</v>
      </c>
      <c r="B36" s="24" t="s">
        <v>71</v>
      </c>
      <c r="C36" s="24" t="s">
        <v>48</v>
      </c>
      <c r="D36" s="25">
        <v>1273</v>
      </c>
      <c r="E36" s="24">
        <v>29</v>
      </c>
    </row>
    <row r="37" spans="1:5">
      <c r="A37" s="26" t="s">
        <v>737</v>
      </c>
      <c r="B37" s="26" t="s">
        <v>71</v>
      </c>
      <c r="C37" s="26" t="s">
        <v>40</v>
      </c>
      <c r="D37" s="27">
        <v>1500</v>
      </c>
      <c r="E37" s="26">
        <v>39</v>
      </c>
    </row>
    <row r="38" spans="1:5">
      <c r="A38" s="24" t="s">
        <v>736</v>
      </c>
      <c r="B38" s="24" t="s">
        <v>49</v>
      </c>
      <c r="C38" s="24" t="s">
        <v>40</v>
      </c>
      <c r="D38" s="25">
        <v>1900</v>
      </c>
      <c r="E38" s="24">
        <v>41</v>
      </c>
    </row>
    <row r="39" spans="1:5">
      <c r="A39" s="26" t="s">
        <v>735</v>
      </c>
      <c r="B39" s="26" t="s">
        <v>130</v>
      </c>
      <c r="C39" s="26" t="s">
        <v>113</v>
      </c>
      <c r="D39" s="27">
        <v>2780</v>
      </c>
      <c r="E39" s="26">
        <v>49</v>
      </c>
    </row>
    <row r="40" spans="1:5">
      <c r="A40" s="24" t="s">
        <v>734</v>
      </c>
      <c r="B40" s="24" t="s">
        <v>71</v>
      </c>
      <c r="C40" s="24" t="s">
        <v>40</v>
      </c>
      <c r="D40" s="25">
        <v>2552</v>
      </c>
      <c r="E40" s="24">
        <v>40</v>
      </c>
    </row>
    <row r="41" spans="1:5">
      <c r="A41" s="26" t="s">
        <v>733</v>
      </c>
      <c r="B41" s="26" t="s">
        <v>46</v>
      </c>
      <c r="C41" s="26" t="s">
        <v>40</v>
      </c>
      <c r="D41" s="27">
        <v>2078</v>
      </c>
      <c r="E41" s="26">
        <v>51</v>
      </c>
    </row>
    <row r="42" spans="1:5">
      <c r="A42" s="24" t="s">
        <v>732</v>
      </c>
      <c r="B42" s="24" t="s">
        <v>46</v>
      </c>
      <c r="C42" s="24" t="s">
        <v>132</v>
      </c>
      <c r="D42" s="25">
        <v>890</v>
      </c>
      <c r="E42" s="24">
        <v>37</v>
      </c>
    </row>
    <row r="43" spans="1:5">
      <c r="A43" s="26" t="s">
        <v>731</v>
      </c>
      <c r="B43" s="26" t="s">
        <v>77</v>
      </c>
      <c r="C43" s="26" t="s">
        <v>76</v>
      </c>
      <c r="D43" s="27">
        <v>2596</v>
      </c>
      <c r="E43" s="26">
        <v>31</v>
      </c>
    </row>
    <row r="44" spans="1:5">
      <c r="A44" s="24" t="s">
        <v>730</v>
      </c>
      <c r="B44" s="24" t="s">
        <v>46</v>
      </c>
      <c r="C44" s="24" t="s">
        <v>132</v>
      </c>
      <c r="D44" s="25">
        <v>1893</v>
      </c>
      <c r="E44" s="24">
        <v>30</v>
      </c>
    </row>
    <row r="45" spans="1:5">
      <c r="A45" s="26" t="s">
        <v>729</v>
      </c>
      <c r="B45" s="26" t="s">
        <v>94</v>
      </c>
      <c r="C45" s="26" t="s">
        <v>97</v>
      </c>
      <c r="D45" s="27">
        <v>2914</v>
      </c>
      <c r="E45" s="26">
        <v>34</v>
      </c>
    </row>
    <row r="46" spans="1:5">
      <c r="A46" s="24" t="s">
        <v>728</v>
      </c>
      <c r="B46" s="24" t="s">
        <v>41</v>
      </c>
      <c r="C46" s="24" t="s">
        <v>48</v>
      </c>
      <c r="D46" s="25">
        <v>1598</v>
      </c>
      <c r="E46" s="24">
        <v>29</v>
      </c>
    </row>
    <row r="47" spans="1:5">
      <c r="A47" s="26" t="s">
        <v>727</v>
      </c>
      <c r="B47" s="26" t="s">
        <v>94</v>
      </c>
      <c r="C47" s="26" t="s">
        <v>97</v>
      </c>
      <c r="D47" s="27">
        <v>2583</v>
      </c>
      <c r="E47" s="26">
        <v>40</v>
      </c>
    </row>
    <row r="48" spans="1:5">
      <c r="A48" s="24" t="s">
        <v>726</v>
      </c>
      <c r="B48" s="24" t="s">
        <v>52</v>
      </c>
      <c r="C48" s="24" t="s">
        <v>51</v>
      </c>
      <c r="D48" s="25">
        <v>2834</v>
      </c>
      <c r="E48" s="24">
        <v>28</v>
      </c>
    </row>
    <row r="49" spans="1:5">
      <c r="A49" s="26" t="s">
        <v>725</v>
      </c>
      <c r="B49" s="26" t="s">
        <v>46</v>
      </c>
      <c r="C49" s="26" t="s">
        <v>56</v>
      </c>
      <c r="D49" s="27">
        <v>2965</v>
      </c>
      <c r="E49" s="26">
        <v>34</v>
      </c>
    </row>
    <row r="50" spans="1:5">
      <c r="A50" s="24" t="s">
        <v>724</v>
      </c>
      <c r="B50" s="24" t="s">
        <v>71</v>
      </c>
      <c r="C50" s="24" t="s">
        <v>48</v>
      </c>
      <c r="D50" s="25">
        <v>2637</v>
      </c>
      <c r="E50" s="24">
        <v>50</v>
      </c>
    </row>
    <row r="51" spans="1:5">
      <c r="A51" s="26" t="s">
        <v>723</v>
      </c>
      <c r="B51" s="26" t="s">
        <v>41</v>
      </c>
      <c r="C51" s="26" t="s">
        <v>40</v>
      </c>
      <c r="D51" s="27">
        <v>1473</v>
      </c>
      <c r="E51" s="26">
        <v>49</v>
      </c>
    </row>
    <row r="52" spans="1:5">
      <c r="A52" s="24" t="s">
        <v>722</v>
      </c>
      <c r="B52" s="24" t="s">
        <v>49</v>
      </c>
      <c r="C52" s="24" t="s">
        <v>113</v>
      </c>
      <c r="D52" s="25">
        <v>1712</v>
      </c>
      <c r="E52" s="24">
        <v>46</v>
      </c>
    </row>
    <row r="53" spans="1:5">
      <c r="A53" s="26" t="s">
        <v>721</v>
      </c>
      <c r="B53" s="26" t="s">
        <v>46</v>
      </c>
      <c r="C53" s="26" t="s">
        <v>132</v>
      </c>
      <c r="D53" s="27">
        <v>2539</v>
      </c>
      <c r="E53" s="26">
        <v>44</v>
      </c>
    </row>
    <row r="54" spans="1:5">
      <c r="A54" s="24" t="s">
        <v>720</v>
      </c>
      <c r="B54" s="24" t="s">
        <v>84</v>
      </c>
      <c r="C54" s="24" t="s">
        <v>40</v>
      </c>
      <c r="D54" s="25">
        <v>1149</v>
      </c>
      <c r="E54" s="24">
        <v>25</v>
      </c>
    </row>
    <row r="55" spans="1:5">
      <c r="A55" s="26" t="s">
        <v>719</v>
      </c>
      <c r="B55" s="26" t="s">
        <v>46</v>
      </c>
      <c r="C55" s="26" t="s">
        <v>48</v>
      </c>
      <c r="D55" s="27">
        <v>675</v>
      </c>
      <c r="E55" s="26">
        <v>25</v>
      </c>
    </row>
    <row r="56" spans="1:5">
      <c r="A56" s="24" t="s">
        <v>718</v>
      </c>
      <c r="B56" s="24" t="s">
        <v>60</v>
      </c>
      <c r="C56" s="24" t="s">
        <v>138</v>
      </c>
      <c r="D56" s="25">
        <v>2804</v>
      </c>
      <c r="E56" s="24">
        <v>49</v>
      </c>
    </row>
    <row r="57" spans="1:5">
      <c r="A57" s="26" t="s">
        <v>717</v>
      </c>
      <c r="B57" s="26" t="s">
        <v>135</v>
      </c>
      <c r="C57" s="26" t="s">
        <v>40</v>
      </c>
      <c r="D57" s="27">
        <v>2665</v>
      </c>
      <c r="E57" s="26">
        <v>37</v>
      </c>
    </row>
    <row r="58" spans="1:5">
      <c r="A58" s="24" t="s">
        <v>716</v>
      </c>
      <c r="B58" s="24" t="s">
        <v>46</v>
      </c>
      <c r="C58" s="24" t="s">
        <v>113</v>
      </c>
      <c r="D58" s="25">
        <v>1040</v>
      </c>
      <c r="E58" s="24">
        <v>35</v>
      </c>
    </row>
    <row r="59" spans="1:5">
      <c r="A59" s="26" t="s">
        <v>715</v>
      </c>
      <c r="B59" s="26" t="s">
        <v>60</v>
      </c>
      <c r="C59" s="26" t="s">
        <v>109</v>
      </c>
      <c r="D59" s="27">
        <v>1178</v>
      </c>
      <c r="E59" s="26">
        <v>34</v>
      </c>
    </row>
    <row r="60" spans="1:5">
      <c r="A60" s="24" t="s">
        <v>714</v>
      </c>
      <c r="B60" s="24" t="s">
        <v>80</v>
      </c>
      <c r="C60" s="24" t="s">
        <v>79</v>
      </c>
      <c r="D60" s="25">
        <v>1120</v>
      </c>
      <c r="E60" s="24">
        <v>23</v>
      </c>
    </row>
    <row r="61" spans="1:5">
      <c r="A61" s="26" t="s">
        <v>713</v>
      </c>
      <c r="B61" s="26" t="s">
        <v>94</v>
      </c>
      <c r="C61" s="26" t="s">
        <v>93</v>
      </c>
      <c r="D61" s="27">
        <v>2907</v>
      </c>
      <c r="E61" s="26">
        <v>37</v>
      </c>
    </row>
    <row r="62" spans="1:5">
      <c r="A62" s="24" t="s">
        <v>712</v>
      </c>
      <c r="B62" s="24" t="s">
        <v>130</v>
      </c>
      <c r="C62" s="24" t="s">
        <v>154</v>
      </c>
      <c r="D62" s="25">
        <v>764</v>
      </c>
      <c r="E62" s="24">
        <v>44</v>
      </c>
    </row>
    <row r="63" spans="1:5">
      <c r="A63" s="26" t="s">
        <v>711</v>
      </c>
      <c r="B63" s="26" t="s">
        <v>80</v>
      </c>
      <c r="C63" s="26" t="s">
        <v>107</v>
      </c>
      <c r="D63" s="27">
        <v>1542</v>
      </c>
      <c r="E63" s="26">
        <v>33</v>
      </c>
    </row>
    <row r="64" spans="1:5">
      <c r="A64" s="24" t="s">
        <v>710</v>
      </c>
      <c r="B64" s="24" t="s">
        <v>49</v>
      </c>
      <c r="C64" s="24" t="s">
        <v>40</v>
      </c>
      <c r="D64" s="25">
        <v>1743</v>
      </c>
      <c r="E64" s="24">
        <v>31</v>
      </c>
    </row>
    <row r="65" spans="1:5">
      <c r="A65" s="26" t="s">
        <v>709</v>
      </c>
      <c r="B65" s="26" t="s">
        <v>52</v>
      </c>
      <c r="C65" s="26" t="s">
        <v>76</v>
      </c>
      <c r="D65" s="27">
        <v>1476</v>
      </c>
      <c r="E65" s="26">
        <v>31</v>
      </c>
    </row>
    <row r="66" spans="1:5">
      <c r="A66" s="24" t="s">
        <v>708</v>
      </c>
      <c r="B66" s="24" t="s">
        <v>130</v>
      </c>
      <c r="C66" s="24" t="s">
        <v>129</v>
      </c>
      <c r="D66" s="25">
        <v>2360</v>
      </c>
      <c r="E66" s="24">
        <v>31</v>
      </c>
    </row>
    <row r="67" spans="1:5">
      <c r="A67" s="26" t="s">
        <v>707</v>
      </c>
      <c r="B67" s="26" t="s">
        <v>71</v>
      </c>
      <c r="C67" s="26" t="s">
        <v>48</v>
      </c>
      <c r="D67" s="27">
        <v>2222</v>
      </c>
      <c r="E67" s="26">
        <v>42</v>
      </c>
    </row>
    <row r="68" spans="1:5">
      <c r="A68" s="24" t="s">
        <v>706</v>
      </c>
      <c r="B68" s="24" t="s">
        <v>80</v>
      </c>
      <c r="C68" s="24" t="s">
        <v>79</v>
      </c>
      <c r="D68" s="25">
        <v>2629</v>
      </c>
      <c r="E68" s="24">
        <v>43</v>
      </c>
    </row>
    <row r="69" spans="1:5">
      <c r="A69" s="26" t="s">
        <v>705</v>
      </c>
      <c r="B69" s="26" t="s">
        <v>94</v>
      </c>
      <c r="C69" s="26" t="s">
        <v>105</v>
      </c>
      <c r="D69" s="27">
        <v>2703</v>
      </c>
      <c r="E69" s="26">
        <v>50</v>
      </c>
    </row>
    <row r="70" spans="1:5">
      <c r="A70" s="24" t="s">
        <v>704</v>
      </c>
      <c r="B70" s="24" t="s">
        <v>46</v>
      </c>
      <c r="C70" s="24" t="s">
        <v>132</v>
      </c>
      <c r="D70" s="25">
        <v>2469</v>
      </c>
      <c r="E70" s="24">
        <v>42</v>
      </c>
    </row>
    <row r="71" spans="1:5">
      <c r="A71" s="26" t="s">
        <v>703</v>
      </c>
      <c r="B71" s="26" t="s">
        <v>130</v>
      </c>
      <c r="C71" s="26" t="s">
        <v>154</v>
      </c>
      <c r="D71" s="27">
        <v>2365</v>
      </c>
      <c r="E71" s="26">
        <v>43</v>
      </c>
    </row>
    <row r="72" spans="1:5">
      <c r="A72" s="24" t="s">
        <v>702</v>
      </c>
      <c r="B72" s="24" t="s">
        <v>71</v>
      </c>
      <c r="C72" s="24" t="s">
        <v>40</v>
      </c>
      <c r="D72" s="25">
        <v>1465</v>
      </c>
      <c r="E72" s="24">
        <v>37</v>
      </c>
    </row>
    <row r="73" spans="1:5">
      <c r="A73" s="26" t="s">
        <v>701</v>
      </c>
      <c r="B73" s="26" t="s">
        <v>84</v>
      </c>
      <c r="C73" s="26" t="s">
        <v>40</v>
      </c>
      <c r="D73" s="27">
        <v>2606</v>
      </c>
      <c r="E73" s="26">
        <v>26</v>
      </c>
    </row>
    <row r="74" spans="1:5">
      <c r="A74" s="24" t="s">
        <v>700</v>
      </c>
      <c r="B74" s="24" t="s">
        <v>65</v>
      </c>
      <c r="C74" s="24" t="s">
        <v>113</v>
      </c>
      <c r="D74" s="25">
        <v>2448</v>
      </c>
      <c r="E74" s="24">
        <v>42</v>
      </c>
    </row>
    <row r="75" spans="1:5">
      <c r="A75" s="26" t="s">
        <v>699</v>
      </c>
      <c r="B75" s="26" t="s">
        <v>49</v>
      </c>
      <c r="C75" s="26" t="s">
        <v>40</v>
      </c>
      <c r="D75" s="27">
        <v>1979</v>
      </c>
      <c r="E75" s="26">
        <v>36</v>
      </c>
    </row>
    <row r="76" spans="1:5">
      <c r="A76" s="24" t="s">
        <v>698</v>
      </c>
      <c r="B76" s="24" t="s">
        <v>94</v>
      </c>
      <c r="C76" s="24" t="s">
        <v>97</v>
      </c>
      <c r="D76" s="25">
        <v>2053</v>
      </c>
      <c r="E76" s="24">
        <v>32</v>
      </c>
    </row>
    <row r="77" spans="1:5">
      <c r="A77" s="26" t="s">
        <v>697</v>
      </c>
      <c r="B77" s="26" t="s">
        <v>60</v>
      </c>
      <c r="C77" s="26" t="s">
        <v>91</v>
      </c>
      <c r="D77" s="27">
        <v>2176</v>
      </c>
      <c r="E77" s="26">
        <v>42</v>
      </c>
    </row>
    <row r="78" spans="1:5">
      <c r="A78" s="24" t="s">
        <v>696</v>
      </c>
      <c r="B78" s="24" t="s">
        <v>46</v>
      </c>
      <c r="C78" s="24" t="s">
        <v>74</v>
      </c>
      <c r="D78" s="25">
        <v>1109</v>
      </c>
      <c r="E78" s="24">
        <v>21</v>
      </c>
    </row>
    <row r="79" spans="1:5">
      <c r="A79" s="26" t="s">
        <v>695</v>
      </c>
      <c r="B79" s="26" t="s">
        <v>52</v>
      </c>
      <c r="C79" s="26" t="s">
        <v>102</v>
      </c>
      <c r="D79" s="27">
        <v>529</v>
      </c>
      <c r="E79" s="26">
        <v>44</v>
      </c>
    </row>
    <row r="80" spans="1:5">
      <c r="A80" s="24" t="s">
        <v>694</v>
      </c>
      <c r="B80" s="24" t="s">
        <v>135</v>
      </c>
      <c r="C80" s="24" t="s">
        <v>40</v>
      </c>
      <c r="D80" s="25">
        <v>766</v>
      </c>
      <c r="E80" s="24">
        <v>37</v>
      </c>
    </row>
    <row r="81" spans="1:5">
      <c r="A81" s="26" t="s">
        <v>693</v>
      </c>
      <c r="B81" s="26" t="s">
        <v>60</v>
      </c>
      <c r="C81" s="26" t="s">
        <v>109</v>
      </c>
      <c r="D81" s="27">
        <v>1858</v>
      </c>
      <c r="E81" s="26">
        <v>40</v>
      </c>
    </row>
    <row r="82" spans="1:5">
      <c r="A82" s="24" t="s">
        <v>692</v>
      </c>
      <c r="B82" s="24" t="s">
        <v>49</v>
      </c>
      <c r="C82" s="24" t="s">
        <v>59</v>
      </c>
      <c r="D82" s="25">
        <v>2736</v>
      </c>
      <c r="E82" s="24">
        <v>41</v>
      </c>
    </row>
    <row r="83" spans="1:5">
      <c r="A83" s="26" t="s">
        <v>691</v>
      </c>
      <c r="B83" s="26" t="s">
        <v>77</v>
      </c>
      <c r="C83" s="26" t="s">
        <v>76</v>
      </c>
      <c r="D83" s="27">
        <v>631</v>
      </c>
      <c r="E83" s="26">
        <v>42</v>
      </c>
    </row>
    <row r="84" spans="1:5">
      <c r="A84" s="24" t="s">
        <v>690</v>
      </c>
      <c r="B84" s="24" t="s">
        <v>135</v>
      </c>
      <c r="C84" s="24" t="s">
        <v>40</v>
      </c>
      <c r="D84" s="25">
        <v>1070</v>
      </c>
      <c r="E84" s="24">
        <v>37</v>
      </c>
    </row>
    <row r="85" spans="1:5">
      <c r="A85" s="26" t="s">
        <v>689</v>
      </c>
      <c r="B85" s="26" t="s">
        <v>84</v>
      </c>
      <c r="C85" s="26" t="s">
        <v>40</v>
      </c>
      <c r="D85" s="27">
        <v>664</v>
      </c>
      <c r="E85" s="26">
        <v>27</v>
      </c>
    </row>
    <row r="86" spans="1:5">
      <c r="A86" s="24" t="s">
        <v>688</v>
      </c>
      <c r="B86" s="24" t="s">
        <v>60</v>
      </c>
      <c r="C86" s="24" t="s">
        <v>171</v>
      </c>
      <c r="D86" s="25">
        <v>1586</v>
      </c>
      <c r="E86" s="24">
        <v>41</v>
      </c>
    </row>
    <row r="87" spans="1:5">
      <c r="A87" s="26" t="s">
        <v>687</v>
      </c>
      <c r="B87" s="26" t="s">
        <v>94</v>
      </c>
      <c r="C87" s="26" t="s">
        <v>125</v>
      </c>
      <c r="D87" s="27">
        <v>1106</v>
      </c>
      <c r="E87" s="26">
        <v>25</v>
      </c>
    </row>
    <row r="88" spans="1:5">
      <c r="A88" s="24" t="s">
        <v>686</v>
      </c>
      <c r="B88" s="24" t="s">
        <v>46</v>
      </c>
      <c r="C88" s="24" t="s">
        <v>48</v>
      </c>
      <c r="D88" s="25">
        <v>1116</v>
      </c>
      <c r="E88" s="24">
        <v>49</v>
      </c>
    </row>
    <row r="89" spans="1:5">
      <c r="A89" s="26" t="s">
        <v>685</v>
      </c>
      <c r="B89" s="26" t="s">
        <v>41</v>
      </c>
      <c r="C89" s="26" t="s">
        <v>48</v>
      </c>
      <c r="D89" s="27">
        <v>2905</v>
      </c>
      <c r="E89" s="26">
        <v>22</v>
      </c>
    </row>
    <row r="90" spans="1:5">
      <c r="A90" s="24" t="s">
        <v>684</v>
      </c>
      <c r="B90" s="24" t="s">
        <v>52</v>
      </c>
      <c r="C90" s="24" t="s">
        <v>102</v>
      </c>
      <c r="D90" s="25">
        <v>976</v>
      </c>
      <c r="E90" s="24">
        <v>23</v>
      </c>
    </row>
    <row r="91" spans="1:5">
      <c r="A91" s="26" t="s">
        <v>683</v>
      </c>
      <c r="B91" s="26" t="s">
        <v>41</v>
      </c>
      <c r="C91" s="26" t="s">
        <v>48</v>
      </c>
      <c r="D91" s="27">
        <v>1863</v>
      </c>
      <c r="E91" s="26">
        <v>32</v>
      </c>
    </row>
    <row r="92" spans="1:5">
      <c r="A92" s="24" t="s">
        <v>682</v>
      </c>
      <c r="B92" s="24" t="s">
        <v>46</v>
      </c>
      <c r="C92" s="24" t="s">
        <v>56</v>
      </c>
      <c r="D92" s="25">
        <v>808</v>
      </c>
      <c r="E92" s="24">
        <v>27</v>
      </c>
    </row>
    <row r="93" spans="1:5">
      <c r="A93" s="26" t="s">
        <v>681</v>
      </c>
      <c r="B93" s="26" t="s">
        <v>80</v>
      </c>
      <c r="C93" s="26" t="s">
        <v>107</v>
      </c>
      <c r="D93" s="27">
        <v>2811</v>
      </c>
      <c r="E93" s="26">
        <v>42</v>
      </c>
    </row>
    <row r="94" spans="1:5">
      <c r="A94" s="24" t="s">
        <v>680</v>
      </c>
      <c r="B94" s="24" t="s">
        <v>65</v>
      </c>
      <c r="C94" s="24" t="s">
        <v>82</v>
      </c>
      <c r="D94" s="25">
        <v>1722</v>
      </c>
      <c r="E94" s="24">
        <v>44</v>
      </c>
    </row>
    <row r="95" spans="1:5">
      <c r="A95" s="26" t="s">
        <v>679</v>
      </c>
      <c r="B95" s="26" t="s">
        <v>71</v>
      </c>
      <c r="C95" s="26" t="s">
        <v>40</v>
      </c>
      <c r="D95" s="27">
        <v>2386</v>
      </c>
      <c r="E95" s="26">
        <v>42</v>
      </c>
    </row>
    <row r="96" spans="1:5">
      <c r="A96" s="24" t="s">
        <v>678</v>
      </c>
      <c r="B96" s="24" t="s">
        <v>52</v>
      </c>
      <c r="C96" s="24" t="s">
        <v>76</v>
      </c>
      <c r="D96" s="25">
        <v>1407</v>
      </c>
      <c r="E96" s="24">
        <v>27</v>
      </c>
    </row>
    <row r="97" spans="1:5">
      <c r="A97" s="26" t="s">
        <v>677</v>
      </c>
      <c r="B97" s="26" t="s">
        <v>65</v>
      </c>
      <c r="C97" s="26" t="s">
        <v>64</v>
      </c>
      <c r="D97" s="27">
        <v>1613</v>
      </c>
      <c r="E97" s="26">
        <v>51</v>
      </c>
    </row>
    <row r="98" spans="1:5">
      <c r="A98" s="24" t="s">
        <v>676</v>
      </c>
      <c r="B98" s="24" t="s">
        <v>49</v>
      </c>
      <c r="C98" s="24" t="s">
        <v>48</v>
      </c>
      <c r="D98" s="25">
        <v>2616</v>
      </c>
      <c r="E98" s="24">
        <v>47</v>
      </c>
    </row>
    <row r="99" spans="1:5">
      <c r="A99" s="26" t="s">
        <v>675</v>
      </c>
      <c r="B99" s="26" t="s">
        <v>71</v>
      </c>
      <c r="C99" s="26" t="s">
        <v>48</v>
      </c>
      <c r="D99" s="27">
        <v>1669</v>
      </c>
      <c r="E99" s="26">
        <v>32</v>
      </c>
    </row>
    <row r="100" spans="1:5">
      <c r="A100" s="24" t="s">
        <v>674</v>
      </c>
      <c r="B100" s="24" t="s">
        <v>71</v>
      </c>
      <c r="C100" s="24" t="s">
        <v>40</v>
      </c>
      <c r="D100" s="25">
        <v>1830</v>
      </c>
      <c r="E100" s="24">
        <v>39</v>
      </c>
    </row>
    <row r="101" spans="1:5">
      <c r="A101" s="26" t="s">
        <v>673</v>
      </c>
      <c r="B101" s="26" t="s">
        <v>71</v>
      </c>
      <c r="C101" s="26" t="s">
        <v>40</v>
      </c>
      <c r="D101" s="27">
        <v>649</v>
      </c>
      <c r="E101" s="26">
        <v>41</v>
      </c>
    </row>
    <row r="102" spans="1:5">
      <c r="A102" s="24" t="s">
        <v>672</v>
      </c>
      <c r="B102" s="24" t="s">
        <v>94</v>
      </c>
      <c r="C102" s="24" t="s">
        <v>93</v>
      </c>
      <c r="D102" s="25">
        <v>1933</v>
      </c>
      <c r="E102" s="24">
        <v>40</v>
      </c>
    </row>
    <row r="103" spans="1:5">
      <c r="A103" s="26" t="s">
        <v>671</v>
      </c>
      <c r="B103" s="26" t="s">
        <v>71</v>
      </c>
      <c r="C103" s="26" t="s">
        <v>48</v>
      </c>
      <c r="D103" s="27">
        <v>1260</v>
      </c>
      <c r="E103" s="26">
        <v>25</v>
      </c>
    </row>
    <row r="104" spans="1:5">
      <c r="A104" s="24" t="s">
        <v>670</v>
      </c>
      <c r="B104" s="24" t="s">
        <v>130</v>
      </c>
      <c r="C104" s="24" t="s">
        <v>154</v>
      </c>
      <c r="D104" s="25">
        <v>2500</v>
      </c>
      <c r="E104" s="24">
        <v>44</v>
      </c>
    </row>
    <row r="105" spans="1:5">
      <c r="A105" s="26" t="s">
        <v>669</v>
      </c>
      <c r="B105" s="26" t="s">
        <v>71</v>
      </c>
      <c r="C105" s="26" t="s">
        <v>48</v>
      </c>
      <c r="D105" s="27">
        <v>795</v>
      </c>
      <c r="E105" s="26">
        <v>21</v>
      </c>
    </row>
    <row r="106" spans="1:5">
      <c r="A106" s="24" t="s">
        <v>668</v>
      </c>
      <c r="B106" s="24" t="s">
        <v>41</v>
      </c>
      <c r="C106" s="24" t="s">
        <v>48</v>
      </c>
      <c r="D106" s="25">
        <v>1597</v>
      </c>
      <c r="E106" s="24">
        <v>29</v>
      </c>
    </row>
    <row r="107" spans="1:5">
      <c r="A107" s="26" t="s">
        <v>667</v>
      </c>
      <c r="B107" s="26" t="s">
        <v>65</v>
      </c>
      <c r="C107" s="26" t="s">
        <v>64</v>
      </c>
      <c r="D107" s="27">
        <v>2330</v>
      </c>
      <c r="E107" s="26">
        <v>43</v>
      </c>
    </row>
    <row r="108" spans="1:5">
      <c r="A108" s="24" t="s">
        <v>666</v>
      </c>
      <c r="B108" s="24" t="s">
        <v>135</v>
      </c>
      <c r="C108" s="24" t="s">
        <v>59</v>
      </c>
      <c r="D108" s="25">
        <v>1407</v>
      </c>
      <c r="E108" s="24">
        <v>47</v>
      </c>
    </row>
    <row r="109" spans="1:5">
      <c r="A109" s="26" t="s">
        <v>665</v>
      </c>
      <c r="B109" s="26" t="s">
        <v>41</v>
      </c>
      <c r="C109" s="26" t="s">
        <v>48</v>
      </c>
      <c r="D109" s="27">
        <v>1057</v>
      </c>
      <c r="E109" s="26">
        <v>36</v>
      </c>
    </row>
    <row r="110" spans="1:5">
      <c r="A110" s="24" t="s">
        <v>664</v>
      </c>
      <c r="B110" s="24" t="s">
        <v>135</v>
      </c>
      <c r="C110" s="24" t="s">
        <v>40</v>
      </c>
      <c r="D110" s="25">
        <v>2806</v>
      </c>
      <c r="E110" s="24">
        <v>48</v>
      </c>
    </row>
    <row r="111" spans="1:5">
      <c r="A111" s="26" t="s">
        <v>663</v>
      </c>
      <c r="B111" s="26" t="s">
        <v>60</v>
      </c>
      <c r="C111" s="26" t="s">
        <v>91</v>
      </c>
      <c r="D111" s="27">
        <v>2608</v>
      </c>
      <c r="E111" s="26">
        <v>38</v>
      </c>
    </row>
    <row r="112" spans="1:5">
      <c r="A112" s="24" t="s">
        <v>662</v>
      </c>
      <c r="B112" s="24" t="s">
        <v>71</v>
      </c>
      <c r="C112" s="24" t="s">
        <v>40</v>
      </c>
      <c r="D112" s="25">
        <v>1021</v>
      </c>
      <c r="E112" s="24">
        <v>39</v>
      </c>
    </row>
    <row r="113" spans="1:5">
      <c r="A113" s="26" t="s">
        <v>661</v>
      </c>
      <c r="B113" s="26" t="s">
        <v>60</v>
      </c>
      <c r="C113" s="26" t="s">
        <v>171</v>
      </c>
      <c r="D113" s="27">
        <v>2823</v>
      </c>
      <c r="E113" s="26">
        <v>44</v>
      </c>
    </row>
    <row r="114" spans="1:5">
      <c r="A114" s="24" t="s">
        <v>660</v>
      </c>
      <c r="B114" s="24" t="s">
        <v>52</v>
      </c>
      <c r="C114" s="24" t="s">
        <v>102</v>
      </c>
      <c r="D114" s="25">
        <v>834</v>
      </c>
      <c r="E114" s="24">
        <v>22</v>
      </c>
    </row>
    <row r="115" spans="1:5">
      <c r="A115" s="26" t="s">
        <v>659</v>
      </c>
      <c r="B115" s="26" t="s">
        <v>46</v>
      </c>
      <c r="C115" s="26" t="s">
        <v>74</v>
      </c>
      <c r="D115" s="27">
        <v>1523</v>
      </c>
      <c r="E115" s="26">
        <v>34</v>
      </c>
    </row>
    <row r="116" spans="1:5">
      <c r="A116" s="24" t="s">
        <v>658</v>
      </c>
      <c r="B116" s="24" t="s">
        <v>77</v>
      </c>
      <c r="C116" s="24" t="s">
        <v>51</v>
      </c>
      <c r="D116" s="25">
        <v>818</v>
      </c>
      <c r="E116" s="24">
        <v>40</v>
      </c>
    </row>
    <row r="117" spans="1:5">
      <c r="A117" s="26" t="s">
        <v>657</v>
      </c>
      <c r="B117" s="26" t="s">
        <v>46</v>
      </c>
      <c r="C117" s="26" t="s">
        <v>40</v>
      </c>
      <c r="D117" s="27">
        <v>2959</v>
      </c>
      <c r="E117" s="26">
        <v>48</v>
      </c>
    </row>
    <row r="118" spans="1:5">
      <c r="A118" s="24" t="s">
        <v>656</v>
      </c>
      <c r="B118" s="24" t="s">
        <v>41</v>
      </c>
      <c r="C118" s="24" t="s">
        <v>119</v>
      </c>
      <c r="D118" s="25">
        <v>2256</v>
      </c>
      <c r="E118" s="24">
        <v>23</v>
      </c>
    </row>
    <row r="119" spans="1:5">
      <c r="A119" s="26" t="s">
        <v>655</v>
      </c>
      <c r="B119" s="26" t="s">
        <v>80</v>
      </c>
      <c r="C119" s="26" t="s">
        <v>152</v>
      </c>
      <c r="D119" s="27">
        <v>2026</v>
      </c>
      <c r="E119" s="26">
        <v>42</v>
      </c>
    </row>
    <row r="120" spans="1:5">
      <c r="A120" s="24" t="s">
        <v>654</v>
      </c>
      <c r="B120" s="24" t="s">
        <v>80</v>
      </c>
      <c r="C120" s="24" t="s">
        <v>107</v>
      </c>
      <c r="D120" s="25">
        <v>2952</v>
      </c>
      <c r="E120" s="24">
        <v>49</v>
      </c>
    </row>
    <row r="121" spans="1:5">
      <c r="A121" s="26" t="s">
        <v>653</v>
      </c>
      <c r="B121" s="26" t="s">
        <v>60</v>
      </c>
      <c r="C121" s="26" t="s">
        <v>138</v>
      </c>
      <c r="D121" s="27">
        <v>1770</v>
      </c>
      <c r="E121" s="26">
        <v>42</v>
      </c>
    </row>
    <row r="122" spans="1:5">
      <c r="A122" s="24" t="s">
        <v>652</v>
      </c>
      <c r="B122" s="24" t="s">
        <v>41</v>
      </c>
      <c r="C122" s="24" t="s">
        <v>40</v>
      </c>
      <c r="D122" s="25">
        <v>1420</v>
      </c>
      <c r="E122" s="24">
        <v>49</v>
      </c>
    </row>
    <row r="123" spans="1:5">
      <c r="A123" s="26" t="s">
        <v>651</v>
      </c>
      <c r="B123" s="26" t="s">
        <v>46</v>
      </c>
      <c r="C123" s="26" t="s">
        <v>40</v>
      </c>
      <c r="D123" s="27">
        <v>2029</v>
      </c>
      <c r="E123" s="26">
        <v>48</v>
      </c>
    </row>
    <row r="124" spans="1:5">
      <c r="A124" s="24" t="s">
        <v>650</v>
      </c>
      <c r="B124" s="24" t="s">
        <v>65</v>
      </c>
      <c r="C124" s="24" t="s">
        <v>82</v>
      </c>
      <c r="D124" s="25">
        <v>2939</v>
      </c>
      <c r="E124" s="24">
        <v>42</v>
      </c>
    </row>
    <row r="125" spans="1:5">
      <c r="A125" s="26" t="s">
        <v>649</v>
      </c>
      <c r="B125" s="26" t="s">
        <v>84</v>
      </c>
      <c r="C125" s="26" t="s">
        <v>40</v>
      </c>
      <c r="D125" s="27">
        <v>2346</v>
      </c>
      <c r="E125" s="26">
        <v>25</v>
      </c>
    </row>
    <row r="126" spans="1:5">
      <c r="A126" s="24" t="s">
        <v>648</v>
      </c>
      <c r="B126" s="24" t="s">
        <v>94</v>
      </c>
      <c r="C126" s="24" t="s">
        <v>105</v>
      </c>
      <c r="D126" s="25">
        <v>1775</v>
      </c>
      <c r="E126" s="24">
        <v>50</v>
      </c>
    </row>
    <row r="127" spans="1:5">
      <c r="A127" s="26" t="s">
        <v>647</v>
      </c>
      <c r="B127" s="26" t="s">
        <v>46</v>
      </c>
      <c r="C127" s="26" t="s">
        <v>40</v>
      </c>
      <c r="D127" s="27">
        <v>1382</v>
      </c>
      <c r="E127" s="26">
        <v>49</v>
      </c>
    </row>
    <row r="128" spans="1:5">
      <c r="A128" s="24" t="s">
        <v>646</v>
      </c>
      <c r="B128" s="24" t="s">
        <v>46</v>
      </c>
      <c r="C128" s="24" t="s">
        <v>56</v>
      </c>
      <c r="D128" s="25">
        <v>1635</v>
      </c>
      <c r="E128" s="24">
        <v>44</v>
      </c>
    </row>
    <row r="129" spans="1:5">
      <c r="A129" s="26" t="s">
        <v>645</v>
      </c>
      <c r="B129" s="26" t="s">
        <v>41</v>
      </c>
      <c r="C129" s="26" t="s">
        <v>43</v>
      </c>
      <c r="D129" s="27">
        <v>2926</v>
      </c>
      <c r="E129" s="26">
        <v>34</v>
      </c>
    </row>
    <row r="130" spans="1:5">
      <c r="A130" s="24" t="s">
        <v>644</v>
      </c>
      <c r="B130" s="24" t="s">
        <v>71</v>
      </c>
      <c r="C130" s="24" t="s">
        <v>40</v>
      </c>
      <c r="D130" s="25">
        <v>2750</v>
      </c>
      <c r="E130" s="24">
        <v>33</v>
      </c>
    </row>
    <row r="131" spans="1:5">
      <c r="A131" s="26" t="s">
        <v>643</v>
      </c>
      <c r="B131" s="26" t="s">
        <v>46</v>
      </c>
      <c r="C131" s="26" t="s">
        <v>132</v>
      </c>
      <c r="D131" s="27">
        <v>2495</v>
      </c>
      <c r="E131" s="26">
        <v>42</v>
      </c>
    </row>
    <row r="132" spans="1:5">
      <c r="A132" s="24" t="s">
        <v>642</v>
      </c>
      <c r="B132" s="24" t="s">
        <v>80</v>
      </c>
      <c r="C132" s="24" t="s">
        <v>79</v>
      </c>
      <c r="D132" s="25">
        <v>1398</v>
      </c>
      <c r="E132" s="24">
        <v>50</v>
      </c>
    </row>
    <row r="133" spans="1:5">
      <c r="A133" s="26" t="s">
        <v>641</v>
      </c>
      <c r="B133" s="26" t="s">
        <v>94</v>
      </c>
      <c r="C133" s="26" t="s">
        <v>93</v>
      </c>
      <c r="D133" s="27">
        <v>1867</v>
      </c>
      <c r="E133" s="26">
        <v>51</v>
      </c>
    </row>
    <row r="134" spans="1:5">
      <c r="A134" s="24" t="s">
        <v>640</v>
      </c>
      <c r="B134" s="24" t="s">
        <v>71</v>
      </c>
      <c r="C134" s="24" t="s">
        <v>48</v>
      </c>
      <c r="D134" s="25">
        <v>2638</v>
      </c>
      <c r="E134" s="24">
        <v>41</v>
      </c>
    </row>
    <row r="135" spans="1:5">
      <c r="A135" s="26" t="s">
        <v>639</v>
      </c>
      <c r="B135" s="26" t="s">
        <v>41</v>
      </c>
      <c r="C135" s="26" t="s">
        <v>48</v>
      </c>
      <c r="D135" s="27">
        <v>539</v>
      </c>
      <c r="E135" s="26">
        <v>25</v>
      </c>
    </row>
    <row r="136" spans="1:5">
      <c r="A136" s="24" t="s">
        <v>638</v>
      </c>
      <c r="B136" s="24" t="s">
        <v>46</v>
      </c>
      <c r="C136" s="24" t="s">
        <v>40</v>
      </c>
      <c r="D136" s="25">
        <v>1904</v>
      </c>
      <c r="E136" s="24">
        <v>50</v>
      </c>
    </row>
    <row r="137" spans="1:5">
      <c r="A137" s="26" t="s">
        <v>637</v>
      </c>
      <c r="B137" s="26" t="s">
        <v>77</v>
      </c>
      <c r="C137" s="26" t="s">
        <v>76</v>
      </c>
      <c r="D137" s="27">
        <v>1032</v>
      </c>
      <c r="E137" s="26">
        <v>31</v>
      </c>
    </row>
    <row r="138" spans="1:5">
      <c r="A138" s="24" t="s">
        <v>636</v>
      </c>
      <c r="B138" s="24" t="s">
        <v>46</v>
      </c>
      <c r="C138" s="24" t="s">
        <v>74</v>
      </c>
      <c r="D138" s="25">
        <v>783</v>
      </c>
      <c r="E138" s="24">
        <v>47</v>
      </c>
    </row>
    <row r="139" spans="1:5">
      <c r="A139" s="26" t="s">
        <v>635</v>
      </c>
      <c r="B139" s="26" t="s">
        <v>94</v>
      </c>
      <c r="C139" s="26" t="s">
        <v>93</v>
      </c>
      <c r="D139" s="27">
        <v>1669</v>
      </c>
      <c r="E139" s="26">
        <v>38</v>
      </c>
    </row>
    <row r="140" spans="1:5">
      <c r="A140" s="24" t="s">
        <v>634</v>
      </c>
      <c r="B140" s="24" t="s">
        <v>65</v>
      </c>
      <c r="C140" s="24" t="s">
        <v>64</v>
      </c>
      <c r="D140" s="25">
        <v>1684</v>
      </c>
      <c r="E140" s="24">
        <v>48</v>
      </c>
    </row>
    <row r="141" spans="1:5">
      <c r="A141" s="26" t="s">
        <v>633</v>
      </c>
      <c r="B141" s="26" t="s">
        <v>94</v>
      </c>
      <c r="C141" s="26" t="s">
        <v>125</v>
      </c>
      <c r="D141" s="27">
        <v>2163</v>
      </c>
      <c r="E141" s="26">
        <v>31</v>
      </c>
    </row>
    <row r="142" spans="1:5">
      <c r="A142" s="24" t="s">
        <v>632</v>
      </c>
      <c r="B142" s="24" t="s">
        <v>130</v>
      </c>
      <c r="C142" s="24" t="s">
        <v>233</v>
      </c>
      <c r="D142" s="25">
        <v>906</v>
      </c>
      <c r="E142" s="24">
        <v>25</v>
      </c>
    </row>
    <row r="143" spans="1:5">
      <c r="A143" s="26" t="s">
        <v>631</v>
      </c>
      <c r="B143" s="26" t="s">
        <v>60</v>
      </c>
      <c r="C143" s="26" t="s">
        <v>91</v>
      </c>
      <c r="D143" s="27">
        <v>2506</v>
      </c>
      <c r="E143" s="26">
        <v>39</v>
      </c>
    </row>
    <row r="144" spans="1:5">
      <c r="A144" s="24" t="s">
        <v>630</v>
      </c>
      <c r="B144" s="24" t="s">
        <v>71</v>
      </c>
      <c r="C144" s="24" t="s">
        <v>40</v>
      </c>
      <c r="D144" s="25">
        <v>1164</v>
      </c>
      <c r="E144" s="24">
        <v>40</v>
      </c>
    </row>
    <row r="145" spans="1:5">
      <c r="A145" s="26" t="s">
        <v>629</v>
      </c>
      <c r="B145" s="26" t="s">
        <v>52</v>
      </c>
      <c r="C145" s="26" t="s">
        <v>102</v>
      </c>
      <c r="D145" s="27">
        <v>1190</v>
      </c>
      <c r="E145" s="26">
        <v>44</v>
      </c>
    </row>
    <row r="146" spans="1:5">
      <c r="A146" s="24" t="s">
        <v>628</v>
      </c>
      <c r="B146" s="24" t="s">
        <v>94</v>
      </c>
      <c r="C146" s="24" t="s">
        <v>173</v>
      </c>
      <c r="D146" s="25">
        <v>2246</v>
      </c>
      <c r="E146" s="24">
        <v>28</v>
      </c>
    </row>
    <row r="147" spans="1:5">
      <c r="A147" s="26" t="s">
        <v>627</v>
      </c>
      <c r="B147" s="26" t="s">
        <v>41</v>
      </c>
      <c r="C147" s="26" t="s">
        <v>48</v>
      </c>
      <c r="D147" s="27">
        <v>2894</v>
      </c>
      <c r="E147" s="26">
        <v>35</v>
      </c>
    </row>
    <row r="148" spans="1:5">
      <c r="A148" s="24" t="s">
        <v>626</v>
      </c>
      <c r="B148" s="24" t="s">
        <v>71</v>
      </c>
      <c r="C148" s="24" t="s">
        <v>40</v>
      </c>
      <c r="D148" s="25">
        <v>1869</v>
      </c>
      <c r="E148" s="24">
        <v>37</v>
      </c>
    </row>
    <row r="149" spans="1:5">
      <c r="A149" s="26" t="s">
        <v>625</v>
      </c>
      <c r="B149" s="26" t="s">
        <v>65</v>
      </c>
      <c r="C149" s="26" t="s">
        <v>82</v>
      </c>
      <c r="D149" s="27">
        <v>1296</v>
      </c>
      <c r="E149" s="26">
        <v>43</v>
      </c>
    </row>
    <row r="150" spans="1:5">
      <c r="A150" s="24" t="s">
        <v>624</v>
      </c>
      <c r="B150" s="24" t="s">
        <v>52</v>
      </c>
      <c r="C150" s="24" t="s">
        <v>113</v>
      </c>
      <c r="D150" s="25">
        <v>2750</v>
      </c>
      <c r="E150" s="24">
        <v>42</v>
      </c>
    </row>
    <row r="151" spans="1:5">
      <c r="A151" s="26" t="s">
        <v>623</v>
      </c>
      <c r="B151" s="26" t="s">
        <v>77</v>
      </c>
      <c r="C151" s="26" t="s">
        <v>51</v>
      </c>
      <c r="D151" s="27">
        <v>1078</v>
      </c>
      <c r="E151" s="26">
        <v>39</v>
      </c>
    </row>
    <row r="152" spans="1:5">
      <c r="A152" s="24" t="s">
        <v>622</v>
      </c>
      <c r="B152" s="24" t="s">
        <v>94</v>
      </c>
      <c r="C152" s="24" t="s">
        <v>97</v>
      </c>
      <c r="D152" s="25">
        <v>682</v>
      </c>
      <c r="E152" s="24">
        <v>26</v>
      </c>
    </row>
    <row r="153" spans="1:5">
      <c r="A153" s="26" t="s">
        <v>621</v>
      </c>
      <c r="B153" s="26" t="s">
        <v>135</v>
      </c>
      <c r="C153" s="26" t="s">
        <v>40</v>
      </c>
      <c r="D153" s="27">
        <v>2241</v>
      </c>
      <c r="E153" s="26">
        <v>38</v>
      </c>
    </row>
    <row r="154" spans="1:5">
      <c r="A154" s="24" t="s">
        <v>620</v>
      </c>
      <c r="B154" s="24" t="s">
        <v>60</v>
      </c>
      <c r="C154" s="24" t="s">
        <v>138</v>
      </c>
      <c r="D154" s="25">
        <v>2860</v>
      </c>
      <c r="E154" s="24">
        <v>41</v>
      </c>
    </row>
    <row r="155" spans="1:5">
      <c r="A155" s="26" t="s">
        <v>619</v>
      </c>
      <c r="B155" s="26" t="s">
        <v>41</v>
      </c>
      <c r="C155" s="26" t="s">
        <v>48</v>
      </c>
      <c r="D155" s="27">
        <v>2356</v>
      </c>
      <c r="E155" s="26">
        <v>40</v>
      </c>
    </row>
    <row r="156" spans="1:5">
      <c r="A156" s="24" t="s">
        <v>618</v>
      </c>
      <c r="B156" s="24" t="s">
        <v>46</v>
      </c>
      <c r="C156" s="24" t="s">
        <v>74</v>
      </c>
      <c r="D156" s="25">
        <v>1114</v>
      </c>
      <c r="E156" s="24">
        <v>39</v>
      </c>
    </row>
    <row r="157" spans="1:5">
      <c r="A157" s="26" t="s">
        <v>617</v>
      </c>
      <c r="B157" s="26" t="s">
        <v>135</v>
      </c>
      <c r="C157" s="26" t="s">
        <v>40</v>
      </c>
      <c r="D157" s="27">
        <v>2906</v>
      </c>
      <c r="E157" s="26">
        <v>40</v>
      </c>
    </row>
    <row r="158" spans="1:5">
      <c r="A158" s="24" t="s">
        <v>616</v>
      </c>
      <c r="B158" s="24" t="s">
        <v>65</v>
      </c>
      <c r="C158" s="24" t="s">
        <v>82</v>
      </c>
      <c r="D158" s="25">
        <v>1545</v>
      </c>
      <c r="E158" s="24">
        <v>50</v>
      </c>
    </row>
    <row r="159" spans="1:5">
      <c r="A159" s="26" t="s">
        <v>615</v>
      </c>
      <c r="B159" s="26" t="s">
        <v>80</v>
      </c>
      <c r="C159" s="26" t="s">
        <v>107</v>
      </c>
      <c r="D159" s="27">
        <v>2074</v>
      </c>
      <c r="E159" s="26">
        <v>40</v>
      </c>
    </row>
    <row r="160" spans="1:5">
      <c r="A160" s="24" t="s">
        <v>614</v>
      </c>
      <c r="B160" s="24" t="s">
        <v>65</v>
      </c>
      <c r="C160" s="24" t="s">
        <v>59</v>
      </c>
      <c r="D160" s="25">
        <v>1743</v>
      </c>
      <c r="E160" s="24">
        <v>42</v>
      </c>
    </row>
    <row r="161" spans="1:5">
      <c r="A161" s="26" t="s">
        <v>613</v>
      </c>
      <c r="B161" s="26" t="s">
        <v>71</v>
      </c>
      <c r="C161" s="26" t="s">
        <v>40</v>
      </c>
      <c r="D161" s="27">
        <v>527</v>
      </c>
      <c r="E161" s="26">
        <v>42</v>
      </c>
    </row>
    <row r="162" spans="1:5">
      <c r="A162" s="24" t="s">
        <v>612</v>
      </c>
      <c r="B162" s="24" t="s">
        <v>65</v>
      </c>
      <c r="C162" s="24" t="s">
        <v>82</v>
      </c>
      <c r="D162" s="25">
        <v>2606</v>
      </c>
      <c r="E162" s="24">
        <v>47</v>
      </c>
    </row>
    <row r="163" spans="1:5">
      <c r="A163" s="26" t="s">
        <v>611</v>
      </c>
      <c r="B163" s="26" t="s">
        <v>65</v>
      </c>
      <c r="C163" s="26" t="s">
        <v>64</v>
      </c>
      <c r="D163" s="27">
        <v>1033</v>
      </c>
      <c r="E163" s="26">
        <v>48</v>
      </c>
    </row>
    <row r="164" spans="1:5">
      <c r="A164" s="24" t="s">
        <v>610</v>
      </c>
      <c r="B164" s="24" t="s">
        <v>77</v>
      </c>
      <c r="C164" s="24" t="s">
        <v>51</v>
      </c>
      <c r="D164" s="25">
        <v>1184</v>
      </c>
      <c r="E164" s="24">
        <v>46</v>
      </c>
    </row>
    <row r="165" spans="1:5">
      <c r="A165" s="26" t="s">
        <v>609</v>
      </c>
      <c r="B165" s="26" t="s">
        <v>49</v>
      </c>
      <c r="C165" s="26" t="s">
        <v>40</v>
      </c>
      <c r="D165" s="27">
        <v>1372</v>
      </c>
      <c r="E165" s="26">
        <v>42</v>
      </c>
    </row>
    <row r="166" spans="1:5">
      <c r="A166" s="24" t="s">
        <v>608</v>
      </c>
      <c r="B166" s="24" t="s">
        <v>77</v>
      </c>
      <c r="C166" s="24" t="s">
        <v>51</v>
      </c>
      <c r="D166" s="25">
        <v>1153</v>
      </c>
      <c r="E166" s="24">
        <v>50</v>
      </c>
    </row>
    <row r="167" spans="1:5">
      <c r="A167" s="26" t="s">
        <v>607</v>
      </c>
      <c r="B167" s="26" t="s">
        <v>130</v>
      </c>
      <c r="C167" s="26" t="s">
        <v>154</v>
      </c>
      <c r="D167" s="27">
        <v>2767</v>
      </c>
      <c r="E167" s="26">
        <v>40</v>
      </c>
    </row>
    <row r="168" spans="1:5">
      <c r="A168" s="24" t="s">
        <v>606</v>
      </c>
      <c r="B168" s="24" t="s">
        <v>80</v>
      </c>
      <c r="C168" s="24" t="s">
        <v>152</v>
      </c>
      <c r="D168" s="25">
        <v>1163</v>
      </c>
      <c r="E168" s="24">
        <v>30</v>
      </c>
    </row>
    <row r="169" spans="1:5">
      <c r="A169" s="26" t="s">
        <v>605</v>
      </c>
      <c r="B169" s="26" t="s">
        <v>52</v>
      </c>
      <c r="C169" s="26" t="s">
        <v>102</v>
      </c>
      <c r="D169" s="27">
        <v>1151</v>
      </c>
      <c r="E169" s="26">
        <v>45</v>
      </c>
    </row>
    <row r="170" spans="1:5">
      <c r="A170" s="24" t="s">
        <v>604</v>
      </c>
      <c r="B170" s="24" t="s">
        <v>52</v>
      </c>
      <c r="C170" s="24" t="s">
        <v>76</v>
      </c>
      <c r="D170" s="25">
        <v>1668</v>
      </c>
      <c r="E170" s="24">
        <v>28</v>
      </c>
    </row>
    <row r="171" spans="1:5">
      <c r="A171" s="26" t="s">
        <v>603</v>
      </c>
      <c r="B171" s="26" t="s">
        <v>77</v>
      </c>
      <c r="C171" s="26" t="s">
        <v>76</v>
      </c>
      <c r="D171" s="27">
        <v>1987</v>
      </c>
      <c r="E171" s="26">
        <v>51</v>
      </c>
    </row>
    <row r="172" spans="1:5">
      <c r="A172" s="24" t="s">
        <v>602</v>
      </c>
      <c r="B172" s="24" t="s">
        <v>46</v>
      </c>
      <c r="C172" s="24" t="s">
        <v>132</v>
      </c>
      <c r="D172" s="25">
        <v>2828</v>
      </c>
      <c r="E172" s="24">
        <v>34</v>
      </c>
    </row>
    <row r="173" spans="1:5">
      <c r="A173" s="26" t="s">
        <v>601</v>
      </c>
      <c r="B173" s="26" t="s">
        <v>80</v>
      </c>
      <c r="C173" s="26" t="s">
        <v>109</v>
      </c>
      <c r="D173" s="27">
        <v>2549</v>
      </c>
      <c r="E173" s="26">
        <v>51</v>
      </c>
    </row>
    <row r="174" spans="1:5">
      <c r="A174" s="24" t="s">
        <v>600</v>
      </c>
      <c r="B174" s="24" t="s">
        <v>94</v>
      </c>
      <c r="C174" s="24" t="s">
        <v>105</v>
      </c>
      <c r="D174" s="25">
        <v>1509</v>
      </c>
      <c r="E174" s="24">
        <v>39</v>
      </c>
    </row>
    <row r="175" spans="1:5">
      <c r="A175" s="26" t="s">
        <v>599</v>
      </c>
      <c r="B175" s="26" t="s">
        <v>80</v>
      </c>
      <c r="C175" s="26" t="s">
        <v>152</v>
      </c>
      <c r="D175" s="27">
        <v>1226</v>
      </c>
      <c r="E175" s="26">
        <v>38</v>
      </c>
    </row>
    <row r="176" spans="1:5">
      <c r="A176" s="24" t="s">
        <v>598</v>
      </c>
      <c r="B176" s="24" t="s">
        <v>77</v>
      </c>
      <c r="C176" s="24" t="s">
        <v>51</v>
      </c>
      <c r="D176" s="25">
        <v>1989</v>
      </c>
      <c r="E176" s="24">
        <v>40</v>
      </c>
    </row>
    <row r="177" spans="1:5">
      <c r="A177" s="26" t="s">
        <v>597</v>
      </c>
      <c r="B177" s="26" t="s">
        <v>80</v>
      </c>
      <c r="C177" s="26" t="s">
        <v>79</v>
      </c>
      <c r="D177" s="27">
        <v>2753</v>
      </c>
      <c r="E177" s="26">
        <v>28</v>
      </c>
    </row>
    <row r="178" spans="1:5">
      <c r="A178" s="24" t="s">
        <v>596</v>
      </c>
      <c r="B178" s="24" t="s">
        <v>135</v>
      </c>
      <c r="C178" s="24" t="s">
        <v>40</v>
      </c>
      <c r="D178" s="25">
        <v>2744</v>
      </c>
      <c r="E178" s="24">
        <v>47</v>
      </c>
    </row>
    <row r="179" spans="1:5">
      <c r="A179" s="26" t="s">
        <v>595</v>
      </c>
      <c r="B179" s="26" t="s">
        <v>130</v>
      </c>
      <c r="C179" s="26" t="s">
        <v>129</v>
      </c>
      <c r="D179" s="27">
        <v>1673</v>
      </c>
      <c r="E179" s="26">
        <v>32</v>
      </c>
    </row>
    <row r="180" spans="1:5">
      <c r="A180" s="24" t="s">
        <v>594</v>
      </c>
      <c r="B180" s="24" t="s">
        <v>77</v>
      </c>
      <c r="C180" s="24" t="s">
        <v>51</v>
      </c>
      <c r="D180" s="25">
        <v>2562</v>
      </c>
      <c r="E180" s="24">
        <v>49</v>
      </c>
    </row>
    <row r="181" spans="1:5">
      <c r="A181" s="26" t="s">
        <v>593</v>
      </c>
      <c r="B181" s="26" t="s">
        <v>52</v>
      </c>
      <c r="C181" s="26" t="s">
        <v>51</v>
      </c>
      <c r="D181" s="27">
        <v>2268</v>
      </c>
      <c r="E181" s="26">
        <v>21</v>
      </c>
    </row>
    <row r="182" spans="1:5">
      <c r="A182" s="24" t="s">
        <v>592</v>
      </c>
      <c r="B182" s="24" t="s">
        <v>41</v>
      </c>
      <c r="C182" s="24" t="s">
        <v>119</v>
      </c>
      <c r="D182" s="25">
        <v>2612</v>
      </c>
      <c r="E182" s="24">
        <v>39</v>
      </c>
    </row>
    <row r="183" spans="1:5">
      <c r="A183" s="26" t="s">
        <v>591</v>
      </c>
      <c r="B183" s="26" t="s">
        <v>46</v>
      </c>
      <c r="C183" s="26" t="s">
        <v>45</v>
      </c>
      <c r="D183" s="27">
        <v>2960</v>
      </c>
      <c r="E183" s="26">
        <v>39</v>
      </c>
    </row>
    <row r="184" spans="1:5">
      <c r="A184" s="24" t="s">
        <v>590</v>
      </c>
      <c r="B184" s="24" t="s">
        <v>52</v>
      </c>
      <c r="C184" s="24" t="s">
        <v>51</v>
      </c>
      <c r="D184" s="25">
        <v>1063</v>
      </c>
      <c r="E184" s="24">
        <v>43</v>
      </c>
    </row>
    <row r="185" spans="1:5">
      <c r="A185" s="26" t="s">
        <v>589</v>
      </c>
      <c r="B185" s="26" t="s">
        <v>41</v>
      </c>
      <c r="C185" s="26" t="s">
        <v>48</v>
      </c>
      <c r="D185" s="27">
        <v>2332</v>
      </c>
      <c r="E185" s="26">
        <v>30</v>
      </c>
    </row>
    <row r="186" spans="1:5">
      <c r="A186" s="24" t="s">
        <v>588</v>
      </c>
      <c r="B186" s="24" t="s">
        <v>46</v>
      </c>
      <c r="C186" s="24" t="s">
        <v>74</v>
      </c>
      <c r="D186" s="25">
        <v>596</v>
      </c>
      <c r="E186" s="24">
        <v>29</v>
      </c>
    </row>
    <row r="187" spans="1:5">
      <c r="A187" s="26" t="s">
        <v>587</v>
      </c>
      <c r="B187" s="26" t="s">
        <v>130</v>
      </c>
      <c r="C187" s="26" t="s">
        <v>129</v>
      </c>
      <c r="D187" s="27">
        <v>822</v>
      </c>
      <c r="E187" s="26">
        <v>49</v>
      </c>
    </row>
    <row r="188" spans="1:5">
      <c r="A188" s="24" t="s">
        <v>586</v>
      </c>
      <c r="B188" s="24" t="s">
        <v>46</v>
      </c>
      <c r="C188" s="24" t="s">
        <v>132</v>
      </c>
      <c r="D188" s="25">
        <v>1753</v>
      </c>
      <c r="E188" s="24">
        <v>41</v>
      </c>
    </row>
    <row r="189" spans="1:5">
      <c r="A189" s="26" t="s">
        <v>585</v>
      </c>
      <c r="B189" s="26" t="s">
        <v>94</v>
      </c>
      <c r="C189" s="26" t="s">
        <v>173</v>
      </c>
      <c r="D189" s="27">
        <v>1443</v>
      </c>
      <c r="E189" s="26">
        <v>29</v>
      </c>
    </row>
    <row r="190" spans="1:5">
      <c r="A190" s="24" t="s">
        <v>584</v>
      </c>
      <c r="B190" s="24" t="s">
        <v>94</v>
      </c>
      <c r="C190" s="24" t="s">
        <v>105</v>
      </c>
      <c r="D190" s="25">
        <v>1506</v>
      </c>
      <c r="E190" s="24">
        <v>45</v>
      </c>
    </row>
    <row r="191" spans="1:5">
      <c r="A191" s="26" t="s">
        <v>583</v>
      </c>
      <c r="B191" s="26" t="s">
        <v>130</v>
      </c>
      <c r="C191" s="26" t="s">
        <v>154</v>
      </c>
      <c r="D191" s="27">
        <v>1792</v>
      </c>
      <c r="E191" s="26">
        <v>49</v>
      </c>
    </row>
    <row r="192" spans="1:5">
      <c r="A192" s="24" t="s">
        <v>582</v>
      </c>
      <c r="B192" s="24" t="s">
        <v>46</v>
      </c>
      <c r="C192" s="24" t="s">
        <v>48</v>
      </c>
      <c r="D192" s="25">
        <v>2928</v>
      </c>
      <c r="E192" s="24">
        <v>33</v>
      </c>
    </row>
    <row r="193" spans="1:5">
      <c r="A193" s="26" t="s">
        <v>581</v>
      </c>
      <c r="B193" s="26" t="s">
        <v>60</v>
      </c>
      <c r="C193" s="26" t="s">
        <v>109</v>
      </c>
      <c r="D193" s="27">
        <v>2452</v>
      </c>
      <c r="E193" s="26">
        <v>44</v>
      </c>
    </row>
    <row r="194" spans="1:5">
      <c r="A194" s="24" t="s">
        <v>580</v>
      </c>
      <c r="B194" s="24" t="s">
        <v>52</v>
      </c>
      <c r="C194" s="24" t="s">
        <v>102</v>
      </c>
      <c r="D194" s="25">
        <v>1017</v>
      </c>
      <c r="E194" s="24">
        <v>50</v>
      </c>
    </row>
    <row r="195" spans="1:5">
      <c r="A195" s="26" t="s">
        <v>579</v>
      </c>
      <c r="B195" s="26" t="s">
        <v>46</v>
      </c>
      <c r="C195" s="26" t="s">
        <v>45</v>
      </c>
      <c r="D195" s="27">
        <v>1599</v>
      </c>
      <c r="E195" s="26">
        <v>29</v>
      </c>
    </row>
    <row r="196" spans="1:5">
      <c r="A196" s="24" t="s">
        <v>578</v>
      </c>
      <c r="B196" s="24" t="s">
        <v>80</v>
      </c>
      <c r="C196" s="24" t="s">
        <v>152</v>
      </c>
      <c r="D196" s="25">
        <v>1941</v>
      </c>
      <c r="E196" s="24">
        <v>31</v>
      </c>
    </row>
    <row r="197" spans="1:5">
      <c r="A197" s="26" t="s">
        <v>577</v>
      </c>
      <c r="B197" s="26" t="s">
        <v>80</v>
      </c>
      <c r="C197" s="26" t="s">
        <v>79</v>
      </c>
      <c r="D197" s="27">
        <v>2960</v>
      </c>
      <c r="E197" s="26">
        <v>23</v>
      </c>
    </row>
    <row r="198" spans="1:5">
      <c r="A198" s="24" t="s">
        <v>576</v>
      </c>
      <c r="B198" s="24" t="s">
        <v>52</v>
      </c>
      <c r="C198" s="24" t="s">
        <v>102</v>
      </c>
      <c r="D198" s="25">
        <v>1191</v>
      </c>
      <c r="E198" s="24">
        <v>49</v>
      </c>
    </row>
    <row r="199" spans="1:5">
      <c r="A199" s="26" t="s">
        <v>575</v>
      </c>
      <c r="B199" s="26" t="s">
        <v>80</v>
      </c>
      <c r="C199" s="26" t="s">
        <v>79</v>
      </c>
      <c r="D199" s="27">
        <v>1566</v>
      </c>
      <c r="E199" s="26">
        <v>21</v>
      </c>
    </row>
    <row r="200" spans="1:5">
      <c r="A200" s="24" t="s">
        <v>574</v>
      </c>
      <c r="B200" s="24" t="s">
        <v>77</v>
      </c>
      <c r="C200" s="24" t="s">
        <v>59</v>
      </c>
      <c r="D200" s="25">
        <v>2542</v>
      </c>
      <c r="E200" s="24">
        <v>46</v>
      </c>
    </row>
    <row r="201" spans="1:5">
      <c r="A201" s="26" t="s">
        <v>573</v>
      </c>
      <c r="B201" s="26" t="s">
        <v>77</v>
      </c>
      <c r="C201" s="26" t="s">
        <v>76</v>
      </c>
      <c r="D201" s="27">
        <v>2262</v>
      </c>
      <c r="E201" s="26">
        <v>24</v>
      </c>
    </row>
    <row r="202" spans="1:5">
      <c r="A202" s="24" t="s">
        <v>572</v>
      </c>
      <c r="B202" s="24" t="s">
        <v>80</v>
      </c>
      <c r="C202" s="24" t="s">
        <v>79</v>
      </c>
      <c r="D202" s="25">
        <v>1173</v>
      </c>
      <c r="E202" s="24">
        <v>42</v>
      </c>
    </row>
    <row r="203" spans="1:5">
      <c r="A203" s="26" t="s">
        <v>571</v>
      </c>
      <c r="B203" s="26" t="s">
        <v>60</v>
      </c>
      <c r="C203" s="26" t="s">
        <v>171</v>
      </c>
      <c r="D203" s="27">
        <v>2936</v>
      </c>
      <c r="E203" s="26">
        <v>27</v>
      </c>
    </row>
    <row r="204" spans="1:5">
      <c r="A204" s="24" t="s">
        <v>570</v>
      </c>
      <c r="B204" s="24" t="s">
        <v>41</v>
      </c>
      <c r="C204" s="24" t="s">
        <v>43</v>
      </c>
      <c r="D204" s="25">
        <v>2596</v>
      </c>
      <c r="E204" s="24">
        <v>48</v>
      </c>
    </row>
    <row r="205" spans="1:5">
      <c r="A205" s="26" t="s">
        <v>569</v>
      </c>
      <c r="B205" s="26" t="s">
        <v>52</v>
      </c>
      <c r="C205" s="26" t="s">
        <v>76</v>
      </c>
      <c r="D205" s="27">
        <v>523</v>
      </c>
      <c r="E205" s="26">
        <v>33</v>
      </c>
    </row>
    <row r="206" spans="1:5">
      <c r="A206" s="24" t="s">
        <v>568</v>
      </c>
      <c r="B206" s="24" t="s">
        <v>46</v>
      </c>
      <c r="C206" s="24" t="s">
        <v>132</v>
      </c>
      <c r="D206" s="25">
        <v>1117</v>
      </c>
      <c r="E206" s="24">
        <v>39</v>
      </c>
    </row>
    <row r="207" spans="1:5">
      <c r="A207" s="26" t="s">
        <v>567</v>
      </c>
      <c r="B207" s="26" t="s">
        <v>46</v>
      </c>
      <c r="C207" s="26" t="s">
        <v>132</v>
      </c>
      <c r="D207" s="27">
        <v>997</v>
      </c>
      <c r="E207" s="26">
        <v>23</v>
      </c>
    </row>
    <row r="208" spans="1:5">
      <c r="A208" s="24" t="s">
        <v>566</v>
      </c>
      <c r="B208" s="24" t="s">
        <v>49</v>
      </c>
      <c r="C208" s="24" t="s">
        <v>40</v>
      </c>
      <c r="D208" s="25">
        <v>2024</v>
      </c>
      <c r="E208" s="24">
        <v>35</v>
      </c>
    </row>
    <row r="209" spans="1:5">
      <c r="A209" s="26" t="s">
        <v>565</v>
      </c>
      <c r="B209" s="26" t="s">
        <v>41</v>
      </c>
      <c r="C209" s="26" t="s">
        <v>48</v>
      </c>
      <c r="D209" s="27">
        <v>1226</v>
      </c>
      <c r="E209" s="26">
        <v>30</v>
      </c>
    </row>
    <row r="210" spans="1:5">
      <c r="A210" s="24" t="s">
        <v>564</v>
      </c>
      <c r="B210" s="24" t="s">
        <v>130</v>
      </c>
      <c r="C210" s="24" t="s">
        <v>154</v>
      </c>
      <c r="D210" s="25">
        <v>2624</v>
      </c>
      <c r="E210" s="24">
        <v>46</v>
      </c>
    </row>
    <row r="211" spans="1:5">
      <c r="A211" s="26" t="s">
        <v>563</v>
      </c>
      <c r="B211" s="26" t="s">
        <v>60</v>
      </c>
      <c r="C211" s="26" t="s">
        <v>91</v>
      </c>
      <c r="D211" s="27">
        <v>2447</v>
      </c>
      <c r="E211" s="26">
        <v>45</v>
      </c>
    </row>
    <row r="212" spans="1:5">
      <c r="A212" s="24" t="s">
        <v>562</v>
      </c>
      <c r="B212" s="24" t="s">
        <v>77</v>
      </c>
      <c r="C212" s="24" t="s">
        <v>76</v>
      </c>
      <c r="D212" s="25">
        <v>2304</v>
      </c>
      <c r="E212" s="24">
        <v>36</v>
      </c>
    </row>
    <row r="213" spans="1:5">
      <c r="A213" s="26" t="s">
        <v>561</v>
      </c>
      <c r="B213" s="26" t="s">
        <v>41</v>
      </c>
      <c r="C213" s="26" t="s">
        <v>48</v>
      </c>
      <c r="D213" s="27">
        <v>805</v>
      </c>
      <c r="E213" s="26">
        <v>32</v>
      </c>
    </row>
    <row r="214" spans="1:5">
      <c r="A214" s="24" t="s">
        <v>560</v>
      </c>
      <c r="B214" s="24" t="s">
        <v>94</v>
      </c>
      <c r="C214" s="24" t="s">
        <v>97</v>
      </c>
      <c r="D214" s="25">
        <v>1956</v>
      </c>
      <c r="E214" s="24">
        <v>36</v>
      </c>
    </row>
    <row r="215" spans="1:5">
      <c r="A215" s="26" t="s">
        <v>559</v>
      </c>
      <c r="B215" s="26" t="s">
        <v>41</v>
      </c>
      <c r="C215" s="26" t="s">
        <v>119</v>
      </c>
      <c r="D215" s="27">
        <v>1153</v>
      </c>
      <c r="E215" s="26">
        <v>37</v>
      </c>
    </row>
    <row r="216" spans="1:5">
      <c r="A216" s="24" t="s">
        <v>558</v>
      </c>
      <c r="B216" s="24" t="s">
        <v>41</v>
      </c>
      <c r="C216" s="24" t="s">
        <v>40</v>
      </c>
      <c r="D216" s="25">
        <v>1472</v>
      </c>
      <c r="E216" s="24">
        <v>49</v>
      </c>
    </row>
    <row r="217" spans="1:5">
      <c r="A217" s="26" t="s">
        <v>557</v>
      </c>
      <c r="B217" s="26" t="s">
        <v>77</v>
      </c>
      <c r="C217" s="26" t="s">
        <v>51</v>
      </c>
      <c r="D217" s="27">
        <v>1500</v>
      </c>
      <c r="E217" s="26">
        <v>22</v>
      </c>
    </row>
    <row r="218" spans="1:5">
      <c r="A218" s="24" t="s">
        <v>556</v>
      </c>
      <c r="B218" s="24" t="s">
        <v>94</v>
      </c>
      <c r="C218" s="24" t="s">
        <v>173</v>
      </c>
      <c r="D218" s="25">
        <v>780</v>
      </c>
      <c r="E218" s="24">
        <v>36</v>
      </c>
    </row>
    <row r="219" spans="1:5">
      <c r="A219" s="26" t="s">
        <v>555</v>
      </c>
      <c r="B219" s="26" t="s">
        <v>94</v>
      </c>
      <c r="C219" s="26" t="s">
        <v>173</v>
      </c>
      <c r="D219" s="27">
        <v>2280</v>
      </c>
      <c r="E219" s="26">
        <v>26</v>
      </c>
    </row>
    <row r="220" spans="1:5">
      <c r="A220" s="24" t="s">
        <v>554</v>
      </c>
      <c r="B220" s="24" t="s">
        <v>60</v>
      </c>
      <c r="C220" s="24" t="s">
        <v>91</v>
      </c>
      <c r="D220" s="25">
        <v>1224</v>
      </c>
      <c r="E220" s="24">
        <v>28</v>
      </c>
    </row>
    <row r="221" spans="1:5">
      <c r="A221" s="26" t="s">
        <v>553</v>
      </c>
      <c r="B221" s="26" t="s">
        <v>71</v>
      </c>
      <c r="C221" s="26" t="s">
        <v>40</v>
      </c>
      <c r="D221" s="27">
        <v>751</v>
      </c>
      <c r="E221" s="26">
        <v>39</v>
      </c>
    </row>
    <row r="222" spans="1:5">
      <c r="A222" s="24" t="s">
        <v>552</v>
      </c>
      <c r="B222" s="24" t="s">
        <v>77</v>
      </c>
      <c r="C222" s="24" t="s">
        <v>76</v>
      </c>
      <c r="D222" s="25">
        <v>1170</v>
      </c>
      <c r="E222" s="24">
        <v>32</v>
      </c>
    </row>
    <row r="223" spans="1:5">
      <c r="A223" s="26" t="s">
        <v>551</v>
      </c>
      <c r="B223" s="26" t="s">
        <v>71</v>
      </c>
      <c r="C223" s="26" t="s">
        <v>40</v>
      </c>
      <c r="D223" s="27">
        <v>1496</v>
      </c>
      <c r="E223" s="26">
        <v>35</v>
      </c>
    </row>
    <row r="224" spans="1:5">
      <c r="A224" s="24" t="s">
        <v>550</v>
      </c>
      <c r="B224" s="24" t="s">
        <v>80</v>
      </c>
      <c r="C224" s="24" t="s">
        <v>79</v>
      </c>
      <c r="D224" s="25">
        <v>2135</v>
      </c>
      <c r="E224" s="24">
        <v>26</v>
      </c>
    </row>
    <row r="225" spans="1:5">
      <c r="A225" s="26" t="s">
        <v>549</v>
      </c>
      <c r="B225" s="26" t="s">
        <v>130</v>
      </c>
      <c r="C225" s="26" t="s">
        <v>129</v>
      </c>
      <c r="D225" s="27">
        <v>1580</v>
      </c>
      <c r="E225" s="26">
        <v>37</v>
      </c>
    </row>
    <row r="226" spans="1:5">
      <c r="A226" s="24" t="s">
        <v>548</v>
      </c>
      <c r="B226" s="24" t="s">
        <v>41</v>
      </c>
      <c r="C226" s="24" t="s">
        <v>48</v>
      </c>
      <c r="D226" s="25">
        <v>2327</v>
      </c>
      <c r="E226" s="24">
        <v>30</v>
      </c>
    </row>
    <row r="227" spans="1:5">
      <c r="A227" s="26" t="s">
        <v>547</v>
      </c>
      <c r="B227" s="26" t="s">
        <v>41</v>
      </c>
      <c r="C227" s="26" t="s">
        <v>48</v>
      </c>
      <c r="D227" s="27">
        <v>2177</v>
      </c>
      <c r="E227" s="26">
        <v>40</v>
      </c>
    </row>
    <row r="228" spans="1:5">
      <c r="A228" s="24" t="s">
        <v>546</v>
      </c>
      <c r="B228" s="24" t="s">
        <v>71</v>
      </c>
      <c r="C228" s="24" t="s">
        <v>40</v>
      </c>
      <c r="D228" s="25">
        <v>2494</v>
      </c>
      <c r="E228" s="24">
        <v>40</v>
      </c>
    </row>
    <row r="229" spans="1:5">
      <c r="A229" s="26" t="s">
        <v>545</v>
      </c>
      <c r="B229" s="26" t="s">
        <v>46</v>
      </c>
      <c r="C229" s="26" t="s">
        <v>132</v>
      </c>
      <c r="D229" s="27">
        <v>2278</v>
      </c>
      <c r="E229" s="26">
        <v>32</v>
      </c>
    </row>
    <row r="230" spans="1:5">
      <c r="A230" s="24" t="s">
        <v>544</v>
      </c>
      <c r="B230" s="24" t="s">
        <v>60</v>
      </c>
      <c r="C230" s="24" t="s">
        <v>138</v>
      </c>
      <c r="D230" s="25">
        <v>667</v>
      </c>
      <c r="E230" s="24">
        <v>46</v>
      </c>
    </row>
    <row r="231" spans="1:5">
      <c r="A231" s="26" t="s">
        <v>543</v>
      </c>
      <c r="B231" s="26" t="s">
        <v>60</v>
      </c>
      <c r="C231" s="26" t="s">
        <v>171</v>
      </c>
      <c r="D231" s="27">
        <v>2842</v>
      </c>
      <c r="E231" s="26">
        <v>36</v>
      </c>
    </row>
    <row r="232" spans="1:5">
      <c r="A232" s="24" t="s">
        <v>542</v>
      </c>
      <c r="B232" s="24" t="s">
        <v>49</v>
      </c>
      <c r="C232" s="24" t="s">
        <v>40</v>
      </c>
      <c r="D232" s="25">
        <v>1018</v>
      </c>
      <c r="E232" s="24">
        <v>30</v>
      </c>
    </row>
    <row r="233" spans="1:5">
      <c r="A233" s="26" t="s">
        <v>541</v>
      </c>
      <c r="B233" s="26" t="s">
        <v>94</v>
      </c>
      <c r="C233" s="26" t="s">
        <v>105</v>
      </c>
      <c r="D233" s="27">
        <v>1093</v>
      </c>
      <c r="E233" s="26">
        <v>49</v>
      </c>
    </row>
    <row r="234" spans="1:5">
      <c r="A234" s="24" t="s">
        <v>540</v>
      </c>
      <c r="B234" s="24" t="s">
        <v>46</v>
      </c>
      <c r="C234" s="24" t="s">
        <v>74</v>
      </c>
      <c r="D234" s="25">
        <v>2885</v>
      </c>
      <c r="E234" s="24">
        <v>38</v>
      </c>
    </row>
    <row r="235" spans="1:5">
      <c r="A235" s="26" t="s">
        <v>539</v>
      </c>
      <c r="B235" s="26" t="s">
        <v>65</v>
      </c>
      <c r="C235" s="26" t="s">
        <v>64</v>
      </c>
      <c r="D235" s="27">
        <v>2089</v>
      </c>
      <c r="E235" s="26">
        <v>30</v>
      </c>
    </row>
    <row r="236" spans="1:5">
      <c r="A236" s="24" t="s">
        <v>538</v>
      </c>
      <c r="B236" s="24" t="s">
        <v>65</v>
      </c>
      <c r="C236" s="24" t="s">
        <v>82</v>
      </c>
      <c r="D236" s="25">
        <v>728</v>
      </c>
      <c r="E236" s="24">
        <v>44</v>
      </c>
    </row>
    <row r="237" spans="1:5">
      <c r="A237" s="26" t="s">
        <v>537</v>
      </c>
      <c r="B237" s="26" t="s">
        <v>41</v>
      </c>
      <c r="C237" s="26" t="s">
        <v>119</v>
      </c>
      <c r="D237" s="27">
        <v>564</v>
      </c>
      <c r="E237" s="26">
        <v>31</v>
      </c>
    </row>
    <row r="238" spans="1:5">
      <c r="A238" s="24" t="s">
        <v>536</v>
      </c>
      <c r="B238" s="24" t="s">
        <v>46</v>
      </c>
      <c r="C238" s="24" t="s">
        <v>56</v>
      </c>
      <c r="D238" s="25">
        <v>1505</v>
      </c>
      <c r="E238" s="24">
        <v>27</v>
      </c>
    </row>
    <row r="239" spans="1:5">
      <c r="A239" s="26" t="s">
        <v>535</v>
      </c>
      <c r="B239" s="26" t="s">
        <v>77</v>
      </c>
      <c r="C239" s="26" t="s">
        <v>51</v>
      </c>
      <c r="D239" s="27">
        <v>2564</v>
      </c>
      <c r="E239" s="26">
        <v>41</v>
      </c>
    </row>
    <row r="240" spans="1:5">
      <c r="A240" s="24" t="s">
        <v>534</v>
      </c>
      <c r="B240" s="24" t="s">
        <v>60</v>
      </c>
      <c r="C240" s="24" t="s">
        <v>109</v>
      </c>
      <c r="D240" s="25">
        <v>1872</v>
      </c>
      <c r="E240" s="24">
        <v>32</v>
      </c>
    </row>
    <row r="241" spans="1:5">
      <c r="A241" s="26" t="s">
        <v>533</v>
      </c>
      <c r="B241" s="26" t="s">
        <v>94</v>
      </c>
      <c r="C241" s="26" t="s">
        <v>97</v>
      </c>
      <c r="D241" s="27">
        <v>1779</v>
      </c>
      <c r="E241" s="26">
        <v>23</v>
      </c>
    </row>
    <row r="242" spans="1:5">
      <c r="A242" s="24" t="s">
        <v>532</v>
      </c>
      <c r="B242" s="24" t="s">
        <v>46</v>
      </c>
      <c r="C242" s="24" t="s">
        <v>74</v>
      </c>
      <c r="D242" s="25">
        <v>573</v>
      </c>
      <c r="E242" s="24">
        <v>31</v>
      </c>
    </row>
    <row r="243" spans="1:5">
      <c r="A243" s="26" t="s">
        <v>531</v>
      </c>
      <c r="B243" s="26" t="s">
        <v>60</v>
      </c>
      <c r="C243" s="26" t="s">
        <v>138</v>
      </c>
      <c r="D243" s="27">
        <v>1817</v>
      </c>
      <c r="E243" s="26">
        <v>41</v>
      </c>
    </row>
    <row r="244" spans="1:5">
      <c r="A244" s="24" t="s">
        <v>530</v>
      </c>
      <c r="B244" s="24" t="s">
        <v>65</v>
      </c>
      <c r="C244" s="24" t="s">
        <v>64</v>
      </c>
      <c r="D244" s="25">
        <v>1603</v>
      </c>
      <c r="E244" s="24">
        <v>30</v>
      </c>
    </row>
    <row r="245" spans="1:5">
      <c r="A245" s="26" t="s">
        <v>529</v>
      </c>
      <c r="B245" s="26" t="s">
        <v>130</v>
      </c>
      <c r="C245" s="26" t="s">
        <v>154</v>
      </c>
      <c r="D245" s="27">
        <v>1935</v>
      </c>
      <c r="E245" s="26">
        <v>24</v>
      </c>
    </row>
    <row r="246" spans="1:5">
      <c r="A246" s="24" t="s">
        <v>528</v>
      </c>
      <c r="B246" s="24" t="s">
        <v>52</v>
      </c>
      <c r="C246" s="24" t="s">
        <v>76</v>
      </c>
      <c r="D246" s="25">
        <v>1722</v>
      </c>
      <c r="E246" s="24">
        <v>48</v>
      </c>
    </row>
    <row r="247" spans="1:5">
      <c r="A247" s="26" t="s">
        <v>527</v>
      </c>
      <c r="B247" s="26" t="s">
        <v>41</v>
      </c>
      <c r="C247" s="26" t="s">
        <v>40</v>
      </c>
      <c r="D247" s="27">
        <v>2218</v>
      </c>
      <c r="E247" s="26">
        <v>36</v>
      </c>
    </row>
    <row r="248" spans="1:5">
      <c r="A248" s="24" t="s">
        <v>526</v>
      </c>
      <c r="B248" s="24" t="s">
        <v>52</v>
      </c>
      <c r="C248" s="24" t="s">
        <v>51</v>
      </c>
      <c r="D248" s="25">
        <v>751</v>
      </c>
      <c r="E248" s="24">
        <v>46</v>
      </c>
    </row>
    <row r="249" spans="1:5">
      <c r="A249" s="26" t="s">
        <v>525</v>
      </c>
      <c r="B249" s="26" t="s">
        <v>71</v>
      </c>
      <c r="C249" s="26" t="s">
        <v>40</v>
      </c>
      <c r="D249" s="27">
        <v>2434</v>
      </c>
      <c r="E249" s="26">
        <v>41</v>
      </c>
    </row>
    <row r="250" spans="1:5">
      <c r="A250" s="24" t="s">
        <v>524</v>
      </c>
      <c r="B250" s="24" t="s">
        <v>46</v>
      </c>
      <c r="C250" s="24" t="s">
        <v>48</v>
      </c>
      <c r="D250" s="25">
        <v>1373</v>
      </c>
      <c r="E250" s="24">
        <v>26</v>
      </c>
    </row>
    <row r="251" spans="1:5">
      <c r="A251" s="26" t="s">
        <v>523</v>
      </c>
      <c r="B251" s="26" t="s">
        <v>130</v>
      </c>
      <c r="C251" s="26" t="s">
        <v>129</v>
      </c>
      <c r="D251" s="27">
        <v>2481</v>
      </c>
      <c r="E251" s="26">
        <v>23</v>
      </c>
    </row>
    <row r="252" spans="1:5">
      <c r="A252" s="24" t="s">
        <v>522</v>
      </c>
      <c r="B252" s="24" t="s">
        <v>94</v>
      </c>
      <c r="C252" s="24" t="s">
        <v>59</v>
      </c>
      <c r="D252" s="25">
        <v>1101</v>
      </c>
      <c r="E252" s="24">
        <v>47</v>
      </c>
    </row>
    <row r="253" spans="1:5">
      <c r="A253" s="26" t="s">
        <v>521</v>
      </c>
      <c r="B253" s="26" t="s">
        <v>71</v>
      </c>
      <c r="C253" s="26" t="s">
        <v>48</v>
      </c>
      <c r="D253" s="27">
        <v>911</v>
      </c>
      <c r="E253" s="26">
        <v>46</v>
      </c>
    </row>
    <row r="254" spans="1:5">
      <c r="A254" s="24" t="s">
        <v>520</v>
      </c>
      <c r="B254" s="24" t="s">
        <v>46</v>
      </c>
      <c r="C254" s="24" t="s">
        <v>48</v>
      </c>
      <c r="D254" s="25">
        <v>1846</v>
      </c>
      <c r="E254" s="24">
        <v>21</v>
      </c>
    </row>
    <row r="255" spans="1:5">
      <c r="A255" s="26" t="s">
        <v>519</v>
      </c>
      <c r="B255" s="26" t="s">
        <v>65</v>
      </c>
      <c r="C255" s="26" t="s">
        <v>64</v>
      </c>
      <c r="D255" s="27">
        <v>2850</v>
      </c>
      <c r="E255" s="26">
        <v>45</v>
      </c>
    </row>
    <row r="256" spans="1:5">
      <c r="A256" s="24" t="s">
        <v>518</v>
      </c>
      <c r="B256" s="24" t="s">
        <v>41</v>
      </c>
      <c r="C256" s="24" t="s">
        <v>40</v>
      </c>
      <c r="D256" s="25">
        <v>2218</v>
      </c>
      <c r="E256" s="24">
        <v>35</v>
      </c>
    </row>
    <row r="257" spans="1:5">
      <c r="A257" s="26" t="s">
        <v>517</v>
      </c>
      <c r="B257" s="26" t="s">
        <v>46</v>
      </c>
      <c r="C257" s="26" t="s">
        <v>132</v>
      </c>
      <c r="D257" s="27">
        <v>594</v>
      </c>
      <c r="E257" s="26">
        <v>31</v>
      </c>
    </row>
    <row r="258" spans="1:5">
      <c r="A258" s="24" t="s">
        <v>516</v>
      </c>
      <c r="B258" s="24" t="s">
        <v>80</v>
      </c>
      <c r="C258" s="24" t="s">
        <v>109</v>
      </c>
      <c r="D258" s="25">
        <v>2884</v>
      </c>
      <c r="E258" s="24">
        <v>46</v>
      </c>
    </row>
    <row r="259" spans="1:5">
      <c r="A259" s="26" t="s">
        <v>515</v>
      </c>
      <c r="B259" s="26" t="s">
        <v>41</v>
      </c>
      <c r="C259" s="26" t="s">
        <v>48</v>
      </c>
      <c r="D259" s="27">
        <v>2608</v>
      </c>
      <c r="E259" s="26">
        <v>25</v>
      </c>
    </row>
    <row r="260" spans="1:5">
      <c r="A260" s="24" t="s">
        <v>514</v>
      </c>
      <c r="B260" s="24" t="s">
        <v>77</v>
      </c>
      <c r="C260" s="24" t="s">
        <v>76</v>
      </c>
      <c r="D260" s="25">
        <v>2888</v>
      </c>
      <c r="E260" s="24">
        <v>35</v>
      </c>
    </row>
    <row r="261" spans="1:5">
      <c r="A261" s="26" t="s">
        <v>513</v>
      </c>
      <c r="B261" s="26" t="s">
        <v>65</v>
      </c>
      <c r="C261" s="26" t="s">
        <v>82</v>
      </c>
      <c r="D261" s="27">
        <v>1455</v>
      </c>
      <c r="E261" s="26">
        <v>47</v>
      </c>
    </row>
    <row r="262" spans="1:5">
      <c r="A262" s="24" t="s">
        <v>512</v>
      </c>
      <c r="B262" s="24" t="s">
        <v>71</v>
      </c>
      <c r="C262" s="24" t="s">
        <v>40</v>
      </c>
      <c r="D262" s="25">
        <v>2404</v>
      </c>
      <c r="E262" s="24">
        <v>38</v>
      </c>
    </row>
    <row r="263" spans="1:5">
      <c r="A263" s="26" t="s">
        <v>511</v>
      </c>
      <c r="B263" s="26" t="s">
        <v>41</v>
      </c>
      <c r="C263" s="26" t="s">
        <v>48</v>
      </c>
      <c r="D263" s="27">
        <v>1964</v>
      </c>
      <c r="E263" s="26">
        <v>33</v>
      </c>
    </row>
    <row r="264" spans="1:5">
      <c r="A264" s="24" t="s">
        <v>510</v>
      </c>
      <c r="B264" s="24" t="s">
        <v>71</v>
      </c>
      <c r="C264" s="24" t="s">
        <v>40</v>
      </c>
      <c r="D264" s="25">
        <v>763</v>
      </c>
      <c r="E264" s="24">
        <v>35</v>
      </c>
    </row>
    <row r="265" spans="1:5">
      <c r="A265" s="26" t="s">
        <v>509</v>
      </c>
      <c r="B265" s="26" t="s">
        <v>80</v>
      </c>
      <c r="C265" s="26" t="s">
        <v>79</v>
      </c>
      <c r="D265" s="27">
        <v>2633</v>
      </c>
      <c r="E265" s="26">
        <v>28</v>
      </c>
    </row>
    <row r="266" spans="1:5">
      <c r="A266" s="24" t="s">
        <v>508</v>
      </c>
      <c r="B266" s="24" t="s">
        <v>94</v>
      </c>
      <c r="C266" s="24" t="s">
        <v>97</v>
      </c>
      <c r="D266" s="25">
        <v>530</v>
      </c>
      <c r="E266" s="24">
        <v>47</v>
      </c>
    </row>
    <row r="267" spans="1:5">
      <c r="A267" s="26" t="s">
        <v>507</v>
      </c>
      <c r="B267" s="26" t="s">
        <v>71</v>
      </c>
      <c r="C267" s="26" t="s">
        <v>48</v>
      </c>
      <c r="D267" s="27">
        <v>1158</v>
      </c>
      <c r="E267" s="26">
        <v>51</v>
      </c>
    </row>
    <row r="268" spans="1:5">
      <c r="A268" s="24" t="s">
        <v>506</v>
      </c>
      <c r="B268" s="24" t="s">
        <v>65</v>
      </c>
      <c r="C268" s="24" t="s">
        <v>64</v>
      </c>
      <c r="D268" s="25">
        <v>2429</v>
      </c>
      <c r="E268" s="24">
        <v>50</v>
      </c>
    </row>
    <row r="269" spans="1:5">
      <c r="A269" s="26" t="s">
        <v>505</v>
      </c>
      <c r="B269" s="26" t="s">
        <v>46</v>
      </c>
      <c r="C269" s="26" t="s">
        <v>132</v>
      </c>
      <c r="D269" s="27">
        <v>986</v>
      </c>
      <c r="E269" s="26">
        <v>35</v>
      </c>
    </row>
    <row r="270" spans="1:5">
      <c r="A270" s="24" t="s">
        <v>504</v>
      </c>
      <c r="B270" s="24" t="s">
        <v>71</v>
      </c>
      <c r="C270" s="24" t="s">
        <v>40</v>
      </c>
      <c r="D270" s="25">
        <v>2544</v>
      </c>
      <c r="E270" s="24">
        <v>38</v>
      </c>
    </row>
    <row r="271" spans="1:5">
      <c r="A271" s="26" t="s">
        <v>503</v>
      </c>
      <c r="B271" s="26" t="s">
        <v>46</v>
      </c>
      <c r="C271" s="26" t="s">
        <v>48</v>
      </c>
      <c r="D271" s="27">
        <v>1303</v>
      </c>
      <c r="E271" s="26">
        <v>32</v>
      </c>
    </row>
    <row r="272" spans="1:5">
      <c r="A272" s="24" t="s">
        <v>502</v>
      </c>
      <c r="B272" s="24" t="s">
        <v>49</v>
      </c>
      <c r="C272" s="24" t="s">
        <v>40</v>
      </c>
      <c r="D272" s="25">
        <v>1688</v>
      </c>
      <c r="E272" s="24">
        <v>41</v>
      </c>
    </row>
    <row r="273" spans="1:5">
      <c r="A273" s="26" t="s">
        <v>501</v>
      </c>
      <c r="B273" s="26" t="s">
        <v>52</v>
      </c>
      <c r="C273" s="26" t="s">
        <v>51</v>
      </c>
      <c r="D273" s="27">
        <v>1728</v>
      </c>
      <c r="E273" s="26">
        <v>40</v>
      </c>
    </row>
    <row r="274" spans="1:5">
      <c r="A274" s="24" t="s">
        <v>500</v>
      </c>
      <c r="B274" s="24" t="s">
        <v>80</v>
      </c>
      <c r="C274" s="24" t="s">
        <v>109</v>
      </c>
      <c r="D274" s="25">
        <v>2908</v>
      </c>
      <c r="E274" s="24">
        <v>44</v>
      </c>
    </row>
    <row r="275" spans="1:5">
      <c r="A275" s="26" t="s">
        <v>499</v>
      </c>
      <c r="B275" s="26" t="s">
        <v>49</v>
      </c>
      <c r="C275" s="26" t="s">
        <v>40</v>
      </c>
      <c r="D275" s="27">
        <v>859</v>
      </c>
      <c r="E275" s="26">
        <v>39</v>
      </c>
    </row>
    <row r="276" spans="1:5">
      <c r="A276" s="24" t="s">
        <v>498</v>
      </c>
      <c r="B276" s="24" t="s">
        <v>130</v>
      </c>
      <c r="C276" s="24" t="s">
        <v>154</v>
      </c>
      <c r="D276" s="25">
        <v>2036</v>
      </c>
      <c r="E276" s="24">
        <v>47</v>
      </c>
    </row>
    <row r="277" spans="1:5">
      <c r="A277" s="26" t="s">
        <v>497</v>
      </c>
      <c r="B277" s="26" t="s">
        <v>41</v>
      </c>
      <c r="C277" s="26" t="s">
        <v>119</v>
      </c>
      <c r="D277" s="27">
        <v>1003</v>
      </c>
      <c r="E277" s="26">
        <v>46</v>
      </c>
    </row>
    <row r="278" spans="1:5">
      <c r="A278" s="24" t="s">
        <v>496</v>
      </c>
      <c r="B278" s="24" t="s">
        <v>135</v>
      </c>
      <c r="C278" s="24" t="s">
        <v>113</v>
      </c>
      <c r="D278" s="25">
        <v>2579</v>
      </c>
      <c r="E278" s="24">
        <v>38</v>
      </c>
    </row>
    <row r="279" spans="1:5">
      <c r="A279" s="26" t="s">
        <v>495</v>
      </c>
      <c r="B279" s="26" t="s">
        <v>41</v>
      </c>
      <c r="C279" s="26" t="s">
        <v>119</v>
      </c>
      <c r="D279" s="27">
        <v>2127</v>
      </c>
      <c r="E279" s="26">
        <v>30</v>
      </c>
    </row>
    <row r="280" spans="1:5">
      <c r="A280" s="24" t="s">
        <v>494</v>
      </c>
      <c r="B280" s="24" t="s">
        <v>71</v>
      </c>
      <c r="C280" s="24" t="s">
        <v>40</v>
      </c>
      <c r="D280" s="25">
        <v>2583</v>
      </c>
      <c r="E280" s="24">
        <v>36</v>
      </c>
    </row>
    <row r="281" spans="1:5">
      <c r="A281" s="26" t="s">
        <v>493</v>
      </c>
      <c r="B281" s="26" t="s">
        <v>65</v>
      </c>
      <c r="C281" s="26" t="s">
        <v>64</v>
      </c>
      <c r="D281" s="27">
        <v>2816</v>
      </c>
      <c r="E281" s="26">
        <v>47</v>
      </c>
    </row>
    <row r="282" spans="1:5">
      <c r="A282" s="24" t="s">
        <v>492</v>
      </c>
      <c r="B282" s="24" t="s">
        <v>49</v>
      </c>
      <c r="C282" s="24" t="s">
        <v>40</v>
      </c>
      <c r="D282" s="25">
        <v>1895</v>
      </c>
      <c r="E282" s="24">
        <v>32</v>
      </c>
    </row>
    <row r="283" spans="1:5">
      <c r="A283" s="26" t="s">
        <v>491</v>
      </c>
      <c r="B283" s="26" t="s">
        <v>41</v>
      </c>
      <c r="C283" s="26" t="s">
        <v>40</v>
      </c>
      <c r="D283" s="27">
        <v>1733</v>
      </c>
      <c r="E283" s="26">
        <v>48</v>
      </c>
    </row>
    <row r="284" spans="1:5">
      <c r="A284" s="24" t="s">
        <v>490</v>
      </c>
      <c r="B284" s="24" t="s">
        <v>52</v>
      </c>
      <c r="C284" s="24" t="s">
        <v>102</v>
      </c>
      <c r="D284" s="25">
        <v>2477</v>
      </c>
      <c r="E284" s="24">
        <v>50</v>
      </c>
    </row>
    <row r="285" spans="1:5">
      <c r="A285" s="26" t="s">
        <v>489</v>
      </c>
      <c r="B285" s="26" t="s">
        <v>71</v>
      </c>
      <c r="C285" s="26" t="s">
        <v>113</v>
      </c>
      <c r="D285" s="27">
        <v>2883</v>
      </c>
      <c r="E285" s="26">
        <v>28</v>
      </c>
    </row>
    <row r="286" spans="1:5">
      <c r="A286" s="24" t="s">
        <v>488</v>
      </c>
      <c r="B286" s="24" t="s">
        <v>49</v>
      </c>
      <c r="C286" s="24" t="s">
        <v>40</v>
      </c>
      <c r="D286" s="25">
        <v>1124</v>
      </c>
      <c r="E286" s="24">
        <v>36</v>
      </c>
    </row>
    <row r="287" spans="1:5">
      <c r="A287" s="26" t="s">
        <v>487</v>
      </c>
      <c r="B287" s="26" t="s">
        <v>60</v>
      </c>
      <c r="C287" s="26" t="s">
        <v>171</v>
      </c>
      <c r="D287" s="27">
        <v>2182</v>
      </c>
      <c r="E287" s="26">
        <v>50</v>
      </c>
    </row>
    <row r="288" spans="1:5">
      <c r="A288" s="24" t="s">
        <v>486</v>
      </c>
      <c r="B288" s="24" t="s">
        <v>77</v>
      </c>
      <c r="C288" s="24" t="s">
        <v>51</v>
      </c>
      <c r="D288" s="25">
        <v>1307</v>
      </c>
      <c r="E288" s="24">
        <v>44</v>
      </c>
    </row>
    <row r="289" spans="1:5">
      <c r="A289" s="26" t="s">
        <v>485</v>
      </c>
      <c r="B289" s="26" t="s">
        <v>52</v>
      </c>
      <c r="C289" s="26" t="s">
        <v>102</v>
      </c>
      <c r="D289" s="27">
        <v>2338</v>
      </c>
      <c r="E289" s="26">
        <v>45</v>
      </c>
    </row>
    <row r="290" spans="1:5">
      <c r="A290" s="24" t="s">
        <v>484</v>
      </c>
      <c r="B290" s="24" t="s">
        <v>52</v>
      </c>
      <c r="C290" s="24" t="s">
        <v>102</v>
      </c>
      <c r="D290" s="25">
        <v>2918</v>
      </c>
      <c r="E290" s="24">
        <v>51</v>
      </c>
    </row>
    <row r="291" spans="1:5">
      <c r="A291" s="26" t="s">
        <v>483</v>
      </c>
      <c r="B291" s="26" t="s">
        <v>52</v>
      </c>
      <c r="C291" s="26" t="s">
        <v>76</v>
      </c>
      <c r="D291" s="27">
        <v>1825</v>
      </c>
      <c r="E291" s="26">
        <v>24</v>
      </c>
    </row>
    <row r="292" spans="1:5">
      <c r="A292" s="24" t="s">
        <v>482</v>
      </c>
      <c r="B292" s="24" t="s">
        <v>41</v>
      </c>
      <c r="C292" s="24" t="s">
        <v>40</v>
      </c>
      <c r="D292" s="25">
        <v>1799</v>
      </c>
      <c r="E292" s="24">
        <v>50</v>
      </c>
    </row>
    <row r="293" spans="1:5">
      <c r="A293" s="26" t="s">
        <v>481</v>
      </c>
      <c r="B293" s="26" t="s">
        <v>60</v>
      </c>
      <c r="C293" s="26" t="s">
        <v>91</v>
      </c>
      <c r="D293" s="27">
        <v>1573</v>
      </c>
      <c r="E293" s="26">
        <v>40</v>
      </c>
    </row>
    <row r="294" spans="1:5">
      <c r="A294" s="24" t="s">
        <v>480</v>
      </c>
      <c r="B294" s="24" t="s">
        <v>77</v>
      </c>
      <c r="C294" s="24" t="s">
        <v>76</v>
      </c>
      <c r="D294" s="25">
        <v>2406</v>
      </c>
      <c r="E294" s="24">
        <v>50</v>
      </c>
    </row>
    <row r="295" spans="1:5">
      <c r="A295" s="26" t="s">
        <v>479</v>
      </c>
      <c r="B295" s="26" t="s">
        <v>52</v>
      </c>
      <c r="C295" s="26" t="s">
        <v>76</v>
      </c>
      <c r="D295" s="27">
        <v>1041</v>
      </c>
      <c r="E295" s="26">
        <v>50</v>
      </c>
    </row>
    <row r="296" spans="1:5">
      <c r="A296" s="24" t="s">
        <v>478</v>
      </c>
      <c r="B296" s="24" t="s">
        <v>52</v>
      </c>
      <c r="C296" s="24" t="s">
        <v>102</v>
      </c>
      <c r="D296" s="25">
        <v>2179</v>
      </c>
      <c r="E296" s="24">
        <v>22</v>
      </c>
    </row>
    <row r="297" spans="1:5">
      <c r="A297" s="26" t="s">
        <v>477</v>
      </c>
      <c r="B297" s="26" t="s">
        <v>52</v>
      </c>
      <c r="C297" s="26" t="s">
        <v>102</v>
      </c>
      <c r="D297" s="27">
        <v>1521</v>
      </c>
      <c r="E297" s="26">
        <v>44</v>
      </c>
    </row>
    <row r="298" spans="1:5">
      <c r="A298" s="24" t="s">
        <v>476</v>
      </c>
      <c r="B298" s="24" t="s">
        <v>46</v>
      </c>
      <c r="C298" s="24" t="s">
        <v>132</v>
      </c>
      <c r="D298" s="25">
        <v>2587</v>
      </c>
      <c r="E298" s="24">
        <v>23</v>
      </c>
    </row>
    <row r="299" spans="1:5">
      <c r="A299" s="26" t="s">
        <v>475</v>
      </c>
      <c r="B299" s="26" t="s">
        <v>52</v>
      </c>
      <c r="C299" s="26" t="s">
        <v>51</v>
      </c>
      <c r="D299" s="27">
        <v>1316</v>
      </c>
      <c r="E299" s="26">
        <v>23</v>
      </c>
    </row>
    <row r="300" spans="1:5">
      <c r="A300" s="24" t="s">
        <v>474</v>
      </c>
      <c r="B300" s="24" t="s">
        <v>80</v>
      </c>
      <c r="C300" s="24" t="s">
        <v>107</v>
      </c>
      <c r="D300" s="25">
        <v>2281</v>
      </c>
      <c r="E300" s="24">
        <v>29</v>
      </c>
    </row>
    <row r="301" spans="1:5">
      <c r="A301" s="26" t="s">
        <v>473</v>
      </c>
      <c r="B301" s="26" t="s">
        <v>80</v>
      </c>
      <c r="C301" s="26" t="s">
        <v>107</v>
      </c>
      <c r="D301" s="27">
        <v>2114</v>
      </c>
      <c r="E301" s="26">
        <v>36</v>
      </c>
    </row>
    <row r="302" spans="1:5">
      <c r="A302" s="24" t="s">
        <v>472</v>
      </c>
      <c r="B302" s="24" t="s">
        <v>46</v>
      </c>
      <c r="C302" s="24" t="s">
        <v>132</v>
      </c>
      <c r="D302" s="25">
        <v>841</v>
      </c>
      <c r="E302" s="24">
        <v>25</v>
      </c>
    </row>
    <row r="303" spans="1:5">
      <c r="A303" s="26" t="s">
        <v>471</v>
      </c>
      <c r="B303" s="26" t="s">
        <v>46</v>
      </c>
      <c r="C303" s="26" t="s">
        <v>45</v>
      </c>
      <c r="D303" s="27">
        <v>2523</v>
      </c>
      <c r="E303" s="26">
        <v>30</v>
      </c>
    </row>
    <row r="304" spans="1:5">
      <c r="A304" s="24" t="s">
        <v>470</v>
      </c>
      <c r="B304" s="24" t="s">
        <v>41</v>
      </c>
      <c r="C304" s="24" t="s">
        <v>40</v>
      </c>
      <c r="D304" s="25">
        <v>2684</v>
      </c>
      <c r="E304" s="24">
        <v>32</v>
      </c>
    </row>
    <row r="305" spans="1:5">
      <c r="A305" s="26" t="s">
        <v>469</v>
      </c>
      <c r="B305" s="26" t="s">
        <v>71</v>
      </c>
      <c r="C305" s="26" t="s">
        <v>40</v>
      </c>
      <c r="D305" s="27">
        <v>2390</v>
      </c>
      <c r="E305" s="26">
        <v>33</v>
      </c>
    </row>
    <row r="306" spans="1:5">
      <c r="A306" s="24" t="s">
        <v>468</v>
      </c>
      <c r="B306" s="24" t="s">
        <v>49</v>
      </c>
      <c r="C306" s="24" t="s">
        <v>40</v>
      </c>
      <c r="D306" s="25">
        <v>1684</v>
      </c>
      <c r="E306" s="24">
        <v>39</v>
      </c>
    </row>
    <row r="307" spans="1:5">
      <c r="A307" s="26" t="s">
        <v>467</v>
      </c>
      <c r="B307" s="26" t="s">
        <v>80</v>
      </c>
      <c r="C307" s="26" t="s">
        <v>109</v>
      </c>
      <c r="D307" s="27">
        <v>590</v>
      </c>
      <c r="E307" s="26">
        <v>48</v>
      </c>
    </row>
    <row r="308" spans="1:5">
      <c r="A308" s="24" t="s">
        <v>466</v>
      </c>
      <c r="B308" s="24" t="s">
        <v>71</v>
      </c>
      <c r="C308" s="24" t="s">
        <v>40</v>
      </c>
      <c r="D308" s="25">
        <v>1561</v>
      </c>
      <c r="E308" s="24">
        <v>33</v>
      </c>
    </row>
    <row r="309" spans="1:5">
      <c r="A309" s="26" t="s">
        <v>465</v>
      </c>
      <c r="B309" s="26" t="s">
        <v>46</v>
      </c>
      <c r="C309" s="26" t="s">
        <v>132</v>
      </c>
      <c r="D309" s="27">
        <v>1902</v>
      </c>
      <c r="E309" s="26">
        <v>36</v>
      </c>
    </row>
    <row r="310" spans="1:5">
      <c r="A310" s="24" t="s">
        <v>464</v>
      </c>
      <c r="B310" s="24" t="s">
        <v>94</v>
      </c>
      <c r="C310" s="24" t="s">
        <v>105</v>
      </c>
      <c r="D310" s="25">
        <v>2579</v>
      </c>
      <c r="E310" s="24">
        <v>40</v>
      </c>
    </row>
    <row r="311" spans="1:5">
      <c r="A311" s="26" t="s">
        <v>463</v>
      </c>
      <c r="B311" s="26" t="s">
        <v>80</v>
      </c>
      <c r="C311" s="26" t="s">
        <v>79</v>
      </c>
      <c r="D311" s="27">
        <v>2110</v>
      </c>
      <c r="E311" s="26">
        <v>48</v>
      </c>
    </row>
    <row r="312" spans="1:5">
      <c r="A312" s="24" t="s">
        <v>462</v>
      </c>
      <c r="B312" s="24" t="s">
        <v>60</v>
      </c>
      <c r="C312" s="24" t="s">
        <v>91</v>
      </c>
      <c r="D312" s="25">
        <v>1405</v>
      </c>
      <c r="E312" s="24">
        <v>22</v>
      </c>
    </row>
    <row r="313" spans="1:5">
      <c r="A313" s="26" t="s">
        <v>461</v>
      </c>
      <c r="B313" s="26" t="s">
        <v>49</v>
      </c>
      <c r="C313" s="26" t="s">
        <v>40</v>
      </c>
      <c r="D313" s="27">
        <v>1864</v>
      </c>
      <c r="E313" s="26">
        <v>30</v>
      </c>
    </row>
    <row r="314" spans="1:5">
      <c r="A314" s="24" t="s">
        <v>460</v>
      </c>
      <c r="B314" s="24" t="s">
        <v>52</v>
      </c>
      <c r="C314" s="24" t="s">
        <v>102</v>
      </c>
      <c r="D314" s="25">
        <v>1295</v>
      </c>
      <c r="E314" s="24">
        <v>23</v>
      </c>
    </row>
    <row r="315" spans="1:5">
      <c r="A315" s="26" t="s">
        <v>459</v>
      </c>
      <c r="B315" s="26" t="s">
        <v>71</v>
      </c>
      <c r="C315" s="26" t="s">
        <v>59</v>
      </c>
      <c r="D315" s="27">
        <v>865</v>
      </c>
      <c r="E315" s="26">
        <v>41</v>
      </c>
    </row>
    <row r="316" spans="1:5">
      <c r="A316" s="24" t="s">
        <v>458</v>
      </c>
      <c r="B316" s="24" t="s">
        <v>80</v>
      </c>
      <c r="C316" s="24" t="s">
        <v>107</v>
      </c>
      <c r="D316" s="25">
        <v>2045</v>
      </c>
      <c r="E316" s="24">
        <v>42</v>
      </c>
    </row>
    <row r="317" spans="1:5">
      <c r="A317" s="26" t="s">
        <v>457</v>
      </c>
      <c r="B317" s="26" t="s">
        <v>52</v>
      </c>
      <c r="C317" s="26" t="s">
        <v>102</v>
      </c>
      <c r="D317" s="27">
        <v>1209</v>
      </c>
      <c r="E317" s="26">
        <v>46</v>
      </c>
    </row>
    <row r="318" spans="1:5">
      <c r="A318" s="24" t="s">
        <v>456</v>
      </c>
      <c r="B318" s="24" t="s">
        <v>41</v>
      </c>
      <c r="C318" s="24" t="s">
        <v>48</v>
      </c>
      <c r="D318" s="25">
        <v>2036</v>
      </c>
      <c r="E318" s="24">
        <v>25</v>
      </c>
    </row>
    <row r="319" spans="1:5">
      <c r="A319" s="26" t="s">
        <v>455</v>
      </c>
      <c r="B319" s="26" t="s">
        <v>52</v>
      </c>
      <c r="C319" s="26" t="s">
        <v>113</v>
      </c>
      <c r="D319" s="27">
        <v>1895</v>
      </c>
      <c r="E319" s="26">
        <v>47</v>
      </c>
    </row>
    <row r="320" spans="1:5">
      <c r="A320" s="24" t="s">
        <v>454</v>
      </c>
      <c r="B320" s="24" t="s">
        <v>84</v>
      </c>
      <c r="C320" s="24" t="s">
        <v>40</v>
      </c>
      <c r="D320" s="25">
        <v>1537</v>
      </c>
      <c r="E320" s="24">
        <v>38</v>
      </c>
    </row>
    <row r="321" spans="1:5">
      <c r="A321" s="26" t="s">
        <v>453</v>
      </c>
      <c r="B321" s="26" t="s">
        <v>52</v>
      </c>
      <c r="C321" s="26" t="s">
        <v>102</v>
      </c>
      <c r="D321" s="27">
        <v>1761</v>
      </c>
      <c r="E321" s="26">
        <v>47</v>
      </c>
    </row>
    <row r="322" spans="1:5">
      <c r="A322" s="24" t="s">
        <v>452</v>
      </c>
      <c r="B322" s="24" t="s">
        <v>41</v>
      </c>
      <c r="C322" s="24" t="s">
        <v>119</v>
      </c>
      <c r="D322" s="25">
        <v>2502</v>
      </c>
      <c r="E322" s="24">
        <v>37</v>
      </c>
    </row>
    <row r="323" spans="1:5">
      <c r="A323" s="26" t="s">
        <v>451</v>
      </c>
      <c r="B323" s="26" t="s">
        <v>71</v>
      </c>
      <c r="C323" s="26" t="s">
        <v>40</v>
      </c>
      <c r="D323" s="27">
        <v>2524</v>
      </c>
      <c r="E323" s="26">
        <v>39</v>
      </c>
    </row>
    <row r="324" spans="1:5">
      <c r="A324" s="24" t="s">
        <v>450</v>
      </c>
      <c r="B324" s="24" t="s">
        <v>41</v>
      </c>
      <c r="C324" s="24" t="s">
        <v>48</v>
      </c>
      <c r="D324" s="25">
        <v>2570</v>
      </c>
      <c r="E324" s="24">
        <v>31</v>
      </c>
    </row>
    <row r="325" spans="1:5">
      <c r="A325" s="26" t="s">
        <v>449</v>
      </c>
      <c r="B325" s="26" t="s">
        <v>49</v>
      </c>
      <c r="C325" s="26" t="s">
        <v>40</v>
      </c>
      <c r="D325" s="27">
        <v>2865</v>
      </c>
      <c r="E325" s="26">
        <v>42</v>
      </c>
    </row>
    <row r="326" spans="1:5">
      <c r="A326" s="24" t="s">
        <v>448</v>
      </c>
      <c r="B326" s="24" t="s">
        <v>41</v>
      </c>
      <c r="C326" s="24" t="s">
        <v>48</v>
      </c>
      <c r="D326" s="25">
        <v>2081</v>
      </c>
      <c r="E326" s="24">
        <v>34</v>
      </c>
    </row>
    <row r="327" spans="1:5">
      <c r="A327" s="26" t="s">
        <v>447</v>
      </c>
      <c r="B327" s="26" t="s">
        <v>49</v>
      </c>
      <c r="C327" s="26" t="s">
        <v>40</v>
      </c>
      <c r="D327" s="27">
        <v>1083</v>
      </c>
      <c r="E327" s="26">
        <v>31</v>
      </c>
    </row>
    <row r="328" spans="1:5">
      <c r="A328" s="24" t="s">
        <v>446</v>
      </c>
      <c r="B328" s="24" t="s">
        <v>49</v>
      </c>
      <c r="C328" s="24" t="s">
        <v>40</v>
      </c>
      <c r="D328" s="25">
        <v>788</v>
      </c>
      <c r="E328" s="24">
        <v>38</v>
      </c>
    </row>
    <row r="329" spans="1:5">
      <c r="A329" s="26" t="s">
        <v>445</v>
      </c>
      <c r="B329" s="26" t="s">
        <v>77</v>
      </c>
      <c r="C329" s="26" t="s">
        <v>76</v>
      </c>
      <c r="D329" s="27">
        <v>2804</v>
      </c>
      <c r="E329" s="26">
        <v>44</v>
      </c>
    </row>
    <row r="330" spans="1:5">
      <c r="A330" s="24" t="s">
        <v>444</v>
      </c>
      <c r="B330" s="24" t="s">
        <v>46</v>
      </c>
      <c r="C330" s="24" t="s">
        <v>48</v>
      </c>
      <c r="D330" s="25">
        <v>2564</v>
      </c>
      <c r="E330" s="24">
        <v>25</v>
      </c>
    </row>
    <row r="331" spans="1:5">
      <c r="A331" s="26" t="s">
        <v>443</v>
      </c>
      <c r="B331" s="26" t="s">
        <v>94</v>
      </c>
      <c r="C331" s="26" t="s">
        <v>125</v>
      </c>
      <c r="D331" s="27">
        <v>891</v>
      </c>
      <c r="E331" s="26">
        <v>44</v>
      </c>
    </row>
    <row r="332" spans="1:5">
      <c r="A332" s="24" t="s">
        <v>442</v>
      </c>
      <c r="B332" s="24" t="s">
        <v>41</v>
      </c>
      <c r="C332" s="24" t="s">
        <v>48</v>
      </c>
      <c r="D332" s="25">
        <v>558</v>
      </c>
      <c r="E332" s="24">
        <v>36</v>
      </c>
    </row>
    <row r="333" spans="1:5">
      <c r="A333" s="26" t="s">
        <v>441</v>
      </c>
      <c r="B333" s="26" t="s">
        <v>71</v>
      </c>
      <c r="C333" s="26" t="s">
        <v>40</v>
      </c>
      <c r="D333" s="27">
        <v>2499</v>
      </c>
      <c r="E333" s="26">
        <v>38</v>
      </c>
    </row>
    <row r="334" spans="1:5">
      <c r="A334" s="24" t="s">
        <v>440</v>
      </c>
      <c r="B334" s="24" t="s">
        <v>41</v>
      </c>
      <c r="C334" s="24" t="s">
        <v>48</v>
      </c>
      <c r="D334" s="25">
        <v>1577</v>
      </c>
      <c r="E334" s="24">
        <v>23</v>
      </c>
    </row>
    <row r="335" spans="1:5">
      <c r="A335" s="26" t="s">
        <v>439</v>
      </c>
      <c r="B335" s="26" t="s">
        <v>49</v>
      </c>
      <c r="C335" s="26" t="s">
        <v>48</v>
      </c>
      <c r="D335" s="27">
        <v>2581</v>
      </c>
      <c r="E335" s="26">
        <v>49</v>
      </c>
    </row>
    <row r="336" spans="1:5">
      <c r="A336" s="24" t="s">
        <v>438</v>
      </c>
      <c r="B336" s="24" t="s">
        <v>77</v>
      </c>
      <c r="C336" s="24" t="s">
        <v>51</v>
      </c>
      <c r="D336" s="25">
        <v>797</v>
      </c>
      <c r="E336" s="24">
        <v>47</v>
      </c>
    </row>
    <row r="337" spans="1:5">
      <c r="A337" s="26" t="s">
        <v>437</v>
      </c>
      <c r="B337" s="26" t="s">
        <v>71</v>
      </c>
      <c r="C337" s="26" t="s">
        <v>40</v>
      </c>
      <c r="D337" s="27">
        <v>2095</v>
      </c>
      <c r="E337" s="26">
        <v>36</v>
      </c>
    </row>
    <row r="338" spans="1:5">
      <c r="A338" s="24" t="s">
        <v>436</v>
      </c>
      <c r="B338" s="24" t="s">
        <v>130</v>
      </c>
      <c r="C338" s="24" t="s">
        <v>129</v>
      </c>
      <c r="D338" s="25">
        <v>1161</v>
      </c>
      <c r="E338" s="24">
        <v>40</v>
      </c>
    </row>
    <row r="339" spans="1:5">
      <c r="A339" s="26" t="s">
        <v>435</v>
      </c>
      <c r="B339" s="26" t="s">
        <v>94</v>
      </c>
      <c r="C339" s="26" t="s">
        <v>173</v>
      </c>
      <c r="D339" s="27">
        <v>2263</v>
      </c>
      <c r="E339" s="26">
        <v>34</v>
      </c>
    </row>
    <row r="340" spans="1:5">
      <c r="A340" s="24" t="s">
        <v>434</v>
      </c>
      <c r="B340" s="24" t="s">
        <v>77</v>
      </c>
      <c r="C340" s="24" t="s">
        <v>76</v>
      </c>
      <c r="D340" s="25">
        <v>2125</v>
      </c>
      <c r="E340" s="24">
        <v>39</v>
      </c>
    </row>
    <row r="341" spans="1:5">
      <c r="A341" s="26" t="s">
        <v>433</v>
      </c>
      <c r="B341" s="26" t="s">
        <v>60</v>
      </c>
      <c r="C341" s="26" t="s">
        <v>171</v>
      </c>
      <c r="D341" s="27">
        <v>2622</v>
      </c>
      <c r="E341" s="26">
        <v>28</v>
      </c>
    </row>
    <row r="342" spans="1:5">
      <c r="A342" s="24" t="s">
        <v>432</v>
      </c>
      <c r="B342" s="24" t="s">
        <v>94</v>
      </c>
      <c r="C342" s="24" t="s">
        <v>93</v>
      </c>
      <c r="D342" s="25">
        <v>730</v>
      </c>
      <c r="E342" s="24">
        <v>48</v>
      </c>
    </row>
    <row r="343" spans="1:5">
      <c r="A343" s="26" t="s">
        <v>431</v>
      </c>
      <c r="B343" s="26" t="s">
        <v>80</v>
      </c>
      <c r="C343" s="26" t="s">
        <v>79</v>
      </c>
      <c r="D343" s="27">
        <v>546</v>
      </c>
      <c r="E343" s="26">
        <v>47</v>
      </c>
    </row>
    <row r="344" spans="1:5">
      <c r="A344" s="24" t="s">
        <v>430</v>
      </c>
      <c r="B344" s="24" t="s">
        <v>46</v>
      </c>
      <c r="C344" s="24" t="s">
        <v>45</v>
      </c>
      <c r="D344" s="25">
        <v>1399</v>
      </c>
      <c r="E344" s="24">
        <v>31</v>
      </c>
    </row>
    <row r="345" spans="1:5">
      <c r="A345" s="26" t="s">
        <v>429</v>
      </c>
      <c r="B345" s="26" t="s">
        <v>65</v>
      </c>
      <c r="C345" s="26" t="s">
        <v>64</v>
      </c>
      <c r="D345" s="27">
        <v>1454</v>
      </c>
      <c r="E345" s="26">
        <v>34</v>
      </c>
    </row>
    <row r="346" spans="1:5">
      <c r="A346" s="24" t="s">
        <v>428</v>
      </c>
      <c r="B346" s="24" t="s">
        <v>65</v>
      </c>
      <c r="C346" s="24" t="s">
        <v>64</v>
      </c>
      <c r="D346" s="25">
        <v>1325</v>
      </c>
      <c r="E346" s="24">
        <v>45</v>
      </c>
    </row>
    <row r="347" spans="1:5">
      <c r="A347" s="26" t="s">
        <v>427</v>
      </c>
      <c r="B347" s="26" t="s">
        <v>65</v>
      </c>
      <c r="C347" s="26" t="s">
        <v>64</v>
      </c>
      <c r="D347" s="27">
        <v>1233</v>
      </c>
      <c r="E347" s="26">
        <v>44</v>
      </c>
    </row>
    <row r="348" spans="1:5">
      <c r="A348" s="24" t="s">
        <v>426</v>
      </c>
      <c r="B348" s="24" t="s">
        <v>65</v>
      </c>
      <c r="C348" s="24" t="s">
        <v>64</v>
      </c>
      <c r="D348" s="25">
        <v>697</v>
      </c>
      <c r="E348" s="24">
        <v>33</v>
      </c>
    </row>
    <row r="349" spans="1:5">
      <c r="A349" s="26" t="s">
        <v>425</v>
      </c>
      <c r="B349" s="26" t="s">
        <v>80</v>
      </c>
      <c r="C349" s="26" t="s">
        <v>79</v>
      </c>
      <c r="D349" s="27">
        <v>1628</v>
      </c>
      <c r="E349" s="26">
        <v>22</v>
      </c>
    </row>
    <row r="350" spans="1:5">
      <c r="A350" s="24" t="s">
        <v>424</v>
      </c>
      <c r="B350" s="24" t="s">
        <v>60</v>
      </c>
      <c r="C350" s="24" t="s">
        <v>138</v>
      </c>
      <c r="D350" s="25">
        <v>2834</v>
      </c>
      <c r="E350" s="24">
        <v>45</v>
      </c>
    </row>
    <row r="351" spans="1:5">
      <c r="A351" s="26" t="s">
        <v>423</v>
      </c>
      <c r="B351" s="26" t="s">
        <v>94</v>
      </c>
      <c r="C351" s="26" t="s">
        <v>105</v>
      </c>
      <c r="D351" s="27">
        <v>2322</v>
      </c>
      <c r="E351" s="26">
        <v>46</v>
      </c>
    </row>
    <row r="352" spans="1:5">
      <c r="A352" s="24" t="s">
        <v>422</v>
      </c>
      <c r="B352" s="24" t="s">
        <v>49</v>
      </c>
      <c r="C352" s="24" t="s">
        <v>48</v>
      </c>
      <c r="D352" s="25">
        <v>2527</v>
      </c>
      <c r="E352" s="24">
        <v>46</v>
      </c>
    </row>
    <row r="353" spans="1:5">
      <c r="A353" s="26" t="s">
        <v>421</v>
      </c>
      <c r="B353" s="26" t="s">
        <v>80</v>
      </c>
      <c r="C353" s="26" t="s">
        <v>79</v>
      </c>
      <c r="D353" s="27">
        <v>2664</v>
      </c>
      <c r="E353" s="26">
        <v>43</v>
      </c>
    </row>
    <row r="354" spans="1:5">
      <c r="A354" s="24" t="s">
        <v>420</v>
      </c>
      <c r="B354" s="24" t="s">
        <v>65</v>
      </c>
      <c r="C354" s="24" t="s">
        <v>82</v>
      </c>
      <c r="D354" s="25">
        <v>1952</v>
      </c>
      <c r="E354" s="24">
        <v>38</v>
      </c>
    </row>
    <row r="355" spans="1:5">
      <c r="A355" s="26" t="s">
        <v>419</v>
      </c>
      <c r="B355" s="26" t="s">
        <v>71</v>
      </c>
      <c r="C355" s="26" t="s">
        <v>40</v>
      </c>
      <c r="D355" s="27">
        <v>2596</v>
      </c>
      <c r="E355" s="26">
        <v>33</v>
      </c>
    </row>
    <row r="356" spans="1:5">
      <c r="A356" s="24" t="s">
        <v>418</v>
      </c>
      <c r="B356" s="24" t="s">
        <v>94</v>
      </c>
      <c r="C356" s="24" t="s">
        <v>93</v>
      </c>
      <c r="D356" s="25">
        <v>2806</v>
      </c>
      <c r="E356" s="24">
        <v>49</v>
      </c>
    </row>
    <row r="357" spans="1:5">
      <c r="A357" s="26" t="s">
        <v>417</v>
      </c>
      <c r="B357" s="26" t="s">
        <v>65</v>
      </c>
      <c r="C357" s="26" t="s">
        <v>82</v>
      </c>
      <c r="D357" s="27">
        <v>794</v>
      </c>
      <c r="E357" s="26">
        <v>49</v>
      </c>
    </row>
    <row r="358" spans="1:5">
      <c r="A358" s="24" t="s">
        <v>416</v>
      </c>
      <c r="B358" s="24" t="s">
        <v>130</v>
      </c>
      <c r="C358" s="24" t="s">
        <v>129</v>
      </c>
      <c r="D358" s="25">
        <v>2433</v>
      </c>
      <c r="E358" s="24">
        <v>21</v>
      </c>
    </row>
    <row r="359" spans="1:5">
      <c r="A359" s="26" t="s">
        <v>415</v>
      </c>
      <c r="B359" s="26" t="s">
        <v>135</v>
      </c>
      <c r="C359" s="26" t="s">
        <v>40</v>
      </c>
      <c r="D359" s="27">
        <v>526</v>
      </c>
      <c r="E359" s="26">
        <v>40</v>
      </c>
    </row>
    <row r="360" spans="1:5">
      <c r="A360" s="24" t="s">
        <v>414</v>
      </c>
      <c r="B360" s="24" t="s">
        <v>130</v>
      </c>
      <c r="C360" s="24" t="s">
        <v>129</v>
      </c>
      <c r="D360" s="25">
        <v>2671</v>
      </c>
      <c r="E360" s="24">
        <v>34</v>
      </c>
    </row>
    <row r="361" spans="1:5">
      <c r="A361" s="26" t="s">
        <v>413</v>
      </c>
      <c r="B361" s="26" t="s">
        <v>80</v>
      </c>
      <c r="C361" s="26" t="s">
        <v>107</v>
      </c>
      <c r="D361" s="27">
        <v>1865</v>
      </c>
      <c r="E361" s="26">
        <v>50</v>
      </c>
    </row>
    <row r="362" spans="1:5">
      <c r="A362" s="24" t="s">
        <v>412</v>
      </c>
      <c r="B362" s="24" t="s">
        <v>60</v>
      </c>
      <c r="C362" s="24" t="s">
        <v>138</v>
      </c>
      <c r="D362" s="25">
        <v>1341</v>
      </c>
      <c r="E362" s="24">
        <v>49</v>
      </c>
    </row>
    <row r="363" spans="1:5">
      <c r="A363" s="26" t="s">
        <v>411</v>
      </c>
      <c r="B363" s="26" t="s">
        <v>52</v>
      </c>
      <c r="C363" s="26" t="s">
        <v>102</v>
      </c>
      <c r="D363" s="27">
        <v>1823</v>
      </c>
      <c r="E363" s="26">
        <v>48</v>
      </c>
    </row>
    <row r="364" spans="1:5">
      <c r="A364" s="24" t="s">
        <v>410</v>
      </c>
      <c r="B364" s="24" t="s">
        <v>71</v>
      </c>
      <c r="C364" s="24" t="s">
        <v>48</v>
      </c>
      <c r="D364" s="25">
        <v>1081</v>
      </c>
      <c r="E364" s="24">
        <v>51</v>
      </c>
    </row>
    <row r="365" spans="1:5">
      <c r="A365" s="26" t="s">
        <v>409</v>
      </c>
      <c r="B365" s="26" t="s">
        <v>65</v>
      </c>
      <c r="C365" s="26" t="s">
        <v>64</v>
      </c>
      <c r="D365" s="27">
        <v>1627</v>
      </c>
      <c r="E365" s="26">
        <v>50</v>
      </c>
    </row>
    <row r="366" spans="1:5">
      <c r="A366" s="24" t="s">
        <v>408</v>
      </c>
      <c r="B366" s="24" t="s">
        <v>71</v>
      </c>
      <c r="C366" s="24" t="s">
        <v>40</v>
      </c>
      <c r="D366" s="25">
        <v>2197</v>
      </c>
      <c r="E366" s="24">
        <v>42</v>
      </c>
    </row>
    <row r="367" spans="1:5">
      <c r="A367" s="26" t="s">
        <v>407</v>
      </c>
      <c r="B367" s="26" t="s">
        <v>60</v>
      </c>
      <c r="C367" s="26" t="s">
        <v>91</v>
      </c>
      <c r="D367" s="27">
        <v>1243</v>
      </c>
      <c r="E367" s="26">
        <v>25</v>
      </c>
    </row>
    <row r="368" spans="1:5">
      <c r="A368" s="24" t="s">
        <v>406</v>
      </c>
      <c r="B368" s="24" t="s">
        <v>60</v>
      </c>
      <c r="C368" s="24" t="s">
        <v>138</v>
      </c>
      <c r="D368" s="25">
        <v>1596</v>
      </c>
      <c r="E368" s="24">
        <v>51</v>
      </c>
    </row>
    <row r="369" spans="1:5">
      <c r="A369" s="26" t="s">
        <v>405</v>
      </c>
      <c r="B369" s="26" t="s">
        <v>77</v>
      </c>
      <c r="C369" s="26" t="s">
        <v>76</v>
      </c>
      <c r="D369" s="27">
        <v>1688</v>
      </c>
      <c r="E369" s="26">
        <v>44</v>
      </c>
    </row>
    <row r="370" spans="1:5">
      <c r="A370" s="24" t="s">
        <v>404</v>
      </c>
      <c r="B370" s="24" t="s">
        <v>71</v>
      </c>
      <c r="C370" s="24" t="s">
        <v>40</v>
      </c>
      <c r="D370" s="25">
        <v>2446</v>
      </c>
      <c r="E370" s="24">
        <v>41</v>
      </c>
    </row>
    <row r="371" spans="1:5">
      <c r="A371" s="26" t="s">
        <v>403</v>
      </c>
      <c r="B371" s="26" t="s">
        <v>94</v>
      </c>
      <c r="C371" s="26" t="s">
        <v>97</v>
      </c>
      <c r="D371" s="27">
        <v>1449</v>
      </c>
      <c r="E371" s="26">
        <v>51</v>
      </c>
    </row>
    <row r="372" spans="1:5">
      <c r="A372" s="24" t="s">
        <v>402</v>
      </c>
      <c r="B372" s="24" t="s">
        <v>77</v>
      </c>
      <c r="C372" s="24" t="s">
        <v>76</v>
      </c>
      <c r="D372" s="25">
        <v>2664</v>
      </c>
      <c r="E372" s="24">
        <v>27</v>
      </c>
    </row>
    <row r="373" spans="1:5">
      <c r="A373" s="26" t="s">
        <v>401</v>
      </c>
      <c r="B373" s="26" t="s">
        <v>46</v>
      </c>
      <c r="C373" s="26" t="s">
        <v>132</v>
      </c>
      <c r="D373" s="27">
        <v>2039</v>
      </c>
      <c r="E373" s="26">
        <v>46</v>
      </c>
    </row>
    <row r="374" spans="1:5">
      <c r="A374" s="24" t="s">
        <v>400</v>
      </c>
      <c r="B374" s="24" t="s">
        <v>77</v>
      </c>
      <c r="C374" s="24" t="s">
        <v>76</v>
      </c>
      <c r="D374" s="25">
        <v>1791</v>
      </c>
      <c r="E374" s="24">
        <v>37</v>
      </c>
    </row>
    <row r="375" spans="1:5">
      <c r="A375" s="26" t="s">
        <v>399</v>
      </c>
      <c r="B375" s="26" t="s">
        <v>41</v>
      </c>
      <c r="C375" s="26" t="s">
        <v>48</v>
      </c>
      <c r="D375" s="27">
        <v>1333</v>
      </c>
      <c r="E375" s="26">
        <v>29</v>
      </c>
    </row>
    <row r="376" spans="1:5">
      <c r="A376" s="24" t="s">
        <v>398</v>
      </c>
      <c r="B376" s="24" t="s">
        <v>60</v>
      </c>
      <c r="C376" s="24" t="s">
        <v>91</v>
      </c>
      <c r="D376" s="25">
        <v>511</v>
      </c>
      <c r="E376" s="24">
        <v>33</v>
      </c>
    </row>
    <row r="377" spans="1:5">
      <c r="A377" s="26" t="s">
        <v>397</v>
      </c>
      <c r="B377" s="26" t="s">
        <v>49</v>
      </c>
      <c r="C377" s="26" t="s">
        <v>48</v>
      </c>
      <c r="D377" s="27">
        <v>1508</v>
      </c>
      <c r="E377" s="26">
        <v>48</v>
      </c>
    </row>
    <row r="378" spans="1:5">
      <c r="A378" s="24" t="s">
        <v>396</v>
      </c>
      <c r="B378" s="24" t="s">
        <v>80</v>
      </c>
      <c r="C378" s="24" t="s">
        <v>79</v>
      </c>
      <c r="D378" s="25">
        <v>1704</v>
      </c>
      <c r="E378" s="24">
        <v>25</v>
      </c>
    </row>
    <row r="379" spans="1:5">
      <c r="A379" s="26" t="s">
        <v>395</v>
      </c>
      <c r="B379" s="26" t="s">
        <v>41</v>
      </c>
      <c r="C379" s="26" t="s">
        <v>48</v>
      </c>
      <c r="D379" s="27">
        <v>2954</v>
      </c>
      <c r="E379" s="26">
        <v>34</v>
      </c>
    </row>
    <row r="380" spans="1:5">
      <c r="A380" s="24" t="s">
        <v>394</v>
      </c>
      <c r="B380" s="24" t="s">
        <v>71</v>
      </c>
      <c r="C380" s="24" t="s">
        <v>40</v>
      </c>
      <c r="D380" s="25">
        <v>1810</v>
      </c>
      <c r="E380" s="24">
        <v>42</v>
      </c>
    </row>
    <row r="381" spans="1:5">
      <c r="A381" s="26" t="s">
        <v>393</v>
      </c>
      <c r="B381" s="26" t="s">
        <v>84</v>
      </c>
      <c r="C381" s="26" t="s">
        <v>40</v>
      </c>
      <c r="D381" s="27">
        <v>789</v>
      </c>
      <c r="E381" s="26">
        <v>28</v>
      </c>
    </row>
    <row r="382" spans="1:5">
      <c r="A382" s="24" t="s">
        <v>392</v>
      </c>
      <c r="B382" s="24" t="s">
        <v>80</v>
      </c>
      <c r="C382" s="24" t="s">
        <v>152</v>
      </c>
      <c r="D382" s="25">
        <v>1898</v>
      </c>
      <c r="E382" s="24">
        <v>28</v>
      </c>
    </row>
    <row r="383" spans="1:5">
      <c r="A383" s="26" t="s">
        <v>391</v>
      </c>
      <c r="B383" s="26" t="s">
        <v>52</v>
      </c>
      <c r="C383" s="26" t="s">
        <v>51</v>
      </c>
      <c r="D383" s="27">
        <v>1647</v>
      </c>
      <c r="E383" s="26">
        <v>51</v>
      </c>
    </row>
    <row r="384" spans="1:5">
      <c r="A384" s="24" t="s">
        <v>390</v>
      </c>
      <c r="B384" s="24" t="s">
        <v>46</v>
      </c>
      <c r="C384" s="24" t="s">
        <v>48</v>
      </c>
      <c r="D384" s="25">
        <v>1809</v>
      </c>
      <c r="E384" s="24">
        <v>27</v>
      </c>
    </row>
    <row r="385" spans="1:5">
      <c r="A385" s="26" t="s">
        <v>389</v>
      </c>
      <c r="B385" s="26" t="s">
        <v>60</v>
      </c>
      <c r="C385" s="26" t="s">
        <v>91</v>
      </c>
      <c r="D385" s="27">
        <v>2317</v>
      </c>
      <c r="E385" s="26">
        <v>40</v>
      </c>
    </row>
    <row r="386" spans="1:5">
      <c r="A386" s="24" t="s">
        <v>388</v>
      </c>
      <c r="B386" s="24" t="s">
        <v>52</v>
      </c>
      <c r="C386" s="24" t="s">
        <v>102</v>
      </c>
      <c r="D386" s="25">
        <v>1364</v>
      </c>
      <c r="E386" s="24">
        <v>47</v>
      </c>
    </row>
    <row r="387" spans="1:5">
      <c r="A387" s="26" t="s">
        <v>387</v>
      </c>
      <c r="B387" s="26" t="s">
        <v>52</v>
      </c>
      <c r="C387" s="26" t="s">
        <v>59</v>
      </c>
      <c r="D387" s="27">
        <v>1105</v>
      </c>
      <c r="E387" s="26">
        <v>49</v>
      </c>
    </row>
    <row r="388" spans="1:5">
      <c r="A388" s="24" t="s">
        <v>386</v>
      </c>
      <c r="B388" s="24" t="s">
        <v>71</v>
      </c>
      <c r="C388" s="24" t="s">
        <v>48</v>
      </c>
      <c r="D388" s="25">
        <v>2320</v>
      </c>
      <c r="E388" s="24">
        <v>36</v>
      </c>
    </row>
    <row r="389" spans="1:5">
      <c r="A389" s="26" t="s">
        <v>385</v>
      </c>
      <c r="B389" s="26" t="s">
        <v>46</v>
      </c>
      <c r="C389" s="26" t="s">
        <v>40</v>
      </c>
      <c r="D389" s="27">
        <v>2232</v>
      </c>
      <c r="E389" s="26">
        <v>50</v>
      </c>
    </row>
    <row r="390" spans="1:5">
      <c r="A390" s="24" t="s">
        <v>384</v>
      </c>
      <c r="B390" s="24" t="s">
        <v>60</v>
      </c>
      <c r="C390" s="24" t="s">
        <v>109</v>
      </c>
      <c r="D390" s="25">
        <v>1722</v>
      </c>
      <c r="E390" s="24">
        <v>38</v>
      </c>
    </row>
    <row r="391" spans="1:5">
      <c r="A391" s="26" t="s">
        <v>383</v>
      </c>
      <c r="B391" s="26" t="s">
        <v>135</v>
      </c>
      <c r="C391" s="26" t="s">
        <v>40</v>
      </c>
      <c r="D391" s="27">
        <v>1385</v>
      </c>
      <c r="E391" s="26">
        <v>47</v>
      </c>
    </row>
    <row r="392" spans="1:5">
      <c r="A392" s="24" t="s">
        <v>382</v>
      </c>
      <c r="B392" s="24" t="s">
        <v>41</v>
      </c>
      <c r="C392" s="24" t="s">
        <v>119</v>
      </c>
      <c r="D392" s="25">
        <v>2277</v>
      </c>
      <c r="E392" s="24">
        <v>31</v>
      </c>
    </row>
    <row r="393" spans="1:5">
      <c r="A393" s="26" t="s">
        <v>381</v>
      </c>
      <c r="B393" s="26" t="s">
        <v>94</v>
      </c>
      <c r="C393" s="26" t="s">
        <v>93</v>
      </c>
      <c r="D393" s="27">
        <v>1657</v>
      </c>
      <c r="E393" s="26">
        <v>48</v>
      </c>
    </row>
    <row r="394" spans="1:5">
      <c r="A394" s="24" t="s">
        <v>380</v>
      </c>
      <c r="B394" s="24" t="s">
        <v>46</v>
      </c>
      <c r="C394" s="24" t="s">
        <v>56</v>
      </c>
      <c r="D394" s="25">
        <v>1075</v>
      </c>
      <c r="E394" s="24">
        <v>27</v>
      </c>
    </row>
    <row r="395" spans="1:5">
      <c r="A395" s="26" t="s">
        <v>379</v>
      </c>
      <c r="B395" s="26" t="s">
        <v>52</v>
      </c>
      <c r="C395" s="26" t="s">
        <v>102</v>
      </c>
      <c r="D395" s="27">
        <v>509</v>
      </c>
      <c r="E395" s="26">
        <v>46</v>
      </c>
    </row>
    <row r="396" spans="1:5">
      <c r="A396" s="24" t="s">
        <v>378</v>
      </c>
      <c r="B396" s="24" t="s">
        <v>130</v>
      </c>
      <c r="C396" s="24" t="s">
        <v>129</v>
      </c>
      <c r="D396" s="25">
        <v>1612</v>
      </c>
      <c r="E396" s="24">
        <v>36</v>
      </c>
    </row>
    <row r="397" spans="1:5">
      <c r="A397" s="26" t="s">
        <v>377</v>
      </c>
      <c r="B397" s="26" t="s">
        <v>60</v>
      </c>
      <c r="C397" s="26" t="s">
        <v>171</v>
      </c>
      <c r="D397" s="27">
        <v>1980</v>
      </c>
      <c r="E397" s="26">
        <v>48</v>
      </c>
    </row>
    <row r="398" spans="1:5">
      <c r="A398" s="24" t="s">
        <v>376</v>
      </c>
      <c r="B398" s="24" t="s">
        <v>49</v>
      </c>
      <c r="C398" s="24" t="s">
        <v>40</v>
      </c>
      <c r="D398" s="25">
        <v>1858</v>
      </c>
      <c r="E398" s="24">
        <v>35</v>
      </c>
    </row>
    <row r="399" spans="1:5">
      <c r="A399" s="26" t="s">
        <v>375</v>
      </c>
      <c r="B399" s="26" t="s">
        <v>60</v>
      </c>
      <c r="C399" s="26" t="s">
        <v>91</v>
      </c>
      <c r="D399" s="27">
        <v>1292</v>
      </c>
      <c r="E399" s="26">
        <v>23</v>
      </c>
    </row>
    <row r="400" spans="1:5">
      <c r="A400" s="24" t="s">
        <v>374</v>
      </c>
      <c r="B400" s="24" t="s">
        <v>41</v>
      </c>
      <c r="C400" s="24" t="s">
        <v>43</v>
      </c>
      <c r="D400" s="25">
        <v>2843</v>
      </c>
      <c r="E400" s="24">
        <v>26</v>
      </c>
    </row>
    <row r="401" spans="1:5">
      <c r="A401" s="26" t="s">
        <v>373</v>
      </c>
      <c r="B401" s="26" t="s">
        <v>41</v>
      </c>
      <c r="C401" s="26" t="s">
        <v>48</v>
      </c>
      <c r="D401" s="27">
        <v>1295</v>
      </c>
      <c r="E401" s="26">
        <v>39</v>
      </c>
    </row>
    <row r="402" spans="1:5">
      <c r="A402" s="24" t="s">
        <v>372</v>
      </c>
      <c r="B402" s="24" t="s">
        <v>52</v>
      </c>
      <c r="C402" s="24" t="s">
        <v>62</v>
      </c>
      <c r="D402" s="25">
        <v>1672</v>
      </c>
      <c r="E402" s="24">
        <v>41</v>
      </c>
    </row>
    <row r="403" spans="1:5">
      <c r="A403" s="26" t="s">
        <v>371</v>
      </c>
      <c r="B403" s="26" t="s">
        <v>71</v>
      </c>
      <c r="C403" s="26" t="s">
        <v>40</v>
      </c>
      <c r="D403" s="27">
        <v>965</v>
      </c>
      <c r="E403" s="26">
        <v>35</v>
      </c>
    </row>
    <row r="404" spans="1:5">
      <c r="A404" s="24" t="s">
        <v>370</v>
      </c>
      <c r="B404" s="24" t="s">
        <v>65</v>
      </c>
      <c r="C404" s="24" t="s">
        <v>64</v>
      </c>
      <c r="D404" s="25">
        <v>866</v>
      </c>
      <c r="E404" s="24">
        <v>41</v>
      </c>
    </row>
    <row r="405" spans="1:5">
      <c r="A405" s="26" t="s">
        <v>369</v>
      </c>
      <c r="B405" s="26" t="s">
        <v>41</v>
      </c>
      <c r="C405" s="26" t="s">
        <v>43</v>
      </c>
      <c r="D405" s="27">
        <v>738</v>
      </c>
      <c r="E405" s="26">
        <v>22</v>
      </c>
    </row>
    <row r="406" spans="1:5">
      <c r="A406" s="24" t="s">
        <v>368</v>
      </c>
      <c r="B406" s="24" t="s">
        <v>41</v>
      </c>
      <c r="C406" s="24" t="s">
        <v>40</v>
      </c>
      <c r="D406" s="25">
        <v>889</v>
      </c>
      <c r="E406" s="24">
        <v>50</v>
      </c>
    </row>
    <row r="407" spans="1:5">
      <c r="A407" s="26" t="s">
        <v>367</v>
      </c>
      <c r="B407" s="26" t="s">
        <v>80</v>
      </c>
      <c r="C407" s="26" t="s">
        <v>107</v>
      </c>
      <c r="D407" s="27">
        <v>702</v>
      </c>
      <c r="E407" s="26">
        <v>45</v>
      </c>
    </row>
    <row r="408" spans="1:5">
      <c r="A408" s="24" t="s">
        <v>366</v>
      </c>
      <c r="B408" s="24" t="s">
        <v>80</v>
      </c>
      <c r="C408" s="24" t="s">
        <v>152</v>
      </c>
      <c r="D408" s="25">
        <v>1630</v>
      </c>
      <c r="E408" s="24">
        <v>26</v>
      </c>
    </row>
    <row r="409" spans="1:5">
      <c r="A409" s="26" t="s">
        <v>365</v>
      </c>
      <c r="B409" s="26" t="s">
        <v>46</v>
      </c>
      <c r="C409" s="26" t="s">
        <v>132</v>
      </c>
      <c r="D409" s="27">
        <v>1156</v>
      </c>
      <c r="E409" s="26">
        <v>43</v>
      </c>
    </row>
    <row r="410" spans="1:5">
      <c r="A410" s="24" t="s">
        <v>364</v>
      </c>
      <c r="B410" s="24" t="s">
        <v>46</v>
      </c>
      <c r="C410" s="24" t="s">
        <v>56</v>
      </c>
      <c r="D410" s="25">
        <v>1147</v>
      </c>
      <c r="E410" s="24">
        <v>27</v>
      </c>
    </row>
    <row r="411" spans="1:5">
      <c r="A411" s="26" t="s">
        <v>363</v>
      </c>
      <c r="B411" s="26" t="s">
        <v>52</v>
      </c>
      <c r="C411" s="26" t="s">
        <v>62</v>
      </c>
      <c r="D411" s="27">
        <v>2376</v>
      </c>
      <c r="E411" s="26">
        <v>49</v>
      </c>
    </row>
    <row r="412" spans="1:5">
      <c r="A412" s="24" t="s">
        <v>362</v>
      </c>
      <c r="B412" s="24" t="s">
        <v>65</v>
      </c>
      <c r="C412" s="24" t="s">
        <v>64</v>
      </c>
      <c r="D412" s="25">
        <v>1756</v>
      </c>
      <c r="E412" s="24">
        <v>34</v>
      </c>
    </row>
    <row r="413" spans="1:5">
      <c r="A413" s="26" t="s">
        <v>361</v>
      </c>
      <c r="B413" s="26" t="s">
        <v>60</v>
      </c>
      <c r="C413" s="26" t="s">
        <v>138</v>
      </c>
      <c r="D413" s="27">
        <v>1040</v>
      </c>
      <c r="E413" s="26">
        <v>48</v>
      </c>
    </row>
    <row r="414" spans="1:5">
      <c r="A414" s="24" t="s">
        <v>360</v>
      </c>
      <c r="B414" s="24" t="s">
        <v>52</v>
      </c>
      <c r="C414" s="24" t="s">
        <v>62</v>
      </c>
      <c r="D414" s="25">
        <v>1374</v>
      </c>
      <c r="E414" s="24">
        <v>51</v>
      </c>
    </row>
    <row r="415" spans="1:5">
      <c r="A415" s="26" t="s">
        <v>359</v>
      </c>
      <c r="B415" s="26" t="s">
        <v>80</v>
      </c>
      <c r="C415" s="26" t="s">
        <v>109</v>
      </c>
      <c r="D415" s="27">
        <v>1082</v>
      </c>
      <c r="E415" s="26">
        <v>50</v>
      </c>
    </row>
    <row r="416" spans="1:5">
      <c r="A416" s="24" t="s">
        <v>358</v>
      </c>
      <c r="B416" s="24" t="s">
        <v>41</v>
      </c>
      <c r="C416" s="24" t="s">
        <v>113</v>
      </c>
      <c r="D416" s="25">
        <v>1537</v>
      </c>
      <c r="E416" s="24">
        <v>50</v>
      </c>
    </row>
    <row r="417" spans="1:5">
      <c r="A417" s="26" t="s">
        <v>357</v>
      </c>
      <c r="B417" s="26" t="s">
        <v>49</v>
      </c>
      <c r="C417" s="26" t="s">
        <v>40</v>
      </c>
      <c r="D417" s="27">
        <v>2609</v>
      </c>
      <c r="E417" s="26">
        <v>40</v>
      </c>
    </row>
    <row r="418" spans="1:5">
      <c r="A418" s="24" t="s">
        <v>356</v>
      </c>
      <c r="B418" s="24" t="s">
        <v>80</v>
      </c>
      <c r="C418" s="24" t="s">
        <v>152</v>
      </c>
      <c r="D418" s="25">
        <v>2157</v>
      </c>
      <c r="E418" s="24">
        <v>45</v>
      </c>
    </row>
    <row r="419" spans="1:5">
      <c r="A419" s="26" t="s">
        <v>355</v>
      </c>
      <c r="B419" s="26" t="s">
        <v>130</v>
      </c>
      <c r="C419" s="26" t="s">
        <v>154</v>
      </c>
      <c r="D419" s="27">
        <v>2167</v>
      </c>
      <c r="E419" s="26">
        <v>24</v>
      </c>
    </row>
    <row r="420" spans="1:5">
      <c r="A420" s="24" t="s">
        <v>354</v>
      </c>
      <c r="B420" s="24" t="s">
        <v>60</v>
      </c>
      <c r="C420" s="24" t="s">
        <v>171</v>
      </c>
      <c r="D420" s="25">
        <v>1345</v>
      </c>
      <c r="E420" s="24">
        <v>35</v>
      </c>
    </row>
    <row r="421" spans="1:5">
      <c r="A421" s="26" t="s">
        <v>353</v>
      </c>
      <c r="B421" s="26" t="s">
        <v>41</v>
      </c>
      <c r="C421" s="26" t="s">
        <v>43</v>
      </c>
      <c r="D421" s="27">
        <v>669</v>
      </c>
      <c r="E421" s="26">
        <v>47</v>
      </c>
    </row>
    <row r="422" spans="1:5">
      <c r="A422" s="24" t="s">
        <v>352</v>
      </c>
      <c r="B422" s="24" t="s">
        <v>52</v>
      </c>
      <c r="C422" s="24" t="s">
        <v>102</v>
      </c>
      <c r="D422" s="25">
        <v>1408</v>
      </c>
      <c r="E422" s="24">
        <v>48</v>
      </c>
    </row>
    <row r="423" spans="1:5">
      <c r="A423" s="26" t="s">
        <v>351</v>
      </c>
      <c r="B423" s="26" t="s">
        <v>71</v>
      </c>
      <c r="C423" s="26" t="s">
        <v>40</v>
      </c>
      <c r="D423" s="27">
        <v>2228</v>
      </c>
      <c r="E423" s="26">
        <v>34</v>
      </c>
    </row>
    <row r="424" spans="1:5">
      <c r="A424" s="24" t="s">
        <v>350</v>
      </c>
      <c r="B424" s="24" t="s">
        <v>94</v>
      </c>
      <c r="C424" s="24" t="s">
        <v>125</v>
      </c>
      <c r="D424" s="25">
        <v>2801</v>
      </c>
      <c r="E424" s="24">
        <v>23</v>
      </c>
    </row>
    <row r="425" spans="1:5">
      <c r="A425" s="26" t="s">
        <v>349</v>
      </c>
      <c r="B425" s="26" t="s">
        <v>52</v>
      </c>
      <c r="C425" s="26" t="s">
        <v>51</v>
      </c>
      <c r="D425" s="27">
        <v>1119</v>
      </c>
      <c r="E425" s="26">
        <v>23</v>
      </c>
    </row>
    <row r="426" spans="1:5">
      <c r="A426" s="24" t="s">
        <v>348</v>
      </c>
      <c r="B426" s="24" t="s">
        <v>77</v>
      </c>
      <c r="C426" s="24" t="s">
        <v>76</v>
      </c>
      <c r="D426" s="25">
        <v>1967</v>
      </c>
      <c r="E426" s="24">
        <v>28</v>
      </c>
    </row>
    <row r="427" spans="1:5">
      <c r="A427" s="26" t="s">
        <v>347</v>
      </c>
      <c r="B427" s="26" t="s">
        <v>77</v>
      </c>
      <c r="C427" s="26" t="s">
        <v>76</v>
      </c>
      <c r="D427" s="27">
        <v>1321</v>
      </c>
      <c r="E427" s="26">
        <v>51</v>
      </c>
    </row>
    <row r="428" spans="1:5">
      <c r="A428" s="24" t="s">
        <v>346</v>
      </c>
      <c r="B428" s="24" t="s">
        <v>52</v>
      </c>
      <c r="C428" s="24" t="s">
        <v>76</v>
      </c>
      <c r="D428" s="25">
        <v>680</v>
      </c>
      <c r="E428" s="24">
        <v>34</v>
      </c>
    </row>
    <row r="429" spans="1:5">
      <c r="A429" s="26" t="s">
        <v>345</v>
      </c>
      <c r="B429" s="26" t="s">
        <v>71</v>
      </c>
      <c r="C429" s="26" t="s">
        <v>40</v>
      </c>
      <c r="D429" s="27">
        <v>1217</v>
      </c>
      <c r="E429" s="26">
        <v>35</v>
      </c>
    </row>
    <row r="430" spans="1:5">
      <c r="A430" s="24" t="s">
        <v>344</v>
      </c>
      <c r="B430" s="24" t="s">
        <v>60</v>
      </c>
      <c r="C430" s="24" t="s">
        <v>171</v>
      </c>
      <c r="D430" s="25">
        <v>2991</v>
      </c>
      <c r="E430" s="24">
        <v>48</v>
      </c>
    </row>
    <row r="431" spans="1:5">
      <c r="A431" s="26" t="s">
        <v>343</v>
      </c>
      <c r="B431" s="26" t="s">
        <v>52</v>
      </c>
      <c r="C431" s="26" t="s">
        <v>76</v>
      </c>
      <c r="D431" s="27">
        <v>2993</v>
      </c>
      <c r="E431" s="26">
        <v>47</v>
      </c>
    </row>
    <row r="432" spans="1:5">
      <c r="A432" s="24" t="s">
        <v>342</v>
      </c>
      <c r="B432" s="24" t="s">
        <v>71</v>
      </c>
      <c r="C432" s="24" t="s">
        <v>40</v>
      </c>
      <c r="D432" s="25">
        <v>1139</v>
      </c>
      <c r="E432" s="24">
        <v>39</v>
      </c>
    </row>
    <row r="433" spans="1:5">
      <c r="A433" s="26" t="s">
        <v>341</v>
      </c>
      <c r="B433" s="26" t="s">
        <v>52</v>
      </c>
      <c r="C433" s="26" t="s">
        <v>102</v>
      </c>
      <c r="D433" s="27">
        <v>2052</v>
      </c>
      <c r="E433" s="26">
        <v>46</v>
      </c>
    </row>
    <row r="434" spans="1:5">
      <c r="A434" s="24" t="s">
        <v>340</v>
      </c>
      <c r="B434" s="24" t="s">
        <v>60</v>
      </c>
      <c r="C434" s="24" t="s">
        <v>138</v>
      </c>
      <c r="D434" s="25">
        <v>2154</v>
      </c>
      <c r="E434" s="24">
        <v>51</v>
      </c>
    </row>
    <row r="435" spans="1:5">
      <c r="A435" s="26" t="s">
        <v>339</v>
      </c>
      <c r="B435" s="26" t="s">
        <v>52</v>
      </c>
      <c r="C435" s="26" t="s">
        <v>62</v>
      </c>
      <c r="D435" s="27">
        <v>828</v>
      </c>
      <c r="E435" s="26">
        <v>24</v>
      </c>
    </row>
    <row r="436" spans="1:5">
      <c r="A436" s="24" t="s">
        <v>338</v>
      </c>
      <c r="B436" s="24" t="s">
        <v>52</v>
      </c>
      <c r="C436" s="24" t="s">
        <v>76</v>
      </c>
      <c r="D436" s="25">
        <v>1689</v>
      </c>
      <c r="E436" s="24">
        <v>49</v>
      </c>
    </row>
    <row r="437" spans="1:5">
      <c r="A437" s="26" t="s">
        <v>337</v>
      </c>
      <c r="B437" s="26" t="s">
        <v>46</v>
      </c>
      <c r="C437" s="26" t="s">
        <v>132</v>
      </c>
      <c r="D437" s="27">
        <v>2631</v>
      </c>
      <c r="E437" s="26">
        <v>40</v>
      </c>
    </row>
    <row r="438" spans="1:5">
      <c r="A438" s="24" t="s">
        <v>336</v>
      </c>
      <c r="B438" s="24" t="s">
        <v>80</v>
      </c>
      <c r="C438" s="24" t="s">
        <v>79</v>
      </c>
      <c r="D438" s="25">
        <v>2380</v>
      </c>
      <c r="E438" s="24">
        <v>26</v>
      </c>
    </row>
    <row r="439" spans="1:5">
      <c r="A439" s="26" t="s">
        <v>335</v>
      </c>
      <c r="B439" s="26" t="s">
        <v>60</v>
      </c>
      <c r="C439" s="26" t="s">
        <v>91</v>
      </c>
      <c r="D439" s="27">
        <v>2122</v>
      </c>
      <c r="E439" s="26">
        <v>22</v>
      </c>
    </row>
    <row r="440" spans="1:5">
      <c r="A440" s="24" t="s">
        <v>334</v>
      </c>
      <c r="B440" s="24" t="s">
        <v>71</v>
      </c>
      <c r="C440" s="24" t="s">
        <v>48</v>
      </c>
      <c r="D440" s="25">
        <v>519</v>
      </c>
      <c r="E440" s="24">
        <v>50</v>
      </c>
    </row>
    <row r="441" spans="1:5">
      <c r="A441" s="26" t="s">
        <v>333</v>
      </c>
      <c r="B441" s="26" t="s">
        <v>65</v>
      </c>
      <c r="C441" s="26" t="s">
        <v>82</v>
      </c>
      <c r="D441" s="27">
        <v>1814</v>
      </c>
      <c r="E441" s="26">
        <v>43</v>
      </c>
    </row>
    <row r="442" spans="1:5">
      <c r="A442" s="24" t="s">
        <v>332</v>
      </c>
      <c r="B442" s="24" t="s">
        <v>41</v>
      </c>
      <c r="C442" s="24" t="s">
        <v>40</v>
      </c>
      <c r="D442" s="25">
        <v>954</v>
      </c>
      <c r="E442" s="24">
        <v>50</v>
      </c>
    </row>
    <row r="443" spans="1:5">
      <c r="A443" s="26" t="s">
        <v>331</v>
      </c>
      <c r="B443" s="26" t="s">
        <v>60</v>
      </c>
      <c r="C443" s="26" t="s">
        <v>91</v>
      </c>
      <c r="D443" s="27">
        <v>656</v>
      </c>
      <c r="E443" s="26">
        <v>34</v>
      </c>
    </row>
    <row r="444" spans="1:5">
      <c r="A444" s="24" t="s">
        <v>330</v>
      </c>
      <c r="B444" s="24" t="s">
        <v>94</v>
      </c>
      <c r="C444" s="24" t="s">
        <v>125</v>
      </c>
      <c r="D444" s="25">
        <v>558</v>
      </c>
      <c r="E444" s="24">
        <v>27</v>
      </c>
    </row>
    <row r="445" spans="1:5">
      <c r="A445" s="26" t="s">
        <v>329</v>
      </c>
      <c r="B445" s="26" t="s">
        <v>130</v>
      </c>
      <c r="C445" s="26" t="s">
        <v>154</v>
      </c>
      <c r="D445" s="27">
        <v>1176</v>
      </c>
      <c r="E445" s="26">
        <v>51</v>
      </c>
    </row>
    <row r="446" spans="1:5">
      <c r="A446" s="24" t="s">
        <v>328</v>
      </c>
      <c r="B446" s="24" t="s">
        <v>71</v>
      </c>
      <c r="C446" s="24" t="s">
        <v>48</v>
      </c>
      <c r="D446" s="25">
        <v>1927</v>
      </c>
      <c r="E446" s="24">
        <v>47</v>
      </c>
    </row>
    <row r="447" spans="1:5">
      <c r="A447" s="26" t="s">
        <v>327</v>
      </c>
      <c r="B447" s="26" t="s">
        <v>41</v>
      </c>
      <c r="C447" s="26" t="s">
        <v>43</v>
      </c>
      <c r="D447" s="27">
        <v>1321</v>
      </c>
      <c r="E447" s="26">
        <v>25</v>
      </c>
    </row>
    <row r="448" spans="1:5">
      <c r="A448" s="24" t="s">
        <v>326</v>
      </c>
      <c r="B448" s="24" t="s">
        <v>94</v>
      </c>
      <c r="C448" s="24" t="s">
        <v>93</v>
      </c>
      <c r="D448" s="25">
        <v>1404</v>
      </c>
      <c r="E448" s="24">
        <v>48</v>
      </c>
    </row>
    <row r="449" spans="1:5">
      <c r="A449" s="26" t="s">
        <v>325</v>
      </c>
      <c r="B449" s="26" t="s">
        <v>46</v>
      </c>
      <c r="C449" s="26" t="s">
        <v>56</v>
      </c>
      <c r="D449" s="27">
        <v>2413</v>
      </c>
      <c r="E449" s="26">
        <v>29</v>
      </c>
    </row>
    <row r="450" spans="1:5">
      <c r="A450" s="24" t="s">
        <v>324</v>
      </c>
      <c r="B450" s="24" t="s">
        <v>41</v>
      </c>
      <c r="C450" s="24" t="s">
        <v>48</v>
      </c>
      <c r="D450" s="25">
        <v>1217</v>
      </c>
      <c r="E450" s="24">
        <v>23</v>
      </c>
    </row>
    <row r="451" spans="1:5">
      <c r="A451" s="26" t="s">
        <v>323</v>
      </c>
      <c r="B451" s="26" t="s">
        <v>60</v>
      </c>
      <c r="C451" s="26" t="s">
        <v>91</v>
      </c>
      <c r="D451" s="27">
        <v>1330</v>
      </c>
      <c r="E451" s="26">
        <v>50</v>
      </c>
    </row>
    <row r="452" spans="1:5">
      <c r="A452" s="24" t="s">
        <v>322</v>
      </c>
      <c r="B452" s="24" t="s">
        <v>80</v>
      </c>
      <c r="C452" s="24" t="s">
        <v>152</v>
      </c>
      <c r="D452" s="25">
        <v>1762</v>
      </c>
      <c r="E452" s="24">
        <v>48</v>
      </c>
    </row>
    <row r="453" spans="1:5">
      <c r="A453" s="26" t="s">
        <v>321</v>
      </c>
      <c r="B453" s="26" t="s">
        <v>77</v>
      </c>
      <c r="C453" s="26" t="s">
        <v>76</v>
      </c>
      <c r="D453" s="27">
        <v>2630</v>
      </c>
      <c r="E453" s="26">
        <v>26</v>
      </c>
    </row>
    <row r="454" spans="1:5">
      <c r="A454" s="24" t="s">
        <v>320</v>
      </c>
      <c r="B454" s="24" t="s">
        <v>46</v>
      </c>
      <c r="C454" s="24" t="s">
        <v>132</v>
      </c>
      <c r="D454" s="25">
        <v>1925</v>
      </c>
      <c r="E454" s="24">
        <v>22</v>
      </c>
    </row>
    <row r="455" spans="1:5">
      <c r="A455" s="26" t="s">
        <v>319</v>
      </c>
      <c r="B455" s="26" t="s">
        <v>94</v>
      </c>
      <c r="C455" s="26" t="s">
        <v>173</v>
      </c>
      <c r="D455" s="27">
        <v>876</v>
      </c>
      <c r="E455" s="26">
        <v>30</v>
      </c>
    </row>
    <row r="456" spans="1:5">
      <c r="A456" s="24" t="s">
        <v>318</v>
      </c>
      <c r="B456" s="24" t="s">
        <v>46</v>
      </c>
      <c r="C456" s="24" t="s">
        <v>40</v>
      </c>
      <c r="D456" s="25">
        <v>2076</v>
      </c>
      <c r="E456" s="24">
        <v>48</v>
      </c>
    </row>
    <row r="457" spans="1:5">
      <c r="A457" s="26" t="s">
        <v>317</v>
      </c>
      <c r="B457" s="26" t="s">
        <v>94</v>
      </c>
      <c r="C457" s="26" t="s">
        <v>125</v>
      </c>
      <c r="D457" s="27">
        <v>921</v>
      </c>
      <c r="E457" s="26">
        <v>24</v>
      </c>
    </row>
    <row r="458" spans="1:5">
      <c r="A458" s="24" t="s">
        <v>316</v>
      </c>
      <c r="B458" s="24" t="s">
        <v>41</v>
      </c>
      <c r="C458" s="24" t="s">
        <v>43</v>
      </c>
      <c r="D458" s="25">
        <v>2038</v>
      </c>
      <c r="E458" s="24">
        <v>22</v>
      </c>
    </row>
    <row r="459" spans="1:5">
      <c r="A459" s="26" t="s">
        <v>315</v>
      </c>
      <c r="B459" s="26" t="s">
        <v>46</v>
      </c>
      <c r="C459" s="26" t="s">
        <v>132</v>
      </c>
      <c r="D459" s="27">
        <v>2365</v>
      </c>
      <c r="E459" s="26">
        <v>21</v>
      </c>
    </row>
    <row r="460" spans="1:5">
      <c r="A460" s="24" t="s">
        <v>314</v>
      </c>
      <c r="B460" s="24" t="s">
        <v>41</v>
      </c>
      <c r="C460" s="24" t="s">
        <v>48</v>
      </c>
      <c r="D460" s="25">
        <v>2290</v>
      </c>
      <c r="E460" s="24">
        <v>32</v>
      </c>
    </row>
    <row r="461" spans="1:5">
      <c r="A461" s="26" t="s">
        <v>313</v>
      </c>
      <c r="B461" s="26" t="s">
        <v>94</v>
      </c>
      <c r="C461" s="26" t="s">
        <v>173</v>
      </c>
      <c r="D461" s="27">
        <v>2770</v>
      </c>
      <c r="E461" s="26">
        <v>44</v>
      </c>
    </row>
    <row r="462" spans="1:5">
      <c r="A462" s="24" t="s">
        <v>312</v>
      </c>
      <c r="B462" s="24" t="s">
        <v>130</v>
      </c>
      <c r="C462" s="24" t="s">
        <v>129</v>
      </c>
      <c r="D462" s="25">
        <v>1483</v>
      </c>
      <c r="E462" s="24">
        <v>33</v>
      </c>
    </row>
    <row r="463" spans="1:5">
      <c r="A463" s="26" t="s">
        <v>311</v>
      </c>
      <c r="B463" s="26" t="s">
        <v>60</v>
      </c>
      <c r="C463" s="26" t="s">
        <v>138</v>
      </c>
      <c r="D463" s="27">
        <v>1911</v>
      </c>
      <c r="E463" s="26">
        <v>49</v>
      </c>
    </row>
    <row r="464" spans="1:5">
      <c r="A464" s="24" t="s">
        <v>310</v>
      </c>
      <c r="B464" s="24" t="s">
        <v>46</v>
      </c>
      <c r="C464" s="24" t="s">
        <v>132</v>
      </c>
      <c r="D464" s="25">
        <v>1319</v>
      </c>
      <c r="E464" s="24">
        <v>31</v>
      </c>
    </row>
    <row r="465" spans="1:5">
      <c r="A465" s="26" t="s">
        <v>309</v>
      </c>
      <c r="B465" s="26" t="s">
        <v>80</v>
      </c>
      <c r="C465" s="26" t="s">
        <v>113</v>
      </c>
      <c r="D465" s="27">
        <v>1801</v>
      </c>
      <c r="E465" s="26">
        <v>32</v>
      </c>
    </row>
    <row r="466" spans="1:5">
      <c r="A466" s="24" t="s">
        <v>308</v>
      </c>
      <c r="B466" s="24" t="s">
        <v>80</v>
      </c>
      <c r="C466" s="24" t="s">
        <v>79</v>
      </c>
      <c r="D466" s="25">
        <v>2388</v>
      </c>
      <c r="E466" s="24">
        <v>28</v>
      </c>
    </row>
    <row r="467" spans="1:5">
      <c r="A467" s="26" t="s">
        <v>307</v>
      </c>
      <c r="B467" s="26" t="s">
        <v>41</v>
      </c>
      <c r="C467" s="26" t="s">
        <v>119</v>
      </c>
      <c r="D467" s="27">
        <v>2803</v>
      </c>
      <c r="E467" s="26">
        <v>25</v>
      </c>
    </row>
    <row r="468" spans="1:5">
      <c r="A468" s="24" t="s">
        <v>306</v>
      </c>
      <c r="B468" s="24" t="s">
        <v>52</v>
      </c>
      <c r="C468" s="24" t="s">
        <v>102</v>
      </c>
      <c r="D468" s="25">
        <v>1389</v>
      </c>
      <c r="E468" s="24">
        <v>47</v>
      </c>
    </row>
    <row r="469" spans="1:5">
      <c r="A469" s="26" t="s">
        <v>305</v>
      </c>
      <c r="B469" s="26" t="s">
        <v>71</v>
      </c>
      <c r="C469" s="26" t="s">
        <v>48</v>
      </c>
      <c r="D469" s="27">
        <v>2150</v>
      </c>
      <c r="E469" s="26">
        <v>32</v>
      </c>
    </row>
    <row r="470" spans="1:5">
      <c r="A470" s="24" t="s">
        <v>304</v>
      </c>
      <c r="B470" s="24" t="s">
        <v>41</v>
      </c>
      <c r="C470" s="24" t="s">
        <v>40</v>
      </c>
      <c r="D470" s="25">
        <v>2286</v>
      </c>
      <c r="E470" s="24">
        <v>48</v>
      </c>
    </row>
    <row r="471" spans="1:5">
      <c r="A471" s="26" t="s">
        <v>303</v>
      </c>
      <c r="B471" s="26" t="s">
        <v>52</v>
      </c>
      <c r="C471" s="26" t="s">
        <v>51</v>
      </c>
      <c r="D471" s="27">
        <v>2978</v>
      </c>
      <c r="E471" s="26">
        <v>47</v>
      </c>
    </row>
    <row r="472" spans="1:5">
      <c r="A472" s="24" t="s">
        <v>302</v>
      </c>
      <c r="B472" s="24" t="s">
        <v>46</v>
      </c>
      <c r="C472" s="24" t="s">
        <v>40</v>
      </c>
      <c r="D472" s="25">
        <v>2670</v>
      </c>
      <c r="E472" s="24">
        <v>50</v>
      </c>
    </row>
    <row r="473" spans="1:5">
      <c r="A473" s="26" t="s">
        <v>301</v>
      </c>
      <c r="B473" s="26" t="s">
        <v>80</v>
      </c>
      <c r="C473" s="26" t="s">
        <v>79</v>
      </c>
      <c r="D473" s="27">
        <v>2741</v>
      </c>
      <c r="E473" s="26">
        <v>36</v>
      </c>
    </row>
    <row r="474" spans="1:5">
      <c r="A474" s="24" t="s">
        <v>300</v>
      </c>
      <c r="B474" s="24" t="s">
        <v>71</v>
      </c>
      <c r="C474" s="24" t="s">
        <v>40</v>
      </c>
      <c r="D474" s="25">
        <v>1600</v>
      </c>
      <c r="E474" s="24">
        <v>34</v>
      </c>
    </row>
    <row r="475" spans="1:5">
      <c r="A475" s="26" t="s">
        <v>299</v>
      </c>
      <c r="B475" s="26" t="s">
        <v>80</v>
      </c>
      <c r="C475" s="26" t="s">
        <v>109</v>
      </c>
      <c r="D475" s="27">
        <v>1545</v>
      </c>
      <c r="E475" s="26">
        <v>45</v>
      </c>
    </row>
    <row r="476" spans="1:5">
      <c r="A476" s="24" t="s">
        <v>298</v>
      </c>
      <c r="B476" s="24" t="s">
        <v>52</v>
      </c>
      <c r="C476" s="24" t="s">
        <v>76</v>
      </c>
      <c r="D476" s="25">
        <v>2825</v>
      </c>
      <c r="E476" s="24">
        <v>51</v>
      </c>
    </row>
    <row r="477" spans="1:5">
      <c r="A477" s="26" t="s">
        <v>297</v>
      </c>
      <c r="B477" s="26" t="s">
        <v>65</v>
      </c>
      <c r="C477" s="26" t="s">
        <v>64</v>
      </c>
      <c r="D477" s="27">
        <v>1132</v>
      </c>
      <c r="E477" s="26">
        <v>31</v>
      </c>
    </row>
    <row r="478" spans="1:5">
      <c r="A478" s="24" t="s">
        <v>296</v>
      </c>
      <c r="B478" s="24" t="s">
        <v>52</v>
      </c>
      <c r="C478" s="24" t="s">
        <v>76</v>
      </c>
      <c r="D478" s="25">
        <v>2550</v>
      </c>
      <c r="E478" s="24">
        <v>49</v>
      </c>
    </row>
    <row r="479" spans="1:5">
      <c r="A479" s="26" t="s">
        <v>295</v>
      </c>
      <c r="B479" s="26" t="s">
        <v>41</v>
      </c>
      <c r="C479" s="26" t="s">
        <v>40</v>
      </c>
      <c r="D479" s="27">
        <v>2815</v>
      </c>
      <c r="E479" s="26">
        <v>33</v>
      </c>
    </row>
    <row r="480" spans="1:5">
      <c r="A480" s="24" t="s">
        <v>294</v>
      </c>
      <c r="B480" s="24" t="s">
        <v>94</v>
      </c>
      <c r="C480" s="24" t="s">
        <v>105</v>
      </c>
      <c r="D480" s="25">
        <v>630</v>
      </c>
      <c r="E480" s="24">
        <v>44</v>
      </c>
    </row>
    <row r="481" spans="1:5">
      <c r="A481" s="26" t="s">
        <v>293</v>
      </c>
      <c r="B481" s="26" t="s">
        <v>77</v>
      </c>
      <c r="C481" s="26" t="s">
        <v>51</v>
      </c>
      <c r="D481" s="27">
        <v>518</v>
      </c>
      <c r="E481" s="26">
        <v>44</v>
      </c>
    </row>
    <row r="482" spans="1:5">
      <c r="A482" s="24" t="s">
        <v>292</v>
      </c>
      <c r="B482" s="24" t="s">
        <v>60</v>
      </c>
      <c r="C482" s="24" t="s">
        <v>171</v>
      </c>
      <c r="D482" s="25">
        <v>1222</v>
      </c>
      <c r="E482" s="24">
        <v>36</v>
      </c>
    </row>
    <row r="483" spans="1:5">
      <c r="A483" s="26" t="s">
        <v>291</v>
      </c>
      <c r="B483" s="26" t="s">
        <v>71</v>
      </c>
      <c r="C483" s="26" t="s">
        <v>48</v>
      </c>
      <c r="D483" s="27">
        <v>2747</v>
      </c>
      <c r="E483" s="26">
        <v>23</v>
      </c>
    </row>
    <row r="484" spans="1:5">
      <c r="A484" s="24" t="s">
        <v>290</v>
      </c>
      <c r="B484" s="24" t="s">
        <v>71</v>
      </c>
      <c r="C484" s="24" t="s">
        <v>48</v>
      </c>
      <c r="D484" s="25">
        <v>2498</v>
      </c>
      <c r="E484" s="24">
        <v>40</v>
      </c>
    </row>
    <row r="485" spans="1:5">
      <c r="A485" s="26" t="s">
        <v>289</v>
      </c>
      <c r="B485" s="26" t="s">
        <v>60</v>
      </c>
      <c r="C485" s="26" t="s">
        <v>109</v>
      </c>
      <c r="D485" s="27">
        <v>2097</v>
      </c>
      <c r="E485" s="26">
        <v>40</v>
      </c>
    </row>
    <row r="486" spans="1:5">
      <c r="A486" s="24" t="s">
        <v>288</v>
      </c>
      <c r="B486" s="24" t="s">
        <v>77</v>
      </c>
      <c r="C486" s="24" t="s">
        <v>76</v>
      </c>
      <c r="D486" s="25">
        <v>1950</v>
      </c>
      <c r="E486" s="24">
        <v>43</v>
      </c>
    </row>
    <row r="487" spans="1:5">
      <c r="A487" s="26" t="s">
        <v>287</v>
      </c>
      <c r="B487" s="26" t="s">
        <v>94</v>
      </c>
      <c r="C487" s="26" t="s">
        <v>93</v>
      </c>
      <c r="D487" s="27">
        <v>1488</v>
      </c>
      <c r="E487" s="26">
        <v>38</v>
      </c>
    </row>
    <row r="488" spans="1:5">
      <c r="A488" s="24" t="s">
        <v>286</v>
      </c>
      <c r="B488" s="24" t="s">
        <v>46</v>
      </c>
      <c r="C488" s="24" t="s">
        <v>132</v>
      </c>
      <c r="D488" s="25">
        <v>1253</v>
      </c>
      <c r="E488" s="24">
        <v>28</v>
      </c>
    </row>
    <row r="489" spans="1:5">
      <c r="A489" s="26" t="s">
        <v>285</v>
      </c>
      <c r="B489" s="26" t="s">
        <v>65</v>
      </c>
      <c r="C489" s="26" t="s">
        <v>82</v>
      </c>
      <c r="D489" s="27">
        <v>2920</v>
      </c>
      <c r="E489" s="26">
        <v>39</v>
      </c>
    </row>
    <row r="490" spans="1:5">
      <c r="A490" s="24" t="s">
        <v>284</v>
      </c>
      <c r="B490" s="24" t="s">
        <v>52</v>
      </c>
      <c r="C490" s="24" t="s">
        <v>76</v>
      </c>
      <c r="D490" s="25">
        <v>2344</v>
      </c>
      <c r="E490" s="24">
        <v>22</v>
      </c>
    </row>
    <row r="491" spans="1:5">
      <c r="A491" s="26" t="s">
        <v>283</v>
      </c>
      <c r="B491" s="26" t="s">
        <v>71</v>
      </c>
      <c r="C491" s="26" t="s">
        <v>48</v>
      </c>
      <c r="D491" s="27">
        <v>1948</v>
      </c>
      <c r="E491" s="26">
        <v>23</v>
      </c>
    </row>
    <row r="492" spans="1:5">
      <c r="A492" s="24" t="s">
        <v>282</v>
      </c>
      <c r="B492" s="24" t="s">
        <v>46</v>
      </c>
      <c r="C492" s="24" t="s">
        <v>48</v>
      </c>
      <c r="D492" s="25">
        <v>2945</v>
      </c>
      <c r="E492" s="24">
        <v>50</v>
      </c>
    </row>
    <row r="493" spans="1:5">
      <c r="A493" s="26" t="s">
        <v>281</v>
      </c>
      <c r="B493" s="26" t="s">
        <v>71</v>
      </c>
      <c r="C493" s="26" t="s">
        <v>40</v>
      </c>
      <c r="D493" s="27">
        <v>801</v>
      </c>
      <c r="E493" s="26">
        <v>37</v>
      </c>
    </row>
    <row r="494" spans="1:5">
      <c r="A494" s="24" t="s">
        <v>280</v>
      </c>
      <c r="B494" s="24" t="s">
        <v>80</v>
      </c>
      <c r="C494" s="24" t="s">
        <v>79</v>
      </c>
      <c r="D494" s="25">
        <v>2883</v>
      </c>
      <c r="E494" s="24">
        <v>36</v>
      </c>
    </row>
    <row r="495" spans="1:5">
      <c r="A495" s="26" t="s">
        <v>279</v>
      </c>
      <c r="B495" s="26" t="s">
        <v>80</v>
      </c>
      <c r="C495" s="26" t="s">
        <v>79</v>
      </c>
      <c r="D495" s="27">
        <v>930</v>
      </c>
      <c r="E495" s="26">
        <v>29</v>
      </c>
    </row>
    <row r="496" spans="1:5">
      <c r="A496" s="24" t="s">
        <v>278</v>
      </c>
      <c r="B496" s="24" t="s">
        <v>80</v>
      </c>
      <c r="C496" s="24" t="s">
        <v>79</v>
      </c>
      <c r="D496" s="25">
        <v>1233</v>
      </c>
      <c r="E496" s="24">
        <v>30</v>
      </c>
    </row>
    <row r="497" spans="1:5">
      <c r="A497" s="26" t="s">
        <v>277</v>
      </c>
      <c r="B497" s="26" t="s">
        <v>52</v>
      </c>
      <c r="C497" s="26" t="s">
        <v>51</v>
      </c>
      <c r="D497" s="27">
        <v>1143</v>
      </c>
      <c r="E497" s="26">
        <v>48</v>
      </c>
    </row>
    <row r="498" spans="1:5">
      <c r="A498" s="24" t="s">
        <v>276</v>
      </c>
      <c r="B498" s="24" t="s">
        <v>94</v>
      </c>
      <c r="C498" s="24" t="s">
        <v>125</v>
      </c>
      <c r="D498" s="25">
        <v>637</v>
      </c>
      <c r="E498" s="24">
        <v>51</v>
      </c>
    </row>
    <row r="499" spans="1:5">
      <c r="A499" s="26" t="s">
        <v>275</v>
      </c>
      <c r="B499" s="26" t="s">
        <v>77</v>
      </c>
      <c r="C499" s="26" t="s">
        <v>76</v>
      </c>
      <c r="D499" s="27">
        <v>1368</v>
      </c>
      <c r="E499" s="26">
        <v>37</v>
      </c>
    </row>
    <row r="500" spans="1:5">
      <c r="A500" s="24" t="s">
        <v>274</v>
      </c>
      <c r="B500" s="24" t="s">
        <v>46</v>
      </c>
      <c r="C500" s="24" t="s">
        <v>132</v>
      </c>
      <c r="D500" s="25">
        <v>724</v>
      </c>
      <c r="E500" s="24">
        <v>32</v>
      </c>
    </row>
    <row r="501" spans="1:5">
      <c r="A501" s="26" t="s">
        <v>273</v>
      </c>
      <c r="B501" s="26" t="s">
        <v>65</v>
      </c>
      <c r="C501" s="26" t="s">
        <v>64</v>
      </c>
      <c r="D501" s="27">
        <v>1989</v>
      </c>
      <c r="E501" s="26">
        <v>46</v>
      </c>
    </row>
    <row r="502" spans="1:5">
      <c r="A502" s="24" t="s">
        <v>272</v>
      </c>
      <c r="B502" s="24" t="s">
        <v>52</v>
      </c>
      <c r="C502" s="24" t="s">
        <v>102</v>
      </c>
      <c r="D502" s="25">
        <v>2901</v>
      </c>
      <c r="E502" s="24">
        <v>45</v>
      </c>
    </row>
    <row r="503" spans="1:5">
      <c r="A503" s="26" t="s">
        <v>271</v>
      </c>
      <c r="B503" s="26" t="s">
        <v>94</v>
      </c>
      <c r="C503" s="26" t="s">
        <v>105</v>
      </c>
      <c r="D503" s="27">
        <v>2243</v>
      </c>
      <c r="E503" s="26">
        <v>44</v>
      </c>
    </row>
    <row r="504" spans="1:5">
      <c r="A504" s="24" t="s">
        <v>270</v>
      </c>
      <c r="B504" s="24" t="s">
        <v>52</v>
      </c>
      <c r="C504" s="24" t="s">
        <v>76</v>
      </c>
      <c r="D504" s="25">
        <v>2350</v>
      </c>
      <c r="E504" s="24">
        <v>35</v>
      </c>
    </row>
    <row r="505" spans="1:5">
      <c r="A505" s="26" t="s">
        <v>269</v>
      </c>
      <c r="B505" s="26" t="s">
        <v>41</v>
      </c>
      <c r="C505" s="26" t="s">
        <v>119</v>
      </c>
      <c r="D505" s="27">
        <v>2606</v>
      </c>
      <c r="E505" s="26">
        <v>31</v>
      </c>
    </row>
    <row r="506" spans="1:5">
      <c r="A506" s="24" t="s">
        <v>268</v>
      </c>
      <c r="B506" s="24" t="s">
        <v>41</v>
      </c>
      <c r="C506" s="24" t="s">
        <v>40</v>
      </c>
      <c r="D506" s="25">
        <v>561</v>
      </c>
      <c r="E506" s="24">
        <v>49</v>
      </c>
    </row>
    <row r="507" spans="1:5">
      <c r="A507" s="26" t="s">
        <v>267</v>
      </c>
      <c r="B507" s="26" t="s">
        <v>52</v>
      </c>
      <c r="C507" s="26" t="s">
        <v>102</v>
      </c>
      <c r="D507" s="27">
        <v>737</v>
      </c>
      <c r="E507" s="26">
        <v>44</v>
      </c>
    </row>
    <row r="508" spans="1:5">
      <c r="A508" s="24" t="s">
        <v>266</v>
      </c>
      <c r="B508" s="24" t="s">
        <v>46</v>
      </c>
      <c r="C508" s="24" t="s">
        <v>40</v>
      </c>
      <c r="D508" s="25">
        <v>2761</v>
      </c>
      <c r="E508" s="24">
        <v>47</v>
      </c>
    </row>
    <row r="509" spans="1:5">
      <c r="A509" s="26" t="s">
        <v>265</v>
      </c>
      <c r="B509" s="26" t="s">
        <v>52</v>
      </c>
      <c r="C509" s="26" t="s">
        <v>76</v>
      </c>
      <c r="D509" s="27">
        <v>2205</v>
      </c>
      <c r="E509" s="26">
        <v>47</v>
      </c>
    </row>
    <row r="510" spans="1:5">
      <c r="A510" s="24" t="s">
        <v>264</v>
      </c>
      <c r="B510" s="24" t="s">
        <v>41</v>
      </c>
      <c r="C510" s="24" t="s">
        <v>119</v>
      </c>
      <c r="D510" s="25">
        <v>1895</v>
      </c>
      <c r="E510" s="24">
        <v>34</v>
      </c>
    </row>
    <row r="511" spans="1:5">
      <c r="A511" s="26" t="s">
        <v>263</v>
      </c>
      <c r="B511" s="26" t="s">
        <v>65</v>
      </c>
      <c r="C511" s="26" t="s">
        <v>64</v>
      </c>
      <c r="D511" s="27">
        <v>2218</v>
      </c>
      <c r="E511" s="26">
        <v>46</v>
      </c>
    </row>
    <row r="512" spans="1:5">
      <c r="A512" s="24" t="s">
        <v>262</v>
      </c>
      <c r="B512" s="24" t="s">
        <v>46</v>
      </c>
      <c r="C512" s="24" t="s">
        <v>74</v>
      </c>
      <c r="D512" s="25">
        <v>876</v>
      </c>
      <c r="E512" s="24">
        <v>43</v>
      </c>
    </row>
    <row r="513" spans="1:5">
      <c r="A513" s="26" t="s">
        <v>261</v>
      </c>
      <c r="B513" s="26" t="s">
        <v>135</v>
      </c>
      <c r="C513" s="26" t="s">
        <v>40</v>
      </c>
      <c r="D513" s="27">
        <v>2768</v>
      </c>
      <c r="E513" s="26">
        <v>39</v>
      </c>
    </row>
    <row r="514" spans="1:5">
      <c r="A514" s="24" t="s">
        <v>260</v>
      </c>
      <c r="B514" s="24" t="s">
        <v>41</v>
      </c>
      <c r="C514" s="24" t="s">
        <v>48</v>
      </c>
      <c r="D514" s="25">
        <v>1106</v>
      </c>
      <c r="E514" s="24">
        <v>33</v>
      </c>
    </row>
    <row r="515" spans="1:5">
      <c r="A515" s="26" t="s">
        <v>259</v>
      </c>
      <c r="B515" s="26" t="s">
        <v>60</v>
      </c>
      <c r="C515" s="26" t="s">
        <v>109</v>
      </c>
      <c r="D515" s="27">
        <v>1283</v>
      </c>
      <c r="E515" s="26">
        <v>48</v>
      </c>
    </row>
    <row r="516" spans="1:5">
      <c r="A516" s="24" t="s">
        <v>258</v>
      </c>
      <c r="B516" s="24" t="s">
        <v>52</v>
      </c>
      <c r="C516" s="24" t="s">
        <v>102</v>
      </c>
      <c r="D516" s="25">
        <v>650</v>
      </c>
      <c r="E516" s="24">
        <v>48</v>
      </c>
    </row>
    <row r="517" spans="1:5">
      <c r="A517" s="26" t="s">
        <v>257</v>
      </c>
      <c r="B517" s="26" t="s">
        <v>46</v>
      </c>
      <c r="C517" s="26" t="s">
        <v>40</v>
      </c>
      <c r="D517" s="27">
        <v>1408</v>
      </c>
      <c r="E517" s="26">
        <v>50</v>
      </c>
    </row>
    <row r="518" spans="1:5">
      <c r="A518" s="24" t="s">
        <v>256</v>
      </c>
      <c r="B518" s="24" t="s">
        <v>77</v>
      </c>
      <c r="C518" s="24" t="s">
        <v>51</v>
      </c>
      <c r="D518" s="25">
        <v>610</v>
      </c>
      <c r="E518" s="24">
        <v>38</v>
      </c>
    </row>
    <row r="519" spans="1:5">
      <c r="A519" s="26" t="s">
        <v>255</v>
      </c>
      <c r="B519" s="26" t="s">
        <v>71</v>
      </c>
      <c r="C519" s="26" t="s">
        <v>40</v>
      </c>
      <c r="D519" s="27">
        <v>2270</v>
      </c>
      <c r="E519" s="26">
        <v>39</v>
      </c>
    </row>
    <row r="520" spans="1:5">
      <c r="A520" s="24" t="s">
        <v>254</v>
      </c>
      <c r="B520" s="24" t="s">
        <v>41</v>
      </c>
      <c r="C520" s="24" t="s">
        <v>48</v>
      </c>
      <c r="D520" s="25">
        <v>2510</v>
      </c>
      <c r="E520" s="24">
        <v>31</v>
      </c>
    </row>
    <row r="521" spans="1:5">
      <c r="A521" s="26" t="s">
        <v>253</v>
      </c>
      <c r="B521" s="26" t="s">
        <v>65</v>
      </c>
      <c r="C521" s="26" t="s">
        <v>82</v>
      </c>
      <c r="D521" s="27">
        <v>1822</v>
      </c>
      <c r="E521" s="26">
        <v>50</v>
      </c>
    </row>
    <row r="522" spans="1:5">
      <c r="A522" s="24" t="s">
        <v>252</v>
      </c>
      <c r="B522" s="24" t="s">
        <v>65</v>
      </c>
      <c r="C522" s="24" t="s">
        <v>64</v>
      </c>
      <c r="D522" s="25">
        <v>2026</v>
      </c>
      <c r="E522" s="24">
        <v>45</v>
      </c>
    </row>
    <row r="523" spans="1:5">
      <c r="A523" s="26" t="s">
        <v>251</v>
      </c>
      <c r="B523" s="26" t="s">
        <v>41</v>
      </c>
      <c r="C523" s="26" t="s">
        <v>48</v>
      </c>
      <c r="D523" s="27">
        <v>1062</v>
      </c>
      <c r="E523" s="26">
        <v>40</v>
      </c>
    </row>
    <row r="524" spans="1:5">
      <c r="A524" s="24" t="s">
        <v>250</v>
      </c>
      <c r="B524" s="24" t="s">
        <v>60</v>
      </c>
      <c r="C524" s="24" t="s">
        <v>109</v>
      </c>
      <c r="D524" s="25">
        <v>639</v>
      </c>
      <c r="E524" s="24">
        <v>34</v>
      </c>
    </row>
    <row r="525" spans="1:5">
      <c r="A525" s="26" t="s">
        <v>249</v>
      </c>
      <c r="B525" s="26" t="s">
        <v>52</v>
      </c>
      <c r="C525" s="26" t="s">
        <v>51</v>
      </c>
      <c r="D525" s="27">
        <v>1902</v>
      </c>
      <c r="E525" s="26">
        <v>49</v>
      </c>
    </row>
    <row r="526" spans="1:5">
      <c r="A526" s="24" t="s">
        <v>248</v>
      </c>
      <c r="B526" s="24" t="s">
        <v>71</v>
      </c>
      <c r="C526" s="24" t="s">
        <v>48</v>
      </c>
      <c r="D526" s="25">
        <v>2738</v>
      </c>
      <c r="E526" s="24">
        <v>24</v>
      </c>
    </row>
    <row r="527" spans="1:5">
      <c r="A527" s="26" t="s">
        <v>247</v>
      </c>
      <c r="B527" s="26" t="s">
        <v>80</v>
      </c>
      <c r="C527" s="26" t="s">
        <v>109</v>
      </c>
      <c r="D527" s="27">
        <v>1230</v>
      </c>
      <c r="E527" s="26">
        <v>48</v>
      </c>
    </row>
    <row r="528" spans="1:5">
      <c r="A528" s="24" t="s">
        <v>246</v>
      </c>
      <c r="B528" s="24" t="s">
        <v>41</v>
      </c>
      <c r="C528" s="24" t="s">
        <v>40</v>
      </c>
      <c r="D528" s="25">
        <v>1915</v>
      </c>
      <c r="E528" s="24">
        <v>49</v>
      </c>
    </row>
    <row r="529" spans="1:5">
      <c r="A529" s="26" t="s">
        <v>245</v>
      </c>
      <c r="B529" s="26" t="s">
        <v>77</v>
      </c>
      <c r="C529" s="26" t="s">
        <v>76</v>
      </c>
      <c r="D529" s="27">
        <v>1600</v>
      </c>
      <c r="E529" s="26">
        <v>37</v>
      </c>
    </row>
    <row r="530" spans="1:5">
      <c r="A530" s="24" t="s">
        <v>244</v>
      </c>
      <c r="B530" s="24" t="s">
        <v>60</v>
      </c>
      <c r="C530" s="24" t="s">
        <v>91</v>
      </c>
      <c r="D530" s="25">
        <v>1879</v>
      </c>
      <c r="E530" s="24">
        <v>27</v>
      </c>
    </row>
    <row r="531" spans="1:5">
      <c r="A531" s="26" t="s">
        <v>243</v>
      </c>
      <c r="B531" s="26" t="s">
        <v>77</v>
      </c>
      <c r="C531" s="26" t="s">
        <v>51</v>
      </c>
      <c r="D531" s="27">
        <v>850</v>
      </c>
      <c r="E531" s="26">
        <v>45</v>
      </c>
    </row>
    <row r="532" spans="1:5">
      <c r="A532" s="24" t="s">
        <v>242</v>
      </c>
      <c r="B532" s="24" t="s">
        <v>60</v>
      </c>
      <c r="C532" s="24" t="s">
        <v>171</v>
      </c>
      <c r="D532" s="25">
        <v>878</v>
      </c>
      <c r="E532" s="24">
        <v>33</v>
      </c>
    </row>
    <row r="533" spans="1:5">
      <c r="A533" s="26" t="s">
        <v>241</v>
      </c>
      <c r="B533" s="26" t="s">
        <v>94</v>
      </c>
      <c r="C533" s="26" t="s">
        <v>97</v>
      </c>
      <c r="D533" s="27">
        <v>1722</v>
      </c>
      <c r="E533" s="26">
        <v>37</v>
      </c>
    </row>
    <row r="534" spans="1:5">
      <c r="A534" s="24" t="s">
        <v>240</v>
      </c>
      <c r="B534" s="24" t="s">
        <v>41</v>
      </c>
      <c r="C534" s="24" t="s">
        <v>40</v>
      </c>
      <c r="D534" s="25">
        <v>1729</v>
      </c>
      <c r="E534" s="24">
        <v>51</v>
      </c>
    </row>
    <row r="535" spans="1:5">
      <c r="A535" s="26" t="s">
        <v>239</v>
      </c>
      <c r="B535" s="26" t="s">
        <v>52</v>
      </c>
      <c r="C535" s="26" t="s">
        <v>51</v>
      </c>
      <c r="D535" s="27">
        <v>2328</v>
      </c>
      <c r="E535" s="26">
        <v>47</v>
      </c>
    </row>
    <row r="536" spans="1:5">
      <c r="A536" s="24" t="s">
        <v>238</v>
      </c>
      <c r="B536" s="24" t="s">
        <v>60</v>
      </c>
      <c r="C536" s="24" t="s">
        <v>171</v>
      </c>
      <c r="D536" s="25">
        <v>1146</v>
      </c>
      <c r="E536" s="24">
        <v>34</v>
      </c>
    </row>
    <row r="537" spans="1:5">
      <c r="A537" s="26" t="s">
        <v>237</v>
      </c>
      <c r="B537" s="26" t="s">
        <v>71</v>
      </c>
      <c r="C537" s="26" t="s">
        <v>40</v>
      </c>
      <c r="D537" s="27">
        <v>938</v>
      </c>
      <c r="E537" s="26">
        <v>36</v>
      </c>
    </row>
    <row r="538" spans="1:5">
      <c r="A538" s="24" t="s">
        <v>236</v>
      </c>
      <c r="B538" s="24" t="s">
        <v>65</v>
      </c>
      <c r="C538" s="24" t="s">
        <v>82</v>
      </c>
      <c r="D538" s="25">
        <v>2324</v>
      </c>
      <c r="E538" s="24">
        <v>50</v>
      </c>
    </row>
    <row r="539" spans="1:5">
      <c r="A539" s="26" t="s">
        <v>235</v>
      </c>
      <c r="B539" s="26" t="s">
        <v>80</v>
      </c>
      <c r="C539" s="26" t="s">
        <v>107</v>
      </c>
      <c r="D539" s="27">
        <v>1444</v>
      </c>
      <c r="E539" s="26">
        <v>21</v>
      </c>
    </row>
    <row r="540" spans="1:5">
      <c r="A540" s="24" t="s">
        <v>234</v>
      </c>
      <c r="B540" s="24" t="s">
        <v>130</v>
      </c>
      <c r="C540" s="24" t="s">
        <v>233</v>
      </c>
      <c r="D540" s="25">
        <v>1605</v>
      </c>
      <c r="E540" s="24">
        <v>21</v>
      </c>
    </row>
    <row r="541" spans="1:5">
      <c r="A541" s="26" t="s">
        <v>232</v>
      </c>
      <c r="B541" s="26" t="s">
        <v>49</v>
      </c>
      <c r="C541" s="26" t="s">
        <v>40</v>
      </c>
      <c r="D541" s="27">
        <v>2419</v>
      </c>
      <c r="E541" s="26">
        <v>40</v>
      </c>
    </row>
    <row r="542" spans="1:5">
      <c r="A542" s="24" t="s">
        <v>231</v>
      </c>
      <c r="B542" s="24" t="s">
        <v>52</v>
      </c>
      <c r="C542" s="24" t="s">
        <v>76</v>
      </c>
      <c r="D542" s="25">
        <v>1616</v>
      </c>
      <c r="E542" s="24">
        <v>42</v>
      </c>
    </row>
    <row r="543" spans="1:5">
      <c r="A543" s="26" t="s">
        <v>230</v>
      </c>
      <c r="B543" s="26" t="s">
        <v>52</v>
      </c>
      <c r="C543" s="26" t="s">
        <v>102</v>
      </c>
      <c r="D543" s="27">
        <v>2105</v>
      </c>
      <c r="E543" s="26">
        <v>49</v>
      </c>
    </row>
    <row r="544" spans="1:5">
      <c r="A544" s="24" t="s">
        <v>229</v>
      </c>
      <c r="B544" s="24" t="s">
        <v>41</v>
      </c>
      <c r="C544" s="24" t="s">
        <v>119</v>
      </c>
      <c r="D544" s="25">
        <v>2790</v>
      </c>
      <c r="E544" s="24">
        <v>40</v>
      </c>
    </row>
    <row r="545" spans="1:5">
      <c r="A545" s="26" t="s">
        <v>228</v>
      </c>
      <c r="B545" s="26" t="s">
        <v>52</v>
      </c>
      <c r="C545" s="26" t="s">
        <v>102</v>
      </c>
      <c r="D545" s="27">
        <v>1773</v>
      </c>
      <c r="E545" s="26">
        <v>51</v>
      </c>
    </row>
    <row r="546" spans="1:5">
      <c r="A546" s="24" t="s">
        <v>227</v>
      </c>
      <c r="B546" s="24" t="s">
        <v>52</v>
      </c>
      <c r="C546" s="24" t="s">
        <v>102</v>
      </c>
      <c r="D546" s="25">
        <v>2258</v>
      </c>
      <c r="E546" s="24">
        <v>44</v>
      </c>
    </row>
    <row r="547" spans="1:5">
      <c r="A547" s="26" t="s">
        <v>226</v>
      </c>
      <c r="B547" s="26" t="s">
        <v>41</v>
      </c>
      <c r="C547" s="26" t="s">
        <v>48</v>
      </c>
      <c r="D547" s="27">
        <v>1534</v>
      </c>
      <c r="E547" s="26">
        <v>40</v>
      </c>
    </row>
    <row r="548" spans="1:5">
      <c r="A548" s="24" t="s">
        <v>225</v>
      </c>
      <c r="B548" s="24" t="s">
        <v>77</v>
      </c>
      <c r="C548" s="24" t="s">
        <v>51</v>
      </c>
      <c r="D548" s="25">
        <v>1142</v>
      </c>
      <c r="E548" s="24">
        <v>39</v>
      </c>
    </row>
    <row r="549" spans="1:5">
      <c r="A549" s="26" t="s">
        <v>224</v>
      </c>
      <c r="B549" s="26" t="s">
        <v>52</v>
      </c>
      <c r="C549" s="26" t="s">
        <v>102</v>
      </c>
      <c r="D549" s="27">
        <v>997</v>
      </c>
      <c r="E549" s="26">
        <v>44</v>
      </c>
    </row>
    <row r="550" spans="1:5">
      <c r="A550" s="24" t="s">
        <v>223</v>
      </c>
      <c r="B550" s="24" t="s">
        <v>94</v>
      </c>
      <c r="C550" s="24" t="s">
        <v>93</v>
      </c>
      <c r="D550" s="25">
        <v>1123</v>
      </c>
      <c r="E550" s="24">
        <v>40</v>
      </c>
    </row>
    <row r="551" spans="1:5">
      <c r="A551" s="26" t="s">
        <v>222</v>
      </c>
      <c r="B551" s="26" t="s">
        <v>49</v>
      </c>
      <c r="C551" s="26" t="s">
        <v>40</v>
      </c>
      <c r="D551" s="27">
        <v>1280</v>
      </c>
      <c r="E551" s="26">
        <v>36</v>
      </c>
    </row>
    <row r="552" spans="1:5">
      <c r="A552" s="24" t="s">
        <v>221</v>
      </c>
      <c r="B552" s="24" t="s">
        <v>52</v>
      </c>
      <c r="C552" s="24" t="s">
        <v>51</v>
      </c>
      <c r="D552" s="25">
        <v>1360</v>
      </c>
      <c r="E552" s="24">
        <v>24</v>
      </c>
    </row>
    <row r="553" spans="1:5">
      <c r="A553" s="26" t="s">
        <v>220</v>
      </c>
      <c r="B553" s="26" t="s">
        <v>71</v>
      </c>
      <c r="C553" s="26" t="s">
        <v>48</v>
      </c>
      <c r="D553" s="27">
        <v>631</v>
      </c>
      <c r="E553" s="26">
        <v>23</v>
      </c>
    </row>
    <row r="554" spans="1:5">
      <c r="A554" s="24" t="s">
        <v>219</v>
      </c>
      <c r="B554" s="24" t="s">
        <v>71</v>
      </c>
      <c r="C554" s="24" t="s">
        <v>40</v>
      </c>
      <c r="D554" s="25">
        <v>2611</v>
      </c>
      <c r="E554" s="24">
        <v>38</v>
      </c>
    </row>
    <row r="555" spans="1:5">
      <c r="A555" s="26" t="s">
        <v>218</v>
      </c>
      <c r="B555" s="26" t="s">
        <v>84</v>
      </c>
      <c r="C555" s="26" t="s">
        <v>59</v>
      </c>
      <c r="D555" s="27">
        <v>1746</v>
      </c>
      <c r="E555" s="26">
        <v>47</v>
      </c>
    </row>
    <row r="556" spans="1:5">
      <c r="A556" s="24" t="s">
        <v>217</v>
      </c>
      <c r="B556" s="24" t="s">
        <v>46</v>
      </c>
      <c r="C556" s="24" t="s">
        <v>48</v>
      </c>
      <c r="D556" s="25">
        <v>862</v>
      </c>
      <c r="E556" s="24">
        <v>29</v>
      </c>
    </row>
    <row r="557" spans="1:5">
      <c r="A557" s="26" t="s">
        <v>216</v>
      </c>
      <c r="B557" s="26" t="s">
        <v>41</v>
      </c>
      <c r="C557" s="26" t="s">
        <v>48</v>
      </c>
      <c r="D557" s="27">
        <v>2450</v>
      </c>
      <c r="E557" s="26">
        <v>27</v>
      </c>
    </row>
    <row r="558" spans="1:5">
      <c r="A558" s="24" t="s">
        <v>215</v>
      </c>
      <c r="B558" s="24" t="s">
        <v>46</v>
      </c>
      <c r="C558" s="24" t="s">
        <v>132</v>
      </c>
      <c r="D558" s="25">
        <v>2219</v>
      </c>
      <c r="E558" s="24">
        <v>25</v>
      </c>
    </row>
    <row r="559" spans="1:5">
      <c r="A559" s="26" t="s">
        <v>214</v>
      </c>
      <c r="B559" s="26" t="s">
        <v>94</v>
      </c>
      <c r="C559" s="26" t="s">
        <v>113</v>
      </c>
      <c r="D559" s="27">
        <v>1067</v>
      </c>
      <c r="E559" s="26">
        <v>31</v>
      </c>
    </row>
    <row r="560" spans="1:5">
      <c r="A560" s="24" t="s">
        <v>213</v>
      </c>
      <c r="B560" s="24" t="s">
        <v>71</v>
      </c>
      <c r="C560" s="24" t="s">
        <v>40</v>
      </c>
      <c r="D560" s="25">
        <v>1301</v>
      </c>
      <c r="E560" s="24">
        <v>33</v>
      </c>
    </row>
    <row r="561" spans="1:5">
      <c r="A561" s="26" t="s">
        <v>212</v>
      </c>
      <c r="B561" s="26" t="s">
        <v>94</v>
      </c>
      <c r="C561" s="26" t="s">
        <v>125</v>
      </c>
      <c r="D561" s="27">
        <v>2299</v>
      </c>
      <c r="E561" s="26">
        <v>43</v>
      </c>
    </row>
    <row r="562" spans="1:5">
      <c r="A562" s="24" t="s">
        <v>211</v>
      </c>
      <c r="B562" s="24" t="s">
        <v>60</v>
      </c>
      <c r="C562" s="24" t="s">
        <v>138</v>
      </c>
      <c r="D562" s="25">
        <v>2672</v>
      </c>
      <c r="E562" s="24">
        <v>21</v>
      </c>
    </row>
    <row r="563" spans="1:5">
      <c r="A563" s="26" t="s">
        <v>210</v>
      </c>
      <c r="B563" s="26" t="s">
        <v>94</v>
      </c>
      <c r="C563" s="26" t="s">
        <v>125</v>
      </c>
      <c r="D563" s="27">
        <v>2868</v>
      </c>
      <c r="E563" s="26">
        <v>24</v>
      </c>
    </row>
    <row r="564" spans="1:5">
      <c r="A564" s="24" t="s">
        <v>209</v>
      </c>
      <c r="B564" s="24" t="s">
        <v>46</v>
      </c>
      <c r="C564" s="24" t="s">
        <v>74</v>
      </c>
      <c r="D564" s="25">
        <v>1667</v>
      </c>
      <c r="E564" s="24">
        <v>44</v>
      </c>
    </row>
    <row r="565" spans="1:5">
      <c r="A565" s="26" t="s">
        <v>208</v>
      </c>
      <c r="B565" s="26" t="s">
        <v>94</v>
      </c>
      <c r="C565" s="26" t="s">
        <v>125</v>
      </c>
      <c r="D565" s="27">
        <v>1063</v>
      </c>
      <c r="E565" s="26">
        <v>31</v>
      </c>
    </row>
    <row r="566" spans="1:5">
      <c r="A566" s="24" t="s">
        <v>207</v>
      </c>
      <c r="B566" s="24" t="s">
        <v>60</v>
      </c>
      <c r="C566" s="24" t="s">
        <v>91</v>
      </c>
      <c r="D566" s="25">
        <v>2710</v>
      </c>
      <c r="E566" s="24">
        <v>41</v>
      </c>
    </row>
    <row r="567" spans="1:5">
      <c r="A567" s="26" t="s">
        <v>206</v>
      </c>
      <c r="B567" s="26" t="s">
        <v>46</v>
      </c>
      <c r="C567" s="26" t="s">
        <v>40</v>
      </c>
      <c r="D567" s="27">
        <v>816</v>
      </c>
      <c r="E567" s="26">
        <v>50</v>
      </c>
    </row>
    <row r="568" spans="1:5">
      <c r="A568" s="24" t="s">
        <v>205</v>
      </c>
      <c r="B568" s="24" t="s">
        <v>77</v>
      </c>
      <c r="C568" s="24" t="s">
        <v>76</v>
      </c>
      <c r="D568" s="25">
        <v>1800</v>
      </c>
      <c r="E568" s="24">
        <v>28</v>
      </c>
    </row>
    <row r="569" spans="1:5">
      <c r="A569" s="26" t="s">
        <v>204</v>
      </c>
      <c r="B569" s="26" t="s">
        <v>46</v>
      </c>
      <c r="C569" s="26" t="s">
        <v>132</v>
      </c>
      <c r="D569" s="27">
        <v>786</v>
      </c>
      <c r="E569" s="26">
        <v>46</v>
      </c>
    </row>
    <row r="570" spans="1:5">
      <c r="A570" s="24" t="s">
        <v>203</v>
      </c>
      <c r="B570" s="24" t="s">
        <v>71</v>
      </c>
      <c r="C570" s="24" t="s">
        <v>48</v>
      </c>
      <c r="D570" s="25">
        <v>2051</v>
      </c>
      <c r="E570" s="24">
        <v>40</v>
      </c>
    </row>
    <row r="571" spans="1:5">
      <c r="A571" s="26" t="s">
        <v>202</v>
      </c>
      <c r="B571" s="26" t="s">
        <v>46</v>
      </c>
      <c r="C571" s="26" t="s">
        <v>40</v>
      </c>
      <c r="D571" s="27">
        <v>1695</v>
      </c>
      <c r="E571" s="26">
        <v>48</v>
      </c>
    </row>
    <row r="572" spans="1:5">
      <c r="A572" s="24" t="s">
        <v>201</v>
      </c>
      <c r="B572" s="24" t="s">
        <v>65</v>
      </c>
      <c r="C572" s="24" t="s">
        <v>64</v>
      </c>
      <c r="D572" s="25">
        <v>2031</v>
      </c>
      <c r="E572" s="24">
        <v>49</v>
      </c>
    </row>
    <row r="573" spans="1:5">
      <c r="A573" s="26" t="s">
        <v>200</v>
      </c>
      <c r="B573" s="26" t="s">
        <v>80</v>
      </c>
      <c r="C573" s="26" t="s">
        <v>152</v>
      </c>
      <c r="D573" s="27">
        <v>1138</v>
      </c>
      <c r="E573" s="26">
        <v>39</v>
      </c>
    </row>
    <row r="574" spans="1:5">
      <c r="A574" s="24" t="s">
        <v>199</v>
      </c>
      <c r="B574" s="24" t="s">
        <v>46</v>
      </c>
      <c r="C574" s="24" t="s">
        <v>48</v>
      </c>
      <c r="D574" s="25">
        <v>1499</v>
      </c>
      <c r="E574" s="24">
        <v>33</v>
      </c>
    </row>
    <row r="575" spans="1:5">
      <c r="A575" s="26" t="s">
        <v>198</v>
      </c>
      <c r="B575" s="26" t="s">
        <v>52</v>
      </c>
      <c r="C575" s="26" t="s">
        <v>51</v>
      </c>
      <c r="D575" s="27">
        <v>2842</v>
      </c>
      <c r="E575" s="26">
        <v>24</v>
      </c>
    </row>
    <row r="576" spans="1:5">
      <c r="A576" s="24" t="s">
        <v>197</v>
      </c>
      <c r="B576" s="24" t="s">
        <v>130</v>
      </c>
      <c r="C576" s="24" t="s">
        <v>154</v>
      </c>
      <c r="D576" s="25">
        <v>965</v>
      </c>
      <c r="E576" s="24">
        <v>27</v>
      </c>
    </row>
    <row r="577" spans="1:5">
      <c r="A577" s="26" t="s">
        <v>196</v>
      </c>
      <c r="B577" s="26" t="s">
        <v>60</v>
      </c>
      <c r="C577" s="26" t="s">
        <v>91</v>
      </c>
      <c r="D577" s="27">
        <v>2984</v>
      </c>
      <c r="E577" s="26">
        <v>36</v>
      </c>
    </row>
    <row r="578" spans="1:5">
      <c r="A578" s="24" t="s">
        <v>195</v>
      </c>
      <c r="B578" s="24" t="s">
        <v>80</v>
      </c>
      <c r="C578" s="24" t="s">
        <v>152</v>
      </c>
      <c r="D578" s="25">
        <v>2838</v>
      </c>
      <c r="E578" s="24">
        <v>44</v>
      </c>
    </row>
    <row r="579" spans="1:5">
      <c r="A579" s="26" t="s">
        <v>194</v>
      </c>
      <c r="B579" s="26" t="s">
        <v>65</v>
      </c>
      <c r="C579" s="26" t="s">
        <v>82</v>
      </c>
      <c r="D579" s="27">
        <v>1860</v>
      </c>
      <c r="E579" s="26">
        <v>41</v>
      </c>
    </row>
    <row r="580" spans="1:5">
      <c r="A580" s="24" t="s">
        <v>193</v>
      </c>
      <c r="B580" s="24" t="s">
        <v>65</v>
      </c>
      <c r="C580" s="24" t="s">
        <v>64</v>
      </c>
      <c r="D580" s="25">
        <v>1376</v>
      </c>
      <c r="E580" s="24">
        <v>33</v>
      </c>
    </row>
    <row r="581" spans="1:5">
      <c r="A581" s="26" t="s">
        <v>192</v>
      </c>
      <c r="B581" s="26" t="s">
        <v>84</v>
      </c>
      <c r="C581" s="26" t="s">
        <v>40</v>
      </c>
      <c r="D581" s="27">
        <v>2215</v>
      </c>
      <c r="E581" s="26">
        <v>36</v>
      </c>
    </row>
    <row r="582" spans="1:5">
      <c r="A582" s="24" t="s">
        <v>191</v>
      </c>
      <c r="B582" s="24" t="s">
        <v>94</v>
      </c>
      <c r="C582" s="24" t="s">
        <v>93</v>
      </c>
      <c r="D582" s="25">
        <v>2887</v>
      </c>
      <c r="E582" s="24">
        <v>49</v>
      </c>
    </row>
    <row r="583" spans="1:5">
      <c r="A583" s="26" t="s">
        <v>190</v>
      </c>
      <c r="B583" s="26" t="s">
        <v>41</v>
      </c>
      <c r="C583" s="26" t="s">
        <v>48</v>
      </c>
      <c r="D583" s="27">
        <v>1327</v>
      </c>
      <c r="E583" s="26">
        <v>36</v>
      </c>
    </row>
    <row r="584" spans="1:5">
      <c r="A584" s="24" t="s">
        <v>189</v>
      </c>
      <c r="B584" s="24" t="s">
        <v>80</v>
      </c>
      <c r="C584" s="24" t="s">
        <v>79</v>
      </c>
      <c r="D584" s="25">
        <v>2727</v>
      </c>
      <c r="E584" s="24">
        <v>36</v>
      </c>
    </row>
    <row r="585" spans="1:5">
      <c r="A585" s="26" t="s">
        <v>188</v>
      </c>
      <c r="B585" s="26" t="s">
        <v>71</v>
      </c>
      <c r="C585" s="26" t="s">
        <v>48</v>
      </c>
      <c r="D585" s="27">
        <v>1619</v>
      </c>
      <c r="E585" s="26">
        <v>39</v>
      </c>
    </row>
    <row r="586" spans="1:5">
      <c r="A586" s="24" t="s">
        <v>187</v>
      </c>
      <c r="B586" s="24" t="s">
        <v>77</v>
      </c>
      <c r="C586" s="24" t="s">
        <v>51</v>
      </c>
      <c r="D586" s="25">
        <v>2894</v>
      </c>
      <c r="E586" s="24">
        <v>46</v>
      </c>
    </row>
    <row r="587" spans="1:5">
      <c r="A587" s="26" t="s">
        <v>186</v>
      </c>
      <c r="B587" s="26" t="s">
        <v>46</v>
      </c>
      <c r="C587" s="26" t="s">
        <v>132</v>
      </c>
      <c r="D587" s="27">
        <v>1185</v>
      </c>
      <c r="E587" s="26">
        <v>42</v>
      </c>
    </row>
    <row r="588" spans="1:5">
      <c r="A588" s="24" t="s">
        <v>185</v>
      </c>
      <c r="B588" s="24" t="s">
        <v>65</v>
      </c>
      <c r="C588" s="24" t="s">
        <v>64</v>
      </c>
      <c r="D588" s="25">
        <v>2688</v>
      </c>
      <c r="E588" s="24">
        <v>33</v>
      </c>
    </row>
    <row r="589" spans="1:5">
      <c r="A589" s="26" t="s">
        <v>184</v>
      </c>
      <c r="B589" s="26" t="s">
        <v>60</v>
      </c>
      <c r="C589" s="26" t="s">
        <v>91</v>
      </c>
      <c r="D589" s="27">
        <v>1972</v>
      </c>
      <c r="E589" s="26">
        <v>31</v>
      </c>
    </row>
    <row r="590" spans="1:5">
      <c r="A590" s="24" t="s">
        <v>183</v>
      </c>
      <c r="B590" s="24" t="s">
        <v>46</v>
      </c>
      <c r="C590" s="24" t="s">
        <v>40</v>
      </c>
      <c r="D590" s="25">
        <v>1670</v>
      </c>
      <c r="E590" s="24">
        <v>49</v>
      </c>
    </row>
    <row r="591" spans="1:5">
      <c r="A591" s="26" t="s">
        <v>182</v>
      </c>
      <c r="B591" s="26" t="s">
        <v>41</v>
      </c>
      <c r="C591" s="26" t="s">
        <v>119</v>
      </c>
      <c r="D591" s="27">
        <v>695</v>
      </c>
      <c r="E591" s="26">
        <v>33</v>
      </c>
    </row>
    <row r="592" spans="1:5">
      <c r="A592" s="24" t="s">
        <v>181</v>
      </c>
      <c r="B592" s="24" t="s">
        <v>65</v>
      </c>
      <c r="C592" s="24" t="s">
        <v>64</v>
      </c>
      <c r="D592" s="25">
        <v>2503</v>
      </c>
      <c r="E592" s="24">
        <v>30</v>
      </c>
    </row>
    <row r="593" spans="1:5">
      <c r="A593" s="26" t="s">
        <v>180</v>
      </c>
      <c r="B593" s="26" t="s">
        <v>71</v>
      </c>
      <c r="C593" s="26" t="s">
        <v>40</v>
      </c>
      <c r="D593" s="27">
        <v>1101</v>
      </c>
      <c r="E593" s="26">
        <v>35</v>
      </c>
    </row>
    <row r="594" spans="1:5">
      <c r="A594" s="24" t="s">
        <v>179</v>
      </c>
      <c r="B594" s="24" t="s">
        <v>52</v>
      </c>
      <c r="C594" s="24" t="s">
        <v>102</v>
      </c>
      <c r="D594" s="25">
        <v>1137</v>
      </c>
      <c r="E594" s="24">
        <v>51</v>
      </c>
    </row>
    <row r="595" spans="1:5">
      <c r="A595" s="26" t="s">
        <v>178</v>
      </c>
      <c r="B595" s="26" t="s">
        <v>77</v>
      </c>
      <c r="C595" s="26" t="s">
        <v>76</v>
      </c>
      <c r="D595" s="27">
        <v>1498</v>
      </c>
      <c r="E595" s="26">
        <v>49</v>
      </c>
    </row>
    <row r="596" spans="1:5">
      <c r="A596" s="24" t="s">
        <v>177</v>
      </c>
      <c r="B596" s="24" t="s">
        <v>52</v>
      </c>
      <c r="C596" s="24" t="s">
        <v>102</v>
      </c>
      <c r="D596" s="25">
        <v>832</v>
      </c>
      <c r="E596" s="24">
        <v>21</v>
      </c>
    </row>
    <row r="597" spans="1:5">
      <c r="A597" s="26" t="s">
        <v>176</v>
      </c>
      <c r="B597" s="26" t="s">
        <v>71</v>
      </c>
      <c r="C597" s="26" t="s">
        <v>48</v>
      </c>
      <c r="D597" s="27">
        <v>887</v>
      </c>
      <c r="E597" s="26">
        <v>24</v>
      </c>
    </row>
    <row r="598" spans="1:5">
      <c r="A598" s="24" t="s">
        <v>175</v>
      </c>
      <c r="B598" s="24" t="s">
        <v>41</v>
      </c>
      <c r="C598" s="24" t="s">
        <v>48</v>
      </c>
      <c r="D598" s="25">
        <v>2855</v>
      </c>
      <c r="E598" s="24">
        <v>24</v>
      </c>
    </row>
    <row r="599" spans="1:5">
      <c r="A599" s="26" t="s">
        <v>174</v>
      </c>
      <c r="B599" s="26" t="s">
        <v>94</v>
      </c>
      <c r="C599" s="26" t="s">
        <v>173</v>
      </c>
      <c r="D599" s="27">
        <v>2286</v>
      </c>
      <c r="E599" s="26">
        <v>46</v>
      </c>
    </row>
    <row r="600" spans="1:5">
      <c r="A600" s="24" t="s">
        <v>172</v>
      </c>
      <c r="B600" s="24" t="s">
        <v>60</v>
      </c>
      <c r="C600" s="24" t="s">
        <v>171</v>
      </c>
      <c r="D600" s="25">
        <v>601</v>
      </c>
      <c r="E600" s="24">
        <v>24</v>
      </c>
    </row>
    <row r="601" spans="1:5">
      <c r="A601" s="26" t="s">
        <v>170</v>
      </c>
      <c r="B601" s="26" t="s">
        <v>49</v>
      </c>
      <c r="C601" s="26" t="s">
        <v>40</v>
      </c>
      <c r="D601" s="27">
        <v>2436</v>
      </c>
      <c r="E601" s="26">
        <v>30</v>
      </c>
    </row>
    <row r="602" spans="1:5">
      <c r="A602" s="24" t="s">
        <v>169</v>
      </c>
      <c r="B602" s="24" t="s">
        <v>60</v>
      </c>
      <c r="C602" s="24" t="s">
        <v>91</v>
      </c>
      <c r="D602" s="25">
        <v>2304</v>
      </c>
      <c r="E602" s="24">
        <v>36</v>
      </c>
    </row>
    <row r="603" spans="1:5">
      <c r="A603" s="26" t="s">
        <v>168</v>
      </c>
      <c r="B603" s="26" t="s">
        <v>60</v>
      </c>
      <c r="C603" s="26" t="s">
        <v>138</v>
      </c>
      <c r="D603" s="27">
        <v>1675</v>
      </c>
      <c r="E603" s="26">
        <v>46</v>
      </c>
    </row>
    <row r="604" spans="1:5">
      <c r="A604" s="24" t="s">
        <v>167</v>
      </c>
      <c r="B604" s="24" t="s">
        <v>52</v>
      </c>
      <c r="C604" s="24" t="s">
        <v>51</v>
      </c>
      <c r="D604" s="25">
        <v>2450</v>
      </c>
      <c r="E604" s="24">
        <v>41</v>
      </c>
    </row>
    <row r="605" spans="1:5">
      <c r="A605" s="26" t="s">
        <v>166</v>
      </c>
      <c r="B605" s="26" t="s">
        <v>65</v>
      </c>
      <c r="C605" s="26" t="s">
        <v>64</v>
      </c>
      <c r="D605" s="27">
        <v>1163</v>
      </c>
      <c r="E605" s="26">
        <v>33</v>
      </c>
    </row>
    <row r="606" spans="1:5">
      <c r="A606" s="24" t="s">
        <v>165</v>
      </c>
      <c r="B606" s="24" t="s">
        <v>46</v>
      </c>
      <c r="C606" s="24" t="s">
        <v>132</v>
      </c>
      <c r="D606" s="25">
        <v>2350</v>
      </c>
      <c r="E606" s="24">
        <v>21</v>
      </c>
    </row>
    <row r="607" spans="1:5">
      <c r="A607" s="26" t="s">
        <v>164</v>
      </c>
      <c r="B607" s="26" t="s">
        <v>41</v>
      </c>
      <c r="C607" s="26" t="s">
        <v>59</v>
      </c>
      <c r="D607" s="27">
        <v>2742</v>
      </c>
      <c r="E607" s="26">
        <v>37</v>
      </c>
    </row>
    <row r="608" spans="1:5">
      <c r="A608" s="24" t="s">
        <v>163</v>
      </c>
      <c r="B608" s="24" t="s">
        <v>80</v>
      </c>
      <c r="C608" s="24" t="s">
        <v>152</v>
      </c>
      <c r="D608" s="25">
        <v>1290</v>
      </c>
      <c r="E608" s="24">
        <v>48</v>
      </c>
    </row>
    <row r="609" spans="1:5">
      <c r="A609" s="26" t="s">
        <v>162</v>
      </c>
      <c r="B609" s="26" t="s">
        <v>41</v>
      </c>
      <c r="C609" s="26" t="s">
        <v>48</v>
      </c>
      <c r="D609" s="27">
        <v>1453</v>
      </c>
      <c r="E609" s="26">
        <v>25</v>
      </c>
    </row>
    <row r="610" spans="1:5">
      <c r="A610" s="24" t="s">
        <v>161</v>
      </c>
      <c r="B610" s="24" t="s">
        <v>52</v>
      </c>
      <c r="C610" s="24" t="s">
        <v>102</v>
      </c>
      <c r="D610" s="25">
        <v>1789</v>
      </c>
      <c r="E610" s="24">
        <v>48</v>
      </c>
    </row>
    <row r="611" spans="1:5">
      <c r="A611" s="26" t="s">
        <v>160</v>
      </c>
      <c r="B611" s="26" t="s">
        <v>52</v>
      </c>
      <c r="C611" s="26" t="s">
        <v>102</v>
      </c>
      <c r="D611" s="27">
        <v>1645</v>
      </c>
      <c r="E611" s="26">
        <v>49</v>
      </c>
    </row>
    <row r="612" spans="1:5">
      <c r="A612" s="24" t="s">
        <v>159</v>
      </c>
      <c r="B612" s="24" t="s">
        <v>94</v>
      </c>
      <c r="C612" s="24" t="s">
        <v>93</v>
      </c>
      <c r="D612" s="25">
        <v>1484</v>
      </c>
      <c r="E612" s="24">
        <v>39</v>
      </c>
    </row>
    <row r="613" spans="1:5">
      <c r="A613" s="26" t="s">
        <v>158</v>
      </c>
      <c r="B613" s="26" t="s">
        <v>65</v>
      </c>
      <c r="C613" s="26" t="s">
        <v>64</v>
      </c>
      <c r="D613" s="27">
        <v>1284</v>
      </c>
      <c r="E613" s="26">
        <v>44</v>
      </c>
    </row>
    <row r="614" spans="1:5">
      <c r="A614" s="24" t="s">
        <v>157</v>
      </c>
      <c r="B614" s="24" t="s">
        <v>46</v>
      </c>
      <c r="C614" s="24" t="s">
        <v>132</v>
      </c>
      <c r="D614" s="25">
        <v>1505</v>
      </c>
      <c r="E614" s="24">
        <v>51</v>
      </c>
    </row>
    <row r="615" spans="1:5">
      <c r="A615" s="26" t="s">
        <v>156</v>
      </c>
      <c r="B615" s="26" t="s">
        <v>94</v>
      </c>
      <c r="C615" s="26" t="s">
        <v>105</v>
      </c>
      <c r="D615" s="27">
        <v>713</v>
      </c>
      <c r="E615" s="26">
        <v>43</v>
      </c>
    </row>
    <row r="616" spans="1:5">
      <c r="A616" s="24" t="s">
        <v>155</v>
      </c>
      <c r="B616" s="24" t="s">
        <v>130</v>
      </c>
      <c r="C616" s="24" t="s">
        <v>154</v>
      </c>
      <c r="D616" s="25">
        <v>1024</v>
      </c>
      <c r="E616" s="24">
        <v>28</v>
      </c>
    </row>
    <row r="617" spans="1:5">
      <c r="A617" s="26" t="s">
        <v>153</v>
      </c>
      <c r="B617" s="26" t="s">
        <v>80</v>
      </c>
      <c r="C617" s="26" t="s">
        <v>152</v>
      </c>
      <c r="D617" s="27">
        <v>1377</v>
      </c>
      <c r="E617" s="26">
        <v>40</v>
      </c>
    </row>
    <row r="618" spans="1:5">
      <c r="A618" s="24" t="s">
        <v>151</v>
      </c>
      <c r="B618" s="24" t="s">
        <v>46</v>
      </c>
      <c r="C618" s="24" t="s">
        <v>132</v>
      </c>
      <c r="D618" s="25">
        <v>918</v>
      </c>
      <c r="E618" s="24">
        <v>22</v>
      </c>
    </row>
    <row r="619" spans="1:5">
      <c r="A619" s="26" t="s">
        <v>150</v>
      </c>
      <c r="B619" s="26" t="s">
        <v>52</v>
      </c>
      <c r="C619" s="26" t="s">
        <v>76</v>
      </c>
      <c r="D619" s="27">
        <v>624</v>
      </c>
      <c r="E619" s="26">
        <v>44</v>
      </c>
    </row>
    <row r="620" spans="1:5">
      <c r="A620" s="24" t="s">
        <v>149</v>
      </c>
      <c r="B620" s="24" t="s">
        <v>52</v>
      </c>
      <c r="C620" s="24" t="s">
        <v>102</v>
      </c>
      <c r="D620" s="25">
        <v>580</v>
      </c>
      <c r="E620" s="24">
        <v>44</v>
      </c>
    </row>
    <row r="621" spans="1:5">
      <c r="A621" s="26" t="s">
        <v>148</v>
      </c>
      <c r="B621" s="26" t="s">
        <v>80</v>
      </c>
      <c r="C621" s="26" t="s">
        <v>107</v>
      </c>
      <c r="D621" s="27">
        <v>2445</v>
      </c>
      <c r="E621" s="26">
        <v>31</v>
      </c>
    </row>
    <row r="622" spans="1:5">
      <c r="A622" s="24" t="s">
        <v>147</v>
      </c>
      <c r="B622" s="24" t="s">
        <v>52</v>
      </c>
      <c r="C622" s="24" t="s">
        <v>76</v>
      </c>
      <c r="D622" s="25">
        <v>644</v>
      </c>
      <c r="E622" s="24">
        <v>35</v>
      </c>
    </row>
    <row r="623" spans="1:5">
      <c r="A623" s="26" t="s">
        <v>146</v>
      </c>
      <c r="B623" s="26" t="s">
        <v>52</v>
      </c>
      <c r="C623" s="26" t="s">
        <v>102</v>
      </c>
      <c r="D623" s="27">
        <v>2031</v>
      </c>
      <c r="E623" s="26">
        <v>23</v>
      </c>
    </row>
    <row r="624" spans="1:5">
      <c r="A624" s="24" t="s">
        <v>145</v>
      </c>
      <c r="B624" s="24" t="s">
        <v>71</v>
      </c>
      <c r="C624" s="24" t="s">
        <v>48</v>
      </c>
      <c r="D624" s="25">
        <v>2004</v>
      </c>
      <c r="E624" s="24">
        <v>43</v>
      </c>
    </row>
    <row r="625" spans="1:5">
      <c r="A625" s="26" t="s">
        <v>144</v>
      </c>
      <c r="B625" s="26" t="s">
        <v>77</v>
      </c>
      <c r="C625" s="26" t="s">
        <v>51</v>
      </c>
      <c r="D625" s="27">
        <v>1550</v>
      </c>
      <c r="E625" s="26">
        <v>39</v>
      </c>
    </row>
    <row r="626" spans="1:5">
      <c r="A626" s="24" t="s">
        <v>143</v>
      </c>
      <c r="B626" s="24" t="s">
        <v>46</v>
      </c>
      <c r="C626" s="24" t="s">
        <v>40</v>
      </c>
      <c r="D626" s="25">
        <v>2927</v>
      </c>
      <c r="E626" s="24">
        <v>48</v>
      </c>
    </row>
    <row r="627" spans="1:5">
      <c r="A627" s="26" t="s">
        <v>142</v>
      </c>
      <c r="B627" s="26" t="s">
        <v>60</v>
      </c>
      <c r="C627" s="26" t="s">
        <v>91</v>
      </c>
      <c r="D627" s="27">
        <v>961</v>
      </c>
      <c r="E627" s="26">
        <v>51</v>
      </c>
    </row>
    <row r="628" spans="1:5">
      <c r="A628" s="24" t="s">
        <v>141</v>
      </c>
      <c r="B628" s="24" t="s">
        <v>46</v>
      </c>
      <c r="C628" s="24" t="s">
        <v>132</v>
      </c>
      <c r="D628" s="25">
        <v>1980</v>
      </c>
      <c r="E628" s="24">
        <v>25</v>
      </c>
    </row>
    <row r="629" spans="1:5">
      <c r="A629" s="26" t="s">
        <v>140</v>
      </c>
      <c r="B629" s="26" t="s">
        <v>46</v>
      </c>
      <c r="C629" s="26" t="s">
        <v>56</v>
      </c>
      <c r="D629" s="27">
        <v>2471</v>
      </c>
      <c r="E629" s="26">
        <v>31</v>
      </c>
    </row>
    <row r="630" spans="1:5">
      <c r="A630" s="24" t="s">
        <v>139</v>
      </c>
      <c r="B630" s="24" t="s">
        <v>60</v>
      </c>
      <c r="C630" s="24" t="s">
        <v>138</v>
      </c>
      <c r="D630" s="25">
        <v>2271</v>
      </c>
      <c r="E630" s="24">
        <v>41</v>
      </c>
    </row>
    <row r="631" spans="1:5">
      <c r="A631" s="26" t="s">
        <v>137</v>
      </c>
      <c r="B631" s="26" t="s">
        <v>84</v>
      </c>
      <c r="C631" s="26" t="s">
        <v>40</v>
      </c>
      <c r="D631" s="27">
        <v>1329</v>
      </c>
      <c r="E631" s="26">
        <v>29</v>
      </c>
    </row>
    <row r="632" spans="1:5">
      <c r="A632" s="24" t="s">
        <v>136</v>
      </c>
      <c r="B632" s="24" t="s">
        <v>135</v>
      </c>
      <c r="C632" s="24" t="s">
        <v>40</v>
      </c>
      <c r="D632" s="25">
        <v>750</v>
      </c>
      <c r="E632" s="24">
        <v>35</v>
      </c>
    </row>
    <row r="633" spans="1:5">
      <c r="A633" s="26" t="s">
        <v>134</v>
      </c>
      <c r="B633" s="26" t="s">
        <v>46</v>
      </c>
      <c r="C633" s="26" t="s">
        <v>56</v>
      </c>
      <c r="D633" s="27">
        <v>785</v>
      </c>
      <c r="E633" s="26">
        <v>38</v>
      </c>
    </row>
    <row r="634" spans="1:5">
      <c r="A634" s="24" t="s">
        <v>133</v>
      </c>
      <c r="B634" s="24" t="s">
        <v>46</v>
      </c>
      <c r="C634" s="24" t="s">
        <v>132</v>
      </c>
      <c r="D634" s="25">
        <v>1661</v>
      </c>
      <c r="E634" s="24">
        <v>47</v>
      </c>
    </row>
    <row r="635" spans="1:5">
      <c r="A635" s="26" t="s">
        <v>131</v>
      </c>
      <c r="B635" s="26" t="s">
        <v>130</v>
      </c>
      <c r="C635" s="26" t="s">
        <v>129</v>
      </c>
      <c r="D635" s="27">
        <v>2263</v>
      </c>
      <c r="E635" s="26">
        <v>38</v>
      </c>
    </row>
    <row r="636" spans="1:5">
      <c r="A636" s="24" t="s">
        <v>128</v>
      </c>
      <c r="B636" s="24" t="s">
        <v>77</v>
      </c>
      <c r="C636" s="24" t="s">
        <v>76</v>
      </c>
      <c r="D636" s="25">
        <v>2207</v>
      </c>
      <c r="E636" s="24">
        <v>27</v>
      </c>
    </row>
    <row r="637" spans="1:5">
      <c r="A637" s="26" t="s">
        <v>127</v>
      </c>
      <c r="B637" s="26" t="s">
        <v>52</v>
      </c>
      <c r="C637" s="26" t="s">
        <v>76</v>
      </c>
      <c r="D637" s="27">
        <v>2504</v>
      </c>
      <c r="E637" s="26">
        <v>40</v>
      </c>
    </row>
    <row r="638" spans="1:5">
      <c r="A638" s="24" t="s">
        <v>126</v>
      </c>
      <c r="B638" s="24" t="s">
        <v>94</v>
      </c>
      <c r="C638" s="24" t="s">
        <v>125</v>
      </c>
      <c r="D638" s="25">
        <v>904</v>
      </c>
      <c r="E638" s="24">
        <v>40</v>
      </c>
    </row>
    <row r="639" spans="1:5">
      <c r="A639" s="26" t="s">
        <v>124</v>
      </c>
      <c r="B639" s="26" t="s">
        <v>80</v>
      </c>
      <c r="C639" s="26" t="s">
        <v>59</v>
      </c>
      <c r="D639" s="27">
        <v>2313</v>
      </c>
      <c r="E639" s="26">
        <v>50</v>
      </c>
    </row>
    <row r="640" spans="1:5">
      <c r="A640" s="24" t="s">
        <v>123</v>
      </c>
      <c r="B640" s="24" t="s">
        <v>94</v>
      </c>
      <c r="C640" s="24" t="s">
        <v>97</v>
      </c>
      <c r="D640" s="25">
        <v>1182</v>
      </c>
      <c r="E640" s="24">
        <v>32</v>
      </c>
    </row>
    <row r="641" spans="1:5">
      <c r="A641" s="26" t="s">
        <v>122</v>
      </c>
      <c r="B641" s="26" t="s">
        <v>52</v>
      </c>
      <c r="C641" s="26" t="s">
        <v>51</v>
      </c>
      <c r="D641" s="27">
        <v>1399</v>
      </c>
      <c r="E641" s="26">
        <v>26</v>
      </c>
    </row>
    <row r="642" spans="1:5">
      <c r="A642" s="24" t="s">
        <v>121</v>
      </c>
      <c r="B642" s="24" t="s">
        <v>71</v>
      </c>
      <c r="C642" s="24" t="s">
        <v>40</v>
      </c>
      <c r="D642" s="25">
        <v>2587</v>
      </c>
      <c r="E642" s="24">
        <v>33</v>
      </c>
    </row>
    <row r="643" spans="1:5">
      <c r="A643" s="26" t="s">
        <v>120</v>
      </c>
      <c r="B643" s="26" t="s">
        <v>41</v>
      </c>
      <c r="C643" s="26" t="s">
        <v>119</v>
      </c>
      <c r="D643" s="27">
        <v>1209</v>
      </c>
      <c r="E643" s="26">
        <v>34</v>
      </c>
    </row>
    <row r="644" spans="1:5">
      <c r="A644" s="24" t="s">
        <v>118</v>
      </c>
      <c r="B644" s="24" t="s">
        <v>52</v>
      </c>
      <c r="C644" s="24" t="s">
        <v>76</v>
      </c>
      <c r="D644" s="25">
        <v>983</v>
      </c>
      <c r="E644" s="24">
        <v>33</v>
      </c>
    </row>
    <row r="645" spans="1:5">
      <c r="A645" s="26" t="s">
        <v>117</v>
      </c>
      <c r="B645" s="26" t="s">
        <v>41</v>
      </c>
      <c r="C645" s="26" t="s">
        <v>113</v>
      </c>
      <c r="D645" s="27">
        <v>2528</v>
      </c>
      <c r="E645" s="26">
        <v>44</v>
      </c>
    </row>
    <row r="646" spans="1:5">
      <c r="A646" s="24" t="s">
        <v>116</v>
      </c>
      <c r="B646" s="24" t="s">
        <v>71</v>
      </c>
      <c r="C646" s="24" t="s">
        <v>48</v>
      </c>
      <c r="D646" s="25">
        <v>2519</v>
      </c>
      <c r="E646" s="24">
        <v>31</v>
      </c>
    </row>
    <row r="647" spans="1:5">
      <c r="A647" s="26" t="s">
        <v>115</v>
      </c>
      <c r="B647" s="26" t="s">
        <v>60</v>
      </c>
      <c r="C647" s="26" t="s">
        <v>109</v>
      </c>
      <c r="D647" s="27">
        <v>769</v>
      </c>
      <c r="E647" s="26">
        <v>41</v>
      </c>
    </row>
    <row r="648" spans="1:5">
      <c r="A648" s="24" t="s">
        <v>114</v>
      </c>
      <c r="B648" s="24" t="s">
        <v>60</v>
      </c>
      <c r="C648" s="24" t="s">
        <v>113</v>
      </c>
      <c r="D648" s="25">
        <v>1698</v>
      </c>
      <c r="E648" s="24">
        <v>35</v>
      </c>
    </row>
    <row r="649" spans="1:5">
      <c r="A649" s="26" t="s">
        <v>112</v>
      </c>
      <c r="B649" s="26" t="s">
        <v>46</v>
      </c>
      <c r="C649" s="26" t="s">
        <v>56</v>
      </c>
      <c r="D649" s="27">
        <v>1793</v>
      </c>
      <c r="E649" s="26">
        <v>24</v>
      </c>
    </row>
    <row r="650" spans="1:5">
      <c r="A650" s="24" t="s">
        <v>111</v>
      </c>
      <c r="B650" s="24" t="s">
        <v>41</v>
      </c>
      <c r="C650" s="24" t="s">
        <v>48</v>
      </c>
      <c r="D650" s="25">
        <v>950</v>
      </c>
      <c r="E650" s="24">
        <v>32</v>
      </c>
    </row>
    <row r="651" spans="1:5">
      <c r="A651" s="26" t="s">
        <v>110</v>
      </c>
      <c r="B651" s="26" t="s">
        <v>60</v>
      </c>
      <c r="C651" s="26" t="s">
        <v>109</v>
      </c>
      <c r="D651" s="27">
        <v>2583</v>
      </c>
      <c r="E651" s="26">
        <v>50</v>
      </c>
    </row>
    <row r="652" spans="1:5">
      <c r="A652" s="24" t="s">
        <v>108</v>
      </c>
      <c r="B652" s="24" t="s">
        <v>80</v>
      </c>
      <c r="C652" s="24" t="s">
        <v>107</v>
      </c>
      <c r="D652" s="25">
        <v>2414</v>
      </c>
      <c r="E652" s="24">
        <v>47</v>
      </c>
    </row>
    <row r="653" spans="1:5">
      <c r="A653" s="26" t="s">
        <v>106</v>
      </c>
      <c r="B653" s="26" t="s">
        <v>94</v>
      </c>
      <c r="C653" s="26" t="s">
        <v>105</v>
      </c>
      <c r="D653" s="27">
        <v>2299</v>
      </c>
      <c r="E653" s="26">
        <v>47</v>
      </c>
    </row>
    <row r="654" spans="1:5">
      <c r="A654" s="24" t="s">
        <v>104</v>
      </c>
      <c r="B654" s="24" t="s">
        <v>41</v>
      </c>
      <c r="C654" s="24" t="s">
        <v>48</v>
      </c>
      <c r="D654" s="25">
        <v>606</v>
      </c>
      <c r="E654" s="24">
        <v>28</v>
      </c>
    </row>
    <row r="655" spans="1:5">
      <c r="A655" s="26" t="s">
        <v>103</v>
      </c>
      <c r="B655" s="26" t="s">
        <v>52</v>
      </c>
      <c r="C655" s="26" t="s">
        <v>102</v>
      </c>
      <c r="D655" s="27">
        <v>1353</v>
      </c>
      <c r="E655" s="26">
        <v>22</v>
      </c>
    </row>
    <row r="656" spans="1:5">
      <c r="A656" s="24" t="s">
        <v>101</v>
      </c>
      <c r="B656" s="24" t="s">
        <v>49</v>
      </c>
      <c r="C656" s="24" t="s">
        <v>48</v>
      </c>
      <c r="D656" s="25">
        <v>1714</v>
      </c>
      <c r="E656" s="24">
        <v>44</v>
      </c>
    </row>
    <row r="657" spans="1:5">
      <c r="A657" s="26" t="s">
        <v>100</v>
      </c>
      <c r="B657" s="26" t="s">
        <v>46</v>
      </c>
      <c r="C657" s="26" t="s">
        <v>74</v>
      </c>
      <c r="D657" s="27">
        <v>2872</v>
      </c>
      <c r="E657" s="26">
        <v>31</v>
      </c>
    </row>
    <row r="658" spans="1:5">
      <c r="A658" s="24" t="s">
        <v>99</v>
      </c>
      <c r="B658" s="24" t="s">
        <v>80</v>
      </c>
      <c r="C658" s="24" t="s">
        <v>79</v>
      </c>
      <c r="D658" s="25">
        <v>1835</v>
      </c>
      <c r="E658" s="24">
        <v>28</v>
      </c>
    </row>
    <row r="659" spans="1:5">
      <c r="A659" s="26" t="s">
        <v>98</v>
      </c>
      <c r="B659" s="26" t="s">
        <v>94</v>
      </c>
      <c r="C659" s="26" t="s">
        <v>97</v>
      </c>
      <c r="D659" s="27">
        <v>1221</v>
      </c>
      <c r="E659" s="26">
        <v>47</v>
      </c>
    </row>
    <row r="660" spans="1:5">
      <c r="A660" s="24" t="s">
        <v>96</v>
      </c>
      <c r="B660" s="24" t="s">
        <v>80</v>
      </c>
      <c r="C660" s="24" t="s">
        <v>79</v>
      </c>
      <c r="D660" s="25">
        <v>1646</v>
      </c>
      <c r="E660" s="24">
        <v>43</v>
      </c>
    </row>
    <row r="661" spans="1:5">
      <c r="A661" s="26" t="s">
        <v>95</v>
      </c>
      <c r="B661" s="26" t="s">
        <v>94</v>
      </c>
      <c r="C661" s="26" t="s">
        <v>93</v>
      </c>
      <c r="D661" s="27">
        <v>2849</v>
      </c>
      <c r="E661" s="26">
        <v>48</v>
      </c>
    </row>
    <row r="662" spans="1:5">
      <c r="A662" s="24" t="s">
        <v>92</v>
      </c>
      <c r="B662" s="24" t="s">
        <v>60</v>
      </c>
      <c r="C662" s="24" t="s">
        <v>91</v>
      </c>
      <c r="D662" s="25">
        <v>2245</v>
      </c>
      <c r="E662" s="24">
        <v>39</v>
      </c>
    </row>
    <row r="663" spans="1:5">
      <c r="A663" s="26" t="s">
        <v>90</v>
      </c>
      <c r="B663" s="26" t="s">
        <v>71</v>
      </c>
      <c r="C663" s="26" t="s">
        <v>48</v>
      </c>
      <c r="D663" s="27">
        <v>1056</v>
      </c>
      <c r="E663" s="26">
        <v>35</v>
      </c>
    </row>
    <row r="664" spans="1:5">
      <c r="A664" s="24" t="s">
        <v>89</v>
      </c>
      <c r="B664" s="24" t="s">
        <v>52</v>
      </c>
      <c r="C664" s="24" t="s">
        <v>51</v>
      </c>
      <c r="D664" s="25">
        <v>2558</v>
      </c>
      <c r="E664" s="24">
        <v>36</v>
      </c>
    </row>
    <row r="665" spans="1:5">
      <c r="A665" s="26" t="s">
        <v>88</v>
      </c>
      <c r="B665" s="26" t="s">
        <v>46</v>
      </c>
      <c r="C665" s="26" t="s">
        <v>74</v>
      </c>
      <c r="D665" s="27">
        <v>1686</v>
      </c>
      <c r="E665" s="26">
        <v>48</v>
      </c>
    </row>
    <row r="666" spans="1:5">
      <c r="A666" s="24" t="s">
        <v>87</v>
      </c>
      <c r="B666" s="24" t="s">
        <v>52</v>
      </c>
      <c r="C666" s="24" t="s">
        <v>76</v>
      </c>
      <c r="D666" s="25">
        <v>2867</v>
      </c>
      <c r="E666" s="24">
        <v>42</v>
      </c>
    </row>
    <row r="667" spans="1:5">
      <c r="A667" s="26" t="s">
        <v>86</v>
      </c>
      <c r="B667" s="26" t="s">
        <v>49</v>
      </c>
      <c r="C667" s="26" t="s">
        <v>40</v>
      </c>
      <c r="D667" s="27">
        <v>1661</v>
      </c>
      <c r="E667" s="26">
        <v>29</v>
      </c>
    </row>
    <row r="668" spans="1:5">
      <c r="A668" s="24" t="s">
        <v>85</v>
      </c>
      <c r="B668" s="24" t="s">
        <v>84</v>
      </c>
      <c r="C668" s="24" t="s">
        <v>40</v>
      </c>
      <c r="D668" s="25">
        <v>1661</v>
      </c>
      <c r="E668" s="24">
        <v>26</v>
      </c>
    </row>
    <row r="669" spans="1:5">
      <c r="A669" s="26" t="s">
        <v>83</v>
      </c>
      <c r="B669" s="26" t="s">
        <v>65</v>
      </c>
      <c r="C669" s="26" t="s">
        <v>82</v>
      </c>
      <c r="D669" s="27">
        <v>767</v>
      </c>
      <c r="E669" s="26">
        <v>43</v>
      </c>
    </row>
    <row r="670" spans="1:5">
      <c r="A670" s="24" t="s">
        <v>81</v>
      </c>
      <c r="B670" s="24" t="s">
        <v>80</v>
      </c>
      <c r="C670" s="24" t="s">
        <v>79</v>
      </c>
      <c r="D670" s="25">
        <v>673</v>
      </c>
      <c r="E670" s="24">
        <v>46</v>
      </c>
    </row>
    <row r="671" spans="1:5">
      <c r="A671" s="26" t="s">
        <v>78</v>
      </c>
      <c r="B671" s="26" t="s">
        <v>77</v>
      </c>
      <c r="C671" s="26" t="s">
        <v>76</v>
      </c>
      <c r="D671" s="27">
        <v>555</v>
      </c>
      <c r="E671" s="26">
        <v>42</v>
      </c>
    </row>
    <row r="672" spans="1:5">
      <c r="A672" s="24" t="s">
        <v>75</v>
      </c>
      <c r="B672" s="24" t="s">
        <v>46</v>
      </c>
      <c r="C672" s="24" t="s">
        <v>74</v>
      </c>
      <c r="D672" s="25">
        <v>1605</v>
      </c>
      <c r="E672" s="24">
        <v>39</v>
      </c>
    </row>
    <row r="673" spans="1:5">
      <c r="A673" s="26" t="s">
        <v>73</v>
      </c>
      <c r="B673" s="26" t="s">
        <v>41</v>
      </c>
      <c r="C673" s="26" t="s">
        <v>48</v>
      </c>
      <c r="D673" s="27">
        <v>739</v>
      </c>
      <c r="E673" s="26">
        <v>22</v>
      </c>
    </row>
    <row r="674" spans="1:5">
      <c r="A674" s="24" t="s">
        <v>72</v>
      </c>
      <c r="B674" s="24" t="s">
        <v>71</v>
      </c>
      <c r="C674" s="24" t="s">
        <v>48</v>
      </c>
      <c r="D674" s="25">
        <v>1554</v>
      </c>
      <c r="E674" s="24">
        <v>45</v>
      </c>
    </row>
    <row r="675" spans="1:5">
      <c r="A675" s="26" t="s">
        <v>70</v>
      </c>
      <c r="B675" s="26" t="s">
        <v>52</v>
      </c>
      <c r="C675" s="26" t="s">
        <v>51</v>
      </c>
      <c r="D675" s="27">
        <v>1825</v>
      </c>
      <c r="E675" s="26">
        <v>46</v>
      </c>
    </row>
    <row r="676" spans="1:5">
      <c r="A676" s="24" t="s">
        <v>69</v>
      </c>
      <c r="B676" s="24" t="s">
        <v>49</v>
      </c>
      <c r="C676" s="24" t="s">
        <v>40</v>
      </c>
      <c r="D676" s="25">
        <v>1068</v>
      </c>
      <c r="E676" s="24">
        <v>38</v>
      </c>
    </row>
    <row r="677" spans="1:5">
      <c r="A677" s="26" t="s">
        <v>68</v>
      </c>
      <c r="B677" s="26" t="s">
        <v>41</v>
      </c>
      <c r="C677" s="26" t="s">
        <v>43</v>
      </c>
      <c r="D677" s="27">
        <v>888</v>
      </c>
      <c r="E677" s="26">
        <v>35</v>
      </c>
    </row>
    <row r="678" spans="1:5">
      <c r="A678" s="24" t="s">
        <v>67</v>
      </c>
      <c r="B678" s="24" t="s">
        <v>41</v>
      </c>
      <c r="C678" s="24" t="s">
        <v>48</v>
      </c>
      <c r="D678" s="25">
        <v>2933</v>
      </c>
      <c r="E678" s="24">
        <v>34</v>
      </c>
    </row>
    <row r="679" spans="1:5">
      <c r="A679" s="26" t="s">
        <v>66</v>
      </c>
      <c r="B679" s="26" t="s">
        <v>65</v>
      </c>
      <c r="C679" s="26" t="s">
        <v>64</v>
      </c>
      <c r="D679" s="27">
        <v>644</v>
      </c>
      <c r="E679" s="26">
        <v>42</v>
      </c>
    </row>
    <row r="680" spans="1:5">
      <c r="A680" s="24" t="s">
        <v>63</v>
      </c>
      <c r="B680" s="24" t="s">
        <v>52</v>
      </c>
      <c r="C680" s="24" t="s">
        <v>62</v>
      </c>
      <c r="D680" s="25">
        <v>1770</v>
      </c>
      <c r="E680" s="24">
        <v>31</v>
      </c>
    </row>
    <row r="681" spans="1:5">
      <c r="A681" s="26" t="s">
        <v>61</v>
      </c>
      <c r="B681" s="26" t="s">
        <v>60</v>
      </c>
      <c r="C681" s="26" t="s">
        <v>59</v>
      </c>
      <c r="D681" s="27">
        <v>506</v>
      </c>
      <c r="E681" s="26">
        <v>46</v>
      </c>
    </row>
    <row r="682" spans="1:5">
      <c r="A682" s="24" t="s">
        <v>58</v>
      </c>
      <c r="B682" s="24" t="s">
        <v>46</v>
      </c>
      <c r="C682" s="24" t="s">
        <v>56</v>
      </c>
      <c r="D682" s="25">
        <v>2101</v>
      </c>
      <c r="E682" s="24">
        <v>39</v>
      </c>
    </row>
    <row r="683" spans="1:5">
      <c r="A683" s="26" t="s">
        <v>57</v>
      </c>
      <c r="B683" s="26" t="s">
        <v>46</v>
      </c>
      <c r="C683" s="26" t="s">
        <v>56</v>
      </c>
      <c r="D683" s="27">
        <v>2791</v>
      </c>
      <c r="E683" s="26">
        <v>44</v>
      </c>
    </row>
    <row r="684" spans="1:5">
      <c r="A684" s="24" t="s">
        <v>55</v>
      </c>
      <c r="B684" s="24" t="s">
        <v>41</v>
      </c>
      <c r="C684" s="24" t="s">
        <v>40</v>
      </c>
      <c r="D684" s="25">
        <v>2790</v>
      </c>
      <c r="E684" s="24">
        <v>50</v>
      </c>
    </row>
    <row r="685" spans="1:5">
      <c r="A685" s="26" t="s">
        <v>54</v>
      </c>
      <c r="B685" s="26" t="s">
        <v>52</v>
      </c>
      <c r="C685" s="26" t="s">
        <v>51</v>
      </c>
      <c r="D685" s="27">
        <v>2069</v>
      </c>
      <c r="E685" s="26">
        <v>23</v>
      </c>
    </row>
    <row r="686" spans="1:5">
      <c r="A686" s="24" t="s">
        <v>53</v>
      </c>
      <c r="B686" s="24" t="s">
        <v>52</v>
      </c>
      <c r="C686" s="24" t="s">
        <v>51</v>
      </c>
      <c r="D686" s="25">
        <v>2390</v>
      </c>
      <c r="E686" s="24">
        <v>39</v>
      </c>
    </row>
    <row r="687" spans="1:5">
      <c r="A687" s="26" t="s">
        <v>50</v>
      </c>
      <c r="B687" s="26" t="s">
        <v>49</v>
      </c>
      <c r="C687" s="26" t="s">
        <v>48</v>
      </c>
      <c r="D687" s="27">
        <v>1052</v>
      </c>
      <c r="E687" s="26">
        <v>43</v>
      </c>
    </row>
    <row r="688" spans="1:5">
      <c r="A688" s="24" t="s">
        <v>47</v>
      </c>
      <c r="B688" s="24" t="s">
        <v>46</v>
      </c>
      <c r="C688" s="24" t="s">
        <v>45</v>
      </c>
      <c r="D688" s="25">
        <v>2846</v>
      </c>
      <c r="E688" s="24">
        <v>33</v>
      </c>
    </row>
    <row r="689" spans="1:5">
      <c r="A689" s="26" t="s">
        <v>44</v>
      </c>
      <c r="B689" s="26" t="s">
        <v>41</v>
      </c>
      <c r="C689" s="26" t="s">
        <v>43</v>
      </c>
      <c r="D689" s="27">
        <v>2437</v>
      </c>
      <c r="E689" s="26">
        <v>44</v>
      </c>
    </row>
    <row r="690" spans="1:5">
      <c r="A690" s="24" t="s">
        <v>42</v>
      </c>
      <c r="B690" s="24" t="s">
        <v>41</v>
      </c>
      <c r="C690" s="24" t="s">
        <v>40</v>
      </c>
      <c r="D690" s="25">
        <v>1240</v>
      </c>
      <c r="E690" s="24">
        <v>35</v>
      </c>
    </row>
    <row r="691" spans="1:5">
      <c r="D691" s="23">
        <f>AVERAGE(D2:D690)</f>
        <v>1765.7343976777938</v>
      </c>
    </row>
  </sheetData>
  <autoFilter ref="A1:E691" xr:uid="{D7B1B2D2-43E9-4BA2-8A3E-DD05D30A0B91}"/>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00B-F955-4ABA-8F0B-CD388CCD46A0}">
  <sheetPr>
    <tabColor theme="8" tint="0.39997558519241921"/>
  </sheetPr>
  <dimension ref="A2:E8"/>
  <sheetViews>
    <sheetView showGridLines="0" zoomScale="130" zoomScaleNormal="130" workbookViewId="0">
      <selection activeCell="F13" sqref="F13"/>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4500</v>
      </c>
      <c r="C3" s="37">
        <v>4482</v>
      </c>
      <c r="D3" s="37">
        <v>3910</v>
      </c>
      <c r="E3" s="37">
        <v>3325</v>
      </c>
    </row>
    <row r="4" spans="1:5" ht="21">
      <c r="A4" s="38" t="s">
        <v>785</v>
      </c>
      <c r="B4" s="37">
        <v>3567</v>
      </c>
      <c r="C4" s="37">
        <v>1970</v>
      </c>
      <c r="D4" s="37">
        <v>4297</v>
      </c>
      <c r="E4" s="37">
        <v>4169</v>
      </c>
    </row>
    <row r="5" spans="1:5" ht="21">
      <c r="A5" s="38" t="s">
        <v>784</v>
      </c>
      <c r="B5" s="37">
        <v>4671</v>
      </c>
      <c r="C5" s="37">
        <v>2409</v>
      </c>
      <c r="D5" s="37">
        <v>4807</v>
      </c>
      <c r="E5" s="37">
        <v>1411</v>
      </c>
    </row>
    <row r="6" spans="1:5" ht="21">
      <c r="A6" s="38" t="s">
        <v>783</v>
      </c>
      <c r="B6" s="37">
        <v>3390</v>
      </c>
      <c r="C6" s="37">
        <v>1352</v>
      </c>
      <c r="D6" s="37">
        <v>2351</v>
      </c>
      <c r="E6" s="37">
        <v>2099</v>
      </c>
    </row>
    <row r="7" spans="1:5" ht="21">
      <c r="A7" s="38" t="s">
        <v>782</v>
      </c>
      <c r="B7" s="37">
        <v>4254</v>
      </c>
      <c r="C7" s="37">
        <v>1069</v>
      </c>
      <c r="D7" s="37">
        <v>3544</v>
      </c>
      <c r="E7" s="37">
        <v>1435</v>
      </c>
    </row>
    <row r="8" spans="1:5" ht="21">
      <c r="A8" s="38" t="s">
        <v>781</v>
      </c>
      <c r="B8" s="37">
        <v>4613</v>
      </c>
      <c r="C8" s="37">
        <v>4284</v>
      </c>
      <c r="D8" s="37">
        <v>2375</v>
      </c>
      <c r="E8" s="37">
        <v>3773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BEEA-E650-4F1B-B648-B9CEA569791F}">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3514</v>
      </c>
      <c r="C3" s="37">
        <v>1427</v>
      </c>
      <c r="D3" s="37">
        <v>2549</v>
      </c>
      <c r="E3" s="37">
        <v>3655</v>
      </c>
    </row>
    <row r="4" spans="1:5" ht="21">
      <c r="A4" s="38" t="s">
        <v>785</v>
      </c>
      <c r="B4" s="37">
        <v>1578</v>
      </c>
      <c r="C4" s="37">
        <v>1676</v>
      </c>
      <c r="D4" s="37">
        <v>1707</v>
      </c>
      <c r="E4" s="37">
        <v>1992</v>
      </c>
    </row>
    <row r="5" spans="1:5" ht="21">
      <c r="A5" s="38" t="s">
        <v>784</v>
      </c>
      <c r="B5" s="37">
        <v>1751</v>
      </c>
      <c r="C5" s="37">
        <v>3359</v>
      </c>
      <c r="D5" s="37">
        <v>3676</v>
      </c>
      <c r="E5" s="37">
        <v>2080</v>
      </c>
    </row>
    <row r="6" spans="1:5" ht="21">
      <c r="A6" s="38" t="s">
        <v>783</v>
      </c>
      <c r="B6" s="37">
        <v>2393</v>
      </c>
      <c r="C6" s="37">
        <v>1043</v>
      </c>
      <c r="D6" s="37">
        <v>1183</v>
      </c>
      <c r="E6" s="37">
        <v>1423</v>
      </c>
    </row>
    <row r="7" spans="1:5" ht="21">
      <c r="A7" s="38" t="s">
        <v>782</v>
      </c>
      <c r="B7" s="37">
        <v>3524</v>
      </c>
      <c r="C7" s="37">
        <v>3293</v>
      </c>
      <c r="D7" s="37">
        <v>4184</v>
      </c>
      <c r="E7" s="37">
        <v>5000</v>
      </c>
    </row>
    <row r="8" spans="1:5" ht="21">
      <c r="A8" s="38" t="s">
        <v>781</v>
      </c>
      <c r="B8" s="37">
        <v>2697</v>
      </c>
      <c r="C8" s="37">
        <v>4378</v>
      </c>
      <c r="D8" s="37">
        <v>3389</v>
      </c>
      <c r="E8" s="37">
        <v>3288</v>
      </c>
    </row>
  </sheetData>
  <dataConsolid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AA1E-58A6-440D-BA0E-7BD0DBF11DC0}">
  <sheetPr>
    <tabColor theme="8" tint="0.39997558519241921"/>
  </sheetPr>
  <dimension ref="A2:E8"/>
  <sheetViews>
    <sheetView showGridLines="0" zoomScale="130" zoomScaleNormal="130" workbookViewId="0">
      <selection activeCell="H11" sqref="H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1232</v>
      </c>
      <c r="C3" s="37">
        <v>2517</v>
      </c>
      <c r="D3" s="37">
        <v>4537</v>
      </c>
      <c r="E3" s="37">
        <v>2657</v>
      </c>
    </row>
    <row r="4" spans="1:5" ht="21">
      <c r="A4" s="38" t="s">
        <v>785</v>
      </c>
      <c r="B4" s="37">
        <v>2056</v>
      </c>
      <c r="C4" s="37">
        <v>3013</v>
      </c>
      <c r="D4" s="37">
        <v>2194</v>
      </c>
      <c r="E4" s="37">
        <v>1102</v>
      </c>
    </row>
    <row r="5" spans="1:5" ht="21">
      <c r="A5" s="38" t="s">
        <v>784</v>
      </c>
      <c r="B5" s="37">
        <v>3217</v>
      </c>
      <c r="C5" s="37">
        <v>1867</v>
      </c>
      <c r="D5" s="37">
        <v>1700</v>
      </c>
      <c r="E5" s="37">
        <v>4491</v>
      </c>
    </row>
    <row r="6" spans="1:5" ht="21">
      <c r="A6" s="38" t="s">
        <v>783</v>
      </c>
      <c r="B6" s="37">
        <v>2042</v>
      </c>
      <c r="C6" s="37">
        <v>3590</v>
      </c>
      <c r="D6" s="37">
        <v>4682</v>
      </c>
      <c r="E6" s="37">
        <v>4210</v>
      </c>
    </row>
    <row r="7" spans="1:5" ht="21">
      <c r="A7" s="38" t="s">
        <v>782</v>
      </c>
      <c r="B7" s="37">
        <v>4841</v>
      </c>
      <c r="C7" s="37">
        <v>3574</v>
      </c>
      <c r="D7" s="37">
        <v>2693</v>
      </c>
      <c r="E7" s="37">
        <v>4082</v>
      </c>
    </row>
    <row r="8" spans="1:5" ht="21">
      <c r="A8" s="38" t="s">
        <v>781</v>
      </c>
      <c r="B8" s="37">
        <v>3623</v>
      </c>
      <c r="C8" s="37">
        <v>3786</v>
      </c>
      <c r="D8" s="37">
        <v>4177</v>
      </c>
      <c r="E8" s="37">
        <v>4024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3DAE-2340-40F8-BC65-219E4CE206E9}">
  <sheetPr>
    <tabColor theme="8" tint="0.39997558519241921"/>
  </sheetPr>
  <dimension ref="A2:E8"/>
  <sheetViews>
    <sheetView showGridLines="0" zoomScale="130" zoomScaleNormal="130" workbookViewId="0">
      <selection activeCell="I11" sqref="I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4163</v>
      </c>
      <c r="C3" s="37">
        <v>4810</v>
      </c>
      <c r="D3" s="37">
        <v>1270</v>
      </c>
      <c r="E3" s="37">
        <v>1003</v>
      </c>
    </row>
    <row r="4" spans="1:5" ht="21">
      <c r="A4" s="38" t="s">
        <v>785</v>
      </c>
      <c r="B4" s="37">
        <v>1960</v>
      </c>
      <c r="C4" s="37">
        <v>4864</v>
      </c>
      <c r="D4" s="37">
        <v>4355</v>
      </c>
      <c r="E4" s="37">
        <v>3573</v>
      </c>
    </row>
    <row r="5" spans="1:5" ht="21">
      <c r="A5" s="38" t="s">
        <v>784</v>
      </c>
      <c r="B5" s="37">
        <v>2633</v>
      </c>
      <c r="C5" s="37">
        <v>3328</v>
      </c>
      <c r="D5" s="37">
        <v>1836</v>
      </c>
      <c r="E5" s="37">
        <v>2404</v>
      </c>
    </row>
    <row r="6" spans="1:5" ht="21">
      <c r="A6" s="38" t="s">
        <v>783</v>
      </c>
      <c r="B6" s="37">
        <v>2246</v>
      </c>
      <c r="C6" s="37">
        <v>1354</v>
      </c>
      <c r="D6" s="37">
        <v>3926</v>
      </c>
      <c r="E6" s="37">
        <v>4074</v>
      </c>
    </row>
    <row r="7" spans="1:5" ht="21">
      <c r="A7" s="38" t="s">
        <v>782</v>
      </c>
      <c r="B7" s="37">
        <v>4511</v>
      </c>
      <c r="C7" s="37">
        <v>2453</v>
      </c>
      <c r="D7" s="37">
        <v>1409</v>
      </c>
      <c r="E7" s="37">
        <v>3810</v>
      </c>
    </row>
    <row r="8" spans="1:5" ht="21">
      <c r="A8" s="38" t="s">
        <v>781</v>
      </c>
      <c r="B8" s="37">
        <v>1330</v>
      </c>
      <c r="C8" s="37">
        <v>4599</v>
      </c>
      <c r="D8" s="37">
        <v>1161</v>
      </c>
      <c r="E8" s="37">
        <v>2010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409E-A690-4D5B-A35A-C991898D9D22}">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4" width="12.625" style="36" bestFit="1" customWidth="1"/>
    <col min="5" max="5" width="13.875" style="36" bestFit="1" customWidth="1"/>
    <col min="6" max="16384" width="9" style="36"/>
  </cols>
  <sheetData>
    <row r="2" spans="1:5" ht="21">
      <c r="A2" s="40"/>
      <c r="B2" s="39" t="s">
        <v>790</v>
      </c>
      <c r="C2" s="39" t="s">
        <v>789</v>
      </c>
      <c r="D2" s="39" t="s">
        <v>788</v>
      </c>
      <c r="E2" s="39" t="s">
        <v>787</v>
      </c>
    </row>
    <row r="3" spans="1:5" ht="21">
      <c r="A3" s="38" t="s">
        <v>786</v>
      </c>
      <c r="B3" s="37">
        <v>7000</v>
      </c>
      <c r="C3" s="37">
        <v>1753</v>
      </c>
      <c r="D3" s="37">
        <v>3335</v>
      </c>
      <c r="E3" s="37">
        <v>5000</v>
      </c>
    </row>
    <row r="4" spans="1:5" ht="21">
      <c r="A4" s="38" t="s">
        <v>785</v>
      </c>
      <c r="B4" s="37">
        <v>1842</v>
      </c>
      <c r="C4" s="37">
        <v>3481</v>
      </c>
      <c r="D4" s="37">
        <v>1176</v>
      </c>
      <c r="E4" s="37">
        <v>2196</v>
      </c>
    </row>
    <row r="5" spans="1:5" ht="21">
      <c r="A5" s="38" t="s">
        <v>784</v>
      </c>
      <c r="B5" s="37">
        <v>1321</v>
      </c>
      <c r="C5" s="37">
        <v>2656</v>
      </c>
      <c r="D5" s="37">
        <v>1246</v>
      </c>
      <c r="E5" s="37">
        <v>3015</v>
      </c>
    </row>
    <row r="6" spans="1:5" ht="21">
      <c r="A6" s="38" t="s">
        <v>783</v>
      </c>
      <c r="B6" s="37">
        <v>3748</v>
      </c>
      <c r="C6" s="37">
        <v>2842</v>
      </c>
      <c r="D6" s="37">
        <v>2302</v>
      </c>
      <c r="E6" s="37">
        <v>1567</v>
      </c>
    </row>
    <row r="7" spans="1:5" ht="21">
      <c r="A7" s="38" t="s">
        <v>782</v>
      </c>
      <c r="B7" s="37">
        <v>3506</v>
      </c>
      <c r="C7" s="37">
        <v>1350</v>
      </c>
      <c r="D7" s="37">
        <v>1407</v>
      </c>
      <c r="E7" s="37">
        <v>50000</v>
      </c>
    </row>
    <row r="8" spans="1:5" ht="21">
      <c r="A8" s="38" t="s">
        <v>781</v>
      </c>
      <c r="B8" s="37">
        <v>4717</v>
      </c>
      <c r="C8" s="37">
        <v>1134</v>
      </c>
      <c r="D8" s="37">
        <v>3042</v>
      </c>
      <c r="E8" s="37">
        <v>1373</v>
      </c>
    </row>
  </sheetData>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0FBD-97BF-489F-88A9-C959189A1F28}">
  <sheetPr>
    <tabColor theme="8" tint="0.39997558519241921"/>
  </sheetPr>
  <dimension ref="A1:H37"/>
  <sheetViews>
    <sheetView zoomScale="130" zoomScaleNormal="130" workbookViewId="0">
      <selection activeCell="C42" sqref="C42"/>
    </sheetView>
  </sheetViews>
  <sheetFormatPr defaultColWidth="9" defaultRowHeight="14.25" outlineLevelRow="1"/>
  <cols>
    <col min="1" max="1" width="5" customWidth="1"/>
    <col min="2" max="2" width="4.625" customWidth="1"/>
    <col min="3" max="6" width="11.375" bestFit="1" customWidth="1"/>
    <col min="8" max="8" width="11.375" bestFit="1" customWidth="1"/>
  </cols>
  <sheetData>
    <row r="1" spans="1:6">
      <c r="C1" t="s">
        <v>790</v>
      </c>
      <c r="D1" t="s">
        <v>789</v>
      </c>
      <c r="E1" t="s">
        <v>788</v>
      </c>
      <c r="F1" t="s">
        <v>787</v>
      </c>
    </row>
    <row r="2" spans="1:6" hidden="1" outlineLevel="1">
      <c r="B2" t="s">
        <v>861</v>
      </c>
      <c r="C2" s="105">
        <f>Aprel!$B$3</f>
        <v>4163</v>
      </c>
      <c r="D2" s="105">
        <f>Aprel!$C$3</f>
        <v>4810</v>
      </c>
      <c r="E2" s="105">
        <f>Aprel!$D$3</f>
        <v>1270</v>
      </c>
      <c r="F2" s="105">
        <f>Aprel!$E$3</f>
        <v>1003</v>
      </c>
    </row>
    <row r="3" spans="1:6" hidden="1" outlineLevel="1" collapsed="1">
      <c r="B3" t="s">
        <v>861</v>
      </c>
      <c r="C3" s="105">
        <f>Fevral!$B$3</f>
        <v>3514</v>
      </c>
      <c r="D3" s="105">
        <f>Fevral!$C$3</f>
        <v>1427</v>
      </c>
      <c r="E3" s="105">
        <f>Fevral!$D$3</f>
        <v>2549</v>
      </c>
      <c r="F3" s="105">
        <f>Fevral!$E$3</f>
        <v>3655</v>
      </c>
    </row>
    <row r="4" spans="1:6" hidden="1" outlineLevel="1" collapsed="1">
      <c r="B4" t="s">
        <v>861</v>
      </c>
      <c r="C4" s="105">
        <f>Mart!$B$3</f>
        <v>1232</v>
      </c>
      <c r="D4" s="105">
        <f>Mart!$C$3</f>
        <v>2517</v>
      </c>
      <c r="E4" s="105">
        <f>Mart!$D$3</f>
        <v>4537</v>
      </c>
      <c r="F4" s="105">
        <f>Mart!$E$3</f>
        <v>2657</v>
      </c>
    </row>
    <row r="5" spans="1:6" hidden="1" outlineLevel="1" collapsed="1">
      <c r="B5" t="s">
        <v>861</v>
      </c>
      <c r="C5" s="105">
        <f>May!$B$3</f>
        <v>7000</v>
      </c>
      <c r="D5" s="105">
        <f>May!$C$3</f>
        <v>1753</v>
      </c>
      <c r="E5" s="105">
        <f>May!$D$3</f>
        <v>3335</v>
      </c>
      <c r="F5" s="105">
        <f>May!$E$3</f>
        <v>5000</v>
      </c>
    </row>
    <row r="6" spans="1:6" hidden="1" outlineLevel="1" collapsed="1">
      <c r="B6" t="s">
        <v>861</v>
      </c>
      <c r="C6" s="105">
        <f>Yanvar!$B$3</f>
        <v>4500</v>
      </c>
      <c r="D6" s="105">
        <f>Yanvar!$C$3</f>
        <v>4482</v>
      </c>
      <c r="E6" s="105">
        <f>Yanvar!$D$3</f>
        <v>3910</v>
      </c>
      <c r="F6" s="105">
        <f>Yanvar!$E$3</f>
        <v>3325</v>
      </c>
    </row>
    <row r="7" spans="1:6" collapsed="1">
      <c r="A7" t="s">
        <v>786</v>
      </c>
      <c r="C7" s="105">
        <f>SUM(C2:C6)</f>
        <v>20409</v>
      </c>
      <c r="D7" s="105">
        <f>SUM(D2:D6)</f>
        <v>14989</v>
      </c>
      <c r="E7" s="105">
        <f>SUM(E2:E6)</f>
        <v>15601</v>
      </c>
      <c r="F7" s="105">
        <f>SUM(F2:F6)</f>
        <v>15640</v>
      </c>
    </row>
    <row r="8" spans="1:6" hidden="1" outlineLevel="1">
      <c r="B8" t="s">
        <v>861</v>
      </c>
      <c r="C8" s="105">
        <f>Aprel!$B$4</f>
        <v>1960</v>
      </c>
      <c r="D8" s="105">
        <f>Aprel!$C$4</f>
        <v>4864</v>
      </c>
      <c r="E8" s="105">
        <f>Aprel!$D$4</f>
        <v>4355</v>
      </c>
      <c r="F8" s="105">
        <f>Aprel!$E$4</f>
        <v>3573</v>
      </c>
    </row>
    <row r="9" spans="1:6" hidden="1" outlineLevel="1" collapsed="1">
      <c r="B9" t="s">
        <v>861</v>
      </c>
      <c r="C9" s="105">
        <f>Fevral!$B$4</f>
        <v>1578</v>
      </c>
      <c r="D9" s="105">
        <f>Fevral!$C$4</f>
        <v>1676</v>
      </c>
      <c r="E9" s="105">
        <f>Fevral!$D$4</f>
        <v>1707</v>
      </c>
      <c r="F9" s="105">
        <f>Fevral!$E$4</f>
        <v>1992</v>
      </c>
    </row>
    <row r="10" spans="1:6" hidden="1" outlineLevel="1" collapsed="1">
      <c r="B10" t="s">
        <v>861</v>
      </c>
      <c r="C10" s="105">
        <f>Mart!$B$4</f>
        <v>2056</v>
      </c>
      <c r="D10" s="105">
        <f>Mart!$C$4</f>
        <v>3013</v>
      </c>
      <c r="E10" s="105">
        <f>Mart!$D$4</f>
        <v>2194</v>
      </c>
      <c r="F10" s="105">
        <f>Mart!$E$4</f>
        <v>1102</v>
      </c>
    </row>
    <row r="11" spans="1:6" hidden="1" outlineLevel="1" collapsed="1">
      <c r="B11" t="s">
        <v>861</v>
      </c>
      <c r="C11" s="105">
        <f>May!$B$4</f>
        <v>1842</v>
      </c>
      <c r="D11" s="105">
        <f>May!$C$4</f>
        <v>3481</v>
      </c>
      <c r="E11" s="105">
        <f>May!$D$4</f>
        <v>1176</v>
      </c>
      <c r="F11" s="105">
        <f>May!$E$4</f>
        <v>2196</v>
      </c>
    </row>
    <row r="12" spans="1:6" hidden="1" outlineLevel="1" collapsed="1">
      <c r="B12" t="s">
        <v>861</v>
      </c>
      <c r="C12" s="105">
        <f>Yanvar!$B$4</f>
        <v>3567</v>
      </c>
      <c r="D12" s="105">
        <f>Yanvar!$C$4</f>
        <v>1970</v>
      </c>
      <c r="E12" s="105">
        <f>Yanvar!$D$4</f>
        <v>4297</v>
      </c>
      <c r="F12" s="105">
        <f>Yanvar!$E$4</f>
        <v>4169</v>
      </c>
    </row>
    <row r="13" spans="1:6" collapsed="1">
      <c r="A13" t="s">
        <v>785</v>
      </c>
      <c r="C13" s="105">
        <f>SUM(C8:C12)</f>
        <v>11003</v>
      </c>
      <c r="D13" s="105">
        <f>SUM(D8:D12)</f>
        <v>15004</v>
      </c>
      <c r="E13" s="105">
        <f>SUM(E8:E12)</f>
        <v>13729</v>
      </c>
      <c r="F13" s="105">
        <f>SUM(F8:F12)</f>
        <v>13032</v>
      </c>
    </row>
    <row r="14" spans="1:6" hidden="1" outlineLevel="1">
      <c r="B14" t="s">
        <v>861</v>
      </c>
      <c r="C14" s="105">
        <f>Aprel!$B$5</f>
        <v>2633</v>
      </c>
      <c r="D14" s="105">
        <f>Aprel!$C$5</f>
        <v>3328</v>
      </c>
      <c r="E14" s="105">
        <f>Aprel!$D$5</f>
        <v>1836</v>
      </c>
      <c r="F14" s="105">
        <f>Aprel!$E$5</f>
        <v>2404</v>
      </c>
    </row>
    <row r="15" spans="1:6" hidden="1" outlineLevel="1" collapsed="1">
      <c r="B15" t="s">
        <v>861</v>
      </c>
      <c r="C15" s="105">
        <f>Fevral!$B$5</f>
        <v>1751</v>
      </c>
      <c r="D15" s="105">
        <f>Fevral!$C$5</f>
        <v>3359</v>
      </c>
      <c r="E15" s="105">
        <f>Fevral!$D$5</f>
        <v>3676</v>
      </c>
      <c r="F15" s="105">
        <f>Fevral!$E$5</f>
        <v>2080</v>
      </c>
    </row>
    <row r="16" spans="1:6" hidden="1" outlineLevel="1" collapsed="1">
      <c r="B16" t="s">
        <v>861</v>
      </c>
      <c r="C16" s="105">
        <f>Mart!$B$5</f>
        <v>3217</v>
      </c>
      <c r="D16" s="105">
        <f>Mart!$C$5</f>
        <v>1867</v>
      </c>
      <c r="E16" s="105">
        <f>Mart!$D$5</f>
        <v>1700</v>
      </c>
      <c r="F16" s="105">
        <f>Mart!$E$5</f>
        <v>4491</v>
      </c>
    </row>
    <row r="17" spans="1:8" hidden="1" outlineLevel="1" collapsed="1">
      <c r="B17" t="s">
        <v>861</v>
      </c>
      <c r="C17" s="105">
        <f>May!$B$5</f>
        <v>1321</v>
      </c>
      <c r="D17" s="105">
        <f>May!$C$5</f>
        <v>2656</v>
      </c>
      <c r="E17" s="105">
        <f>May!$D$5</f>
        <v>1246</v>
      </c>
      <c r="F17" s="105">
        <f>May!$E$5</f>
        <v>3015</v>
      </c>
    </row>
    <row r="18" spans="1:8" hidden="1" outlineLevel="1" collapsed="1">
      <c r="B18" t="s">
        <v>861</v>
      </c>
      <c r="C18" s="105">
        <f>Yanvar!$B$5</f>
        <v>4671</v>
      </c>
      <c r="D18" s="105">
        <f>Yanvar!$C$5</f>
        <v>2409</v>
      </c>
      <c r="E18" s="105">
        <f>Yanvar!$D$5</f>
        <v>4807</v>
      </c>
      <c r="F18" s="105">
        <f>Yanvar!$E$5</f>
        <v>1411</v>
      </c>
    </row>
    <row r="19" spans="1:8" collapsed="1">
      <c r="A19" t="s">
        <v>784</v>
      </c>
      <c r="C19" s="105">
        <f>SUM(C14:C18)</f>
        <v>13593</v>
      </c>
      <c r="D19" s="105">
        <f>SUM(D14:D18)</f>
        <v>13619</v>
      </c>
      <c r="E19" s="105">
        <f>SUM(E14:E18)</f>
        <v>13265</v>
      </c>
      <c r="F19" s="105">
        <f>SUM(F14:F18)</f>
        <v>13401</v>
      </c>
    </row>
    <row r="20" spans="1:8" hidden="1" outlineLevel="1">
      <c r="B20" t="s">
        <v>861</v>
      </c>
      <c r="C20" s="105">
        <f>Aprel!$B$6</f>
        <v>2246</v>
      </c>
      <c r="D20" s="105">
        <f>Aprel!$C$6</f>
        <v>1354</v>
      </c>
      <c r="E20" s="105">
        <f>Aprel!$D$6</f>
        <v>3926</v>
      </c>
      <c r="F20" s="105">
        <f>Aprel!$E$6</f>
        <v>4074</v>
      </c>
    </row>
    <row r="21" spans="1:8" hidden="1" outlineLevel="1" collapsed="1">
      <c r="B21" t="s">
        <v>861</v>
      </c>
      <c r="C21" s="105">
        <f>Fevral!$B$6</f>
        <v>2393</v>
      </c>
      <c r="D21" s="105">
        <f>Fevral!$C$6</f>
        <v>1043</v>
      </c>
      <c r="E21" s="105">
        <f>Fevral!$D$6</f>
        <v>1183</v>
      </c>
      <c r="F21" s="105">
        <f>Fevral!$E$6</f>
        <v>1423</v>
      </c>
    </row>
    <row r="22" spans="1:8" hidden="1" outlineLevel="1" collapsed="1">
      <c r="B22" t="s">
        <v>861</v>
      </c>
      <c r="C22" s="105">
        <f>Mart!$B$6</f>
        <v>2042</v>
      </c>
      <c r="D22" s="105">
        <f>Mart!$C$6</f>
        <v>3590</v>
      </c>
      <c r="E22" s="105">
        <f>Mart!$D$6</f>
        <v>4682</v>
      </c>
      <c r="F22" s="105">
        <f>Mart!$E$6</f>
        <v>4210</v>
      </c>
    </row>
    <row r="23" spans="1:8" hidden="1" outlineLevel="1" collapsed="1">
      <c r="B23" t="s">
        <v>861</v>
      </c>
      <c r="C23" s="105">
        <f>May!$B$6</f>
        <v>3748</v>
      </c>
      <c r="D23" s="105">
        <f>May!$C$6</f>
        <v>2842</v>
      </c>
      <c r="E23" s="105">
        <f>May!$D$6</f>
        <v>2302</v>
      </c>
      <c r="F23" s="105">
        <f>May!$E$6</f>
        <v>1567</v>
      </c>
    </row>
    <row r="24" spans="1:8" hidden="1" outlineLevel="1" collapsed="1">
      <c r="B24" t="s">
        <v>861</v>
      </c>
      <c r="C24" s="105">
        <f>Yanvar!$B$6</f>
        <v>3390</v>
      </c>
      <c r="D24" s="105">
        <f>Yanvar!$C$6</f>
        <v>1352</v>
      </c>
      <c r="E24" s="105">
        <f>Yanvar!$D$6</f>
        <v>2351</v>
      </c>
      <c r="F24" s="105">
        <f>Yanvar!$E$6</f>
        <v>2099</v>
      </c>
    </row>
    <row r="25" spans="1:8" collapsed="1">
      <c r="A25" t="s">
        <v>783</v>
      </c>
      <c r="C25" s="105">
        <f>SUM(C20:C24)</f>
        <v>13819</v>
      </c>
      <c r="D25" s="105">
        <f>SUM(D20:D24)</f>
        <v>10181</v>
      </c>
      <c r="E25" s="105">
        <f>SUM(E20:E24)</f>
        <v>14444</v>
      </c>
      <c r="F25" s="105">
        <f>SUM(F20:F24)</f>
        <v>13373</v>
      </c>
    </row>
    <row r="26" spans="1:8" hidden="1" outlineLevel="1">
      <c r="B26" t="s">
        <v>861</v>
      </c>
      <c r="C26" s="105">
        <f>Aprel!$B$7</f>
        <v>4511</v>
      </c>
      <c r="D26" s="105">
        <f>Aprel!$C$7</f>
        <v>2453</v>
      </c>
      <c r="E26" s="105">
        <f>Aprel!$D$7</f>
        <v>1409</v>
      </c>
      <c r="F26" s="105">
        <f>Aprel!$E$7</f>
        <v>3810</v>
      </c>
    </row>
    <row r="27" spans="1:8" hidden="1" outlineLevel="1" collapsed="1">
      <c r="B27" t="s">
        <v>861</v>
      </c>
      <c r="C27" s="105">
        <f>Fevral!$B$7</f>
        <v>3524</v>
      </c>
      <c r="D27" s="105">
        <f>Fevral!$C$7</f>
        <v>3293</v>
      </c>
      <c r="E27" s="105">
        <f>Fevral!$D$7</f>
        <v>4184</v>
      </c>
      <c r="F27" s="105">
        <f>Fevral!$E$7</f>
        <v>5000</v>
      </c>
    </row>
    <row r="28" spans="1:8" hidden="1" outlineLevel="1" collapsed="1">
      <c r="B28" t="s">
        <v>861</v>
      </c>
      <c r="C28" s="105">
        <f>Mart!$B$7</f>
        <v>4841</v>
      </c>
      <c r="D28" s="105">
        <f>Mart!$C$7</f>
        <v>3574</v>
      </c>
      <c r="E28" s="105">
        <f>Mart!$D$7</f>
        <v>2693</v>
      </c>
      <c r="F28" s="105">
        <f>Mart!$E$7</f>
        <v>4082</v>
      </c>
    </row>
    <row r="29" spans="1:8" hidden="1" outlineLevel="1" collapsed="1">
      <c r="B29" t="s">
        <v>861</v>
      </c>
      <c r="C29" s="105">
        <f>May!$B$7</f>
        <v>3506</v>
      </c>
      <c r="D29" s="105">
        <f>May!$C$7</f>
        <v>1350</v>
      </c>
      <c r="E29" s="105">
        <f>May!$D$7</f>
        <v>1407</v>
      </c>
      <c r="F29" s="105">
        <f>May!$E$7</f>
        <v>50000</v>
      </c>
    </row>
    <row r="30" spans="1:8" hidden="1" outlineLevel="1" collapsed="1">
      <c r="B30" t="s">
        <v>861</v>
      </c>
      <c r="C30" s="105">
        <f>Yanvar!$B$7</f>
        <v>4254</v>
      </c>
      <c r="D30" s="105">
        <f>Yanvar!$C$7</f>
        <v>1069</v>
      </c>
      <c r="E30" s="105">
        <f>Yanvar!$D$7</f>
        <v>3544</v>
      </c>
      <c r="F30" s="105">
        <f>Yanvar!$E$7</f>
        <v>1435</v>
      </c>
    </row>
    <row r="31" spans="1:8" collapsed="1">
      <c r="A31" t="s">
        <v>782</v>
      </c>
      <c r="C31" s="105">
        <f>SUM(C26:C30)</f>
        <v>20636</v>
      </c>
      <c r="D31" s="105">
        <f>SUM(D26:D30)</f>
        <v>11739</v>
      </c>
      <c r="E31" s="105">
        <f>SUM(E26:E30)</f>
        <v>13237</v>
      </c>
      <c r="F31" s="105">
        <f>SUM(F26:F30)</f>
        <v>64327</v>
      </c>
      <c r="H31" s="105">
        <v>17455</v>
      </c>
    </row>
    <row r="32" spans="1:8" hidden="1" outlineLevel="1">
      <c r="B32" t="s">
        <v>861</v>
      </c>
      <c r="C32" s="105">
        <f>Aprel!$B$8</f>
        <v>1330</v>
      </c>
      <c r="D32" s="105">
        <f>Aprel!$C$8</f>
        <v>4599</v>
      </c>
      <c r="E32" s="105">
        <f>Aprel!$D$8</f>
        <v>1161</v>
      </c>
      <c r="F32" s="105">
        <f>Aprel!$E$8</f>
        <v>2010</v>
      </c>
    </row>
    <row r="33" spans="1:6" hidden="1" outlineLevel="1" collapsed="1">
      <c r="B33" t="s">
        <v>861</v>
      </c>
      <c r="C33" s="105">
        <f>Fevral!$B$8</f>
        <v>2697</v>
      </c>
      <c r="D33" s="105">
        <f>Fevral!$C$8</f>
        <v>4378</v>
      </c>
      <c r="E33" s="105">
        <f>Fevral!$D$8</f>
        <v>3389</v>
      </c>
      <c r="F33" s="105">
        <f>Fevral!$E$8</f>
        <v>3288</v>
      </c>
    </row>
    <row r="34" spans="1:6" hidden="1" outlineLevel="1" collapsed="1">
      <c r="B34" t="s">
        <v>861</v>
      </c>
      <c r="C34" s="105">
        <f>Mart!$B$8</f>
        <v>3623</v>
      </c>
      <c r="D34" s="105">
        <f>Mart!$C$8</f>
        <v>3786</v>
      </c>
      <c r="E34" s="105">
        <f>Mart!$D$8</f>
        <v>4177</v>
      </c>
      <c r="F34" s="105">
        <f>Mart!$E$8</f>
        <v>4024</v>
      </c>
    </row>
    <row r="35" spans="1:6" hidden="1" outlineLevel="1" collapsed="1">
      <c r="B35" t="s">
        <v>861</v>
      </c>
      <c r="C35" s="105">
        <f>May!$B$8</f>
        <v>4717</v>
      </c>
      <c r="D35" s="105">
        <f>May!$C$8</f>
        <v>1134</v>
      </c>
      <c r="E35" s="105">
        <f>May!$D$8</f>
        <v>3042</v>
      </c>
      <c r="F35" s="105">
        <f>May!$E$8</f>
        <v>1373</v>
      </c>
    </row>
    <row r="36" spans="1:6" hidden="1" outlineLevel="1" collapsed="1">
      <c r="B36" t="s">
        <v>861</v>
      </c>
      <c r="C36" s="105">
        <f>Yanvar!$B$8</f>
        <v>4613</v>
      </c>
      <c r="D36" s="105">
        <f>Yanvar!$C$8</f>
        <v>4284</v>
      </c>
      <c r="E36" s="105">
        <f>Yanvar!$D$8</f>
        <v>2375</v>
      </c>
      <c r="F36" s="105">
        <f>Yanvar!$E$8</f>
        <v>3773</v>
      </c>
    </row>
    <row r="37" spans="1:6" collapsed="1">
      <c r="A37" t="s">
        <v>781</v>
      </c>
      <c r="C37" s="105">
        <f>SUM(C32:C36)</f>
        <v>16980</v>
      </c>
      <c r="D37" s="105">
        <f>SUM(D32:D36)</f>
        <v>18181</v>
      </c>
      <c r="E37" s="105">
        <f>SUM(E32:E36)</f>
        <v>14144</v>
      </c>
      <c r="F37" s="105">
        <f>SUM(F32:F36)</f>
        <v>14468</v>
      </c>
    </row>
  </sheetData>
  <dataConsolidate topLabels="1" link="1">
    <dataRefs count="5">
      <dataRef ref="A2:E8" sheet="Aprel"/>
      <dataRef ref="A2:E8" sheet="Fevral"/>
      <dataRef ref="A2:E8" sheet="Mart"/>
      <dataRef ref="A2:E8" sheet="May"/>
      <dataRef ref="A2:E8" sheet="Yanvar"/>
    </dataRefs>
  </dataConsolid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933A-3746-4D7C-AD60-E185E45F5478}">
  <sheetPr>
    <tabColor rgb="FFCCCC00"/>
  </sheetPr>
  <dimension ref="A1:F16"/>
  <sheetViews>
    <sheetView showGridLines="0" zoomScaleNormal="100" workbookViewId="0">
      <selection activeCell="E5" sqref="E5"/>
    </sheetView>
  </sheetViews>
  <sheetFormatPr defaultColWidth="9" defaultRowHeight="18"/>
  <cols>
    <col min="1" max="1" width="27" style="41" customWidth="1"/>
    <col min="2" max="2" width="26.375" style="41" bestFit="1" customWidth="1"/>
    <col min="3" max="3" width="14.5" style="41" bestFit="1" customWidth="1"/>
    <col min="4" max="4" width="14" style="41" bestFit="1" customWidth="1"/>
    <col min="5" max="16384" width="9" style="41"/>
  </cols>
  <sheetData>
    <row r="1" spans="1:6">
      <c r="A1" s="48" t="s">
        <v>798</v>
      </c>
      <c r="B1" s="48" t="s">
        <v>797</v>
      </c>
      <c r="D1" s="41">
        <v>6500</v>
      </c>
    </row>
    <row r="2" spans="1:6">
      <c r="A2" s="48">
        <v>120</v>
      </c>
      <c r="B2" s="51">
        <v>0.2</v>
      </c>
      <c r="D2" s="41">
        <v>7000</v>
      </c>
    </row>
    <row r="3" spans="1:6">
      <c r="D3" s="41">
        <v>10000</v>
      </c>
    </row>
    <row r="6" spans="1:6">
      <c r="A6" s="50"/>
      <c r="B6" s="49" t="s">
        <v>796</v>
      </c>
      <c r="C6" s="49" t="s">
        <v>795</v>
      </c>
      <c r="D6" s="49" t="s">
        <v>794</v>
      </c>
    </row>
    <row r="7" spans="1:6">
      <c r="A7" s="48" t="s">
        <v>793</v>
      </c>
      <c r="B7" s="47">
        <f>A2*B2</f>
        <v>24</v>
      </c>
      <c r="C7" s="46">
        <v>120</v>
      </c>
      <c r="D7" s="46">
        <f>B7*C7</f>
        <v>2880</v>
      </c>
    </row>
    <row r="8" spans="1:6">
      <c r="A8" s="48" t="s">
        <v>792</v>
      </c>
      <c r="B8" s="47">
        <f>A2-B7</f>
        <v>96</v>
      </c>
      <c r="C8" s="46">
        <v>45.208333333333336</v>
      </c>
      <c r="D8" s="46">
        <f>B8*C8</f>
        <v>4340</v>
      </c>
    </row>
    <row r="9" spans="1:6">
      <c r="C9" s="45" t="s">
        <v>791</v>
      </c>
      <c r="D9" s="44">
        <f>SUM(D7:D8)</f>
        <v>7220</v>
      </c>
    </row>
    <row r="12" spans="1:6">
      <c r="A12" s="43">
        <f>D9</f>
        <v>7220</v>
      </c>
      <c r="B12" s="41">
        <v>80</v>
      </c>
      <c r="C12" s="41">
        <v>90</v>
      </c>
      <c r="D12" s="41">
        <v>100</v>
      </c>
      <c r="E12" s="41">
        <v>110</v>
      </c>
      <c r="F12" s="41">
        <v>120</v>
      </c>
    </row>
    <row r="13" spans="1:6">
      <c r="A13" s="42">
        <v>0.1</v>
      </c>
      <c r="B13" s="41">
        <f t="dataTable" ref="B13:F16" dt2D="1" dtr="1" r1="C7" r2="B2"/>
        <v>5842.5</v>
      </c>
      <c r="C13" s="41">
        <v>5962.5</v>
      </c>
      <c r="D13" s="41">
        <v>6082.5</v>
      </c>
      <c r="E13" s="41">
        <v>6202.5</v>
      </c>
      <c r="F13" s="41">
        <v>6322.5</v>
      </c>
    </row>
    <row r="14" spans="1:6">
      <c r="A14" s="42">
        <v>0.2</v>
      </c>
      <c r="B14" s="41">
        <v>6260</v>
      </c>
      <c r="C14" s="41">
        <v>6500</v>
      </c>
      <c r="D14" s="41">
        <v>6740</v>
      </c>
      <c r="E14" s="41">
        <v>6980</v>
      </c>
      <c r="F14" s="41">
        <v>7220</v>
      </c>
    </row>
    <row r="15" spans="1:6">
      <c r="A15" s="42">
        <v>0.3</v>
      </c>
      <c r="B15" s="41">
        <v>6677.5</v>
      </c>
      <c r="C15" s="41">
        <v>7037.5</v>
      </c>
      <c r="D15" s="41">
        <v>7397.5</v>
      </c>
      <c r="E15" s="41">
        <v>7757.5</v>
      </c>
      <c r="F15" s="41">
        <v>8117.5</v>
      </c>
    </row>
    <row r="16" spans="1:6">
      <c r="A16" s="42">
        <v>0.4</v>
      </c>
      <c r="B16" s="41">
        <v>7095</v>
      </c>
      <c r="C16" s="41">
        <v>7575</v>
      </c>
      <c r="D16" s="41">
        <v>8055</v>
      </c>
      <c r="E16" s="41">
        <v>8535</v>
      </c>
      <c r="F16" s="41">
        <v>9015</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0706-C057-4538-A4AB-A959FD2892E3}">
  <sheetPr>
    <outlinePr summaryBelow="0"/>
  </sheetPr>
  <dimension ref="B1:G11"/>
  <sheetViews>
    <sheetView showGridLines="0" workbookViewId="0">
      <selection activeCell="E13" sqref="E13"/>
    </sheetView>
  </sheetViews>
  <sheetFormatPr defaultRowHeight="14.25" outlineLevelRow="1" outlineLevelCol="1"/>
  <cols>
    <col min="3" max="3" width="5.25" bestFit="1" customWidth="1"/>
    <col min="4" max="7" width="12.25" bestFit="1" customWidth="1" outlineLevel="1"/>
  </cols>
  <sheetData>
    <row r="1" spans="2:7" ht="15" thickBot="1"/>
    <row r="2" spans="2:7" ht="15.75">
      <c r="B2" s="110" t="s">
        <v>827</v>
      </c>
      <c r="C2" s="110"/>
      <c r="D2" s="115"/>
      <c r="E2" s="115"/>
      <c r="F2" s="115"/>
      <c r="G2" s="115"/>
    </row>
    <row r="3" spans="2:7" ht="15.75" collapsed="1">
      <c r="B3" s="109"/>
      <c r="C3" s="109"/>
      <c r="D3" s="116" t="s">
        <v>826</v>
      </c>
      <c r="E3" s="116" t="s">
        <v>864</v>
      </c>
      <c r="F3" s="116" t="s">
        <v>841</v>
      </c>
      <c r="G3" s="116" t="s">
        <v>866</v>
      </c>
    </row>
    <row r="4" spans="2:7" ht="33.75" hidden="1" outlineLevel="1">
      <c r="B4" s="112"/>
      <c r="C4" s="112"/>
      <c r="D4" s="106"/>
      <c r="E4" s="118" t="s">
        <v>865</v>
      </c>
      <c r="F4" s="118" t="s">
        <v>865</v>
      </c>
      <c r="G4" s="118" t="s">
        <v>865</v>
      </c>
    </row>
    <row r="5" spans="2:7" ht="15">
      <c r="B5" s="113" t="s">
        <v>819</v>
      </c>
      <c r="C5" s="113"/>
      <c r="D5" s="111"/>
      <c r="E5" s="111"/>
      <c r="F5" s="111"/>
      <c r="G5" s="111"/>
    </row>
    <row r="6" spans="2:7" ht="15" outlineLevel="1">
      <c r="B6" s="112"/>
      <c r="C6" s="112" t="s">
        <v>862</v>
      </c>
      <c r="D6" s="107">
        <v>0.7</v>
      </c>
      <c r="E6" s="117">
        <v>0.2</v>
      </c>
      <c r="F6" s="117">
        <v>0.4</v>
      </c>
      <c r="G6" s="117">
        <v>0.7</v>
      </c>
    </row>
    <row r="7" spans="2:7" ht="15">
      <c r="B7" s="113" t="s">
        <v>813</v>
      </c>
      <c r="C7" s="113"/>
      <c r="D7" s="111"/>
      <c r="E7" s="111"/>
      <c r="F7" s="111"/>
      <c r="G7" s="111"/>
    </row>
    <row r="8" spans="2:7" ht="15.75" outlineLevel="1" thickBot="1">
      <c r="B8" s="114"/>
      <c r="C8" s="114" t="s">
        <v>863</v>
      </c>
      <c r="D8" s="108">
        <v>11707.5</v>
      </c>
      <c r="E8" s="108">
        <v>7220</v>
      </c>
      <c r="F8" s="108">
        <v>9015</v>
      </c>
      <c r="G8" s="108">
        <v>11707.5</v>
      </c>
    </row>
    <row r="9" spans="2:7">
      <c r="B9" t="s">
        <v>801</v>
      </c>
    </row>
    <row r="10" spans="2:7">
      <c r="B10" t="s">
        <v>800</v>
      </c>
    </row>
    <row r="11" spans="2:7">
      <c r="B11" t="s">
        <v>799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F5B6-BE79-46C8-9E8B-D50C9FB77F80}">
  <sheetPr>
    <tabColor rgb="FFCCCC00"/>
  </sheetPr>
  <dimension ref="A1:Q17"/>
  <sheetViews>
    <sheetView showGridLines="0" zoomScale="85" zoomScaleNormal="85" workbookViewId="0">
      <selection activeCell="H10" sqref="H10"/>
    </sheetView>
  </sheetViews>
  <sheetFormatPr defaultColWidth="0" defaultRowHeight="0" customHeight="1" zeroHeight="1"/>
  <cols>
    <col min="1" max="1" width="2.5" style="68" customWidth="1"/>
    <col min="2" max="2" width="5" style="68" customWidth="1"/>
    <col min="3" max="3" width="19.375" style="68" customWidth="1"/>
    <col min="4" max="5" width="1.875" style="68" customWidth="1"/>
    <col min="6" max="6" width="16.875" style="68" bestFit="1" customWidth="1"/>
    <col min="7" max="7" width="6.875" style="68" customWidth="1"/>
    <col min="8" max="8" width="21.25" style="68" customWidth="1"/>
    <col min="9" max="9" width="14.5" style="68" customWidth="1"/>
    <col min="10" max="10" width="13.25" style="68" bestFit="1" customWidth="1"/>
    <col min="11" max="11" width="1.875" style="68" customWidth="1"/>
    <col min="12" max="12" width="3.75" style="68" customWidth="1"/>
    <col min="13" max="13" width="10.25" style="68" bestFit="1" customWidth="1"/>
    <col min="14" max="15" width="11.75" style="68" bestFit="1" customWidth="1"/>
    <col min="16" max="16" width="8" style="68" customWidth="1"/>
    <col min="17" max="17" width="12.5" style="68" bestFit="1" customWidth="1"/>
    <col min="18" max="16384" width="8" style="68" hidden="1"/>
  </cols>
  <sheetData>
    <row r="1" spans="1:17" s="69" customFormat="1" ht="53.25" customHeight="1">
      <c r="B1" s="87" t="s">
        <v>835</v>
      </c>
      <c r="C1" s="70"/>
      <c r="D1" s="70"/>
      <c r="E1" s="70"/>
      <c r="F1" s="70"/>
      <c r="G1" s="70"/>
      <c r="H1" s="70"/>
      <c r="I1" s="70"/>
      <c r="J1" s="70"/>
    </row>
    <row r="2" spans="1:17" s="69" customFormat="1" ht="22.5" customHeight="1">
      <c r="B2" s="156" t="s">
        <v>834</v>
      </c>
      <c r="C2" s="156"/>
      <c r="D2" s="156"/>
      <c r="E2" s="157" t="s">
        <v>833</v>
      </c>
      <c r="F2" s="157"/>
      <c r="G2" s="157"/>
      <c r="H2" s="157"/>
      <c r="I2" s="157"/>
      <c r="J2" s="157"/>
      <c r="K2" s="157"/>
      <c r="M2" s="76"/>
      <c r="N2" s="81"/>
      <c r="O2" s="76"/>
      <c r="P2" s="81"/>
    </row>
    <row r="3" spans="1:17" s="69" customFormat="1" ht="22.5" customHeight="1" thickBot="1">
      <c r="B3" s="75"/>
      <c r="C3" s="86"/>
      <c r="D3" s="75"/>
      <c r="E3" s="72"/>
      <c r="F3" s="72"/>
      <c r="G3" s="85"/>
      <c r="H3" s="85"/>
      <c r="I3" s="72"/>
      <c r="J3" s="72"/>
      <c r="K3" s="72"/>
      <c r="M3" s="119" t="s">
        <v>867</v>
      </c>
      <c r="N3" s="120" t="s">
        <v>868</v>
      </c>
      <c r="O3" s="119" t="s">
        <v>866</v>
      </c>
      <c r="P3" s="121"/>
    </row>
    <row r="4" spans="1:17" s="69" customFormat="1" ht="22.5" customHeight="1" thickBot="1">
      <c r="B4" s="75"/>
      <c r="C4" s="158">
        <f>SUM(H4:H8)</f>
        <v>8720</v>
      </c>
      <c r="D4" s="75"/>
      <c r="E4" s="72"/>
      <c r="F4" s="79" t="s">
        <v>832</v>
      </c>
      <c r="G4" s="84">
        <f>H4/$C$4</f>
        <v>0.1834862385321101</v>
      </c>
      <c r="H4" s="77">
        <v>1600</v>
      </c>
      <c r="I4" s="72"/>
      <c r="J4" s="72"/>
      <c r="K4" s="72"/>
      <c r="M4" s="119">
        <v>320</v>
      </c>
      <c r="N4" s="119">
        <v>1120</v>
      </c>
      <c r="O4" s="119">
        <v>1920</v>
      </c>
      <c r="P4" s="121"/>
      <c r="Q4" s="77">
        <v>1600</v>
      </c>
    </row>
    <row r="5" spans="1:17" s="69" customFormat="1" ht="22.5" customHeight="1" thickTop="1" thickBot="1">
      <c r="B5" s="75"/>
      <c r="C5" s="159"/>
      <c r="D5" s="75"/>
      <c r="E5" s="72"/>
      <c r="F5" s="79" t="s">
        <v>831</v>
      </c>
      <c r="G5" s="83">
        <f>H5/$C$4</f>
        <v>0.25229357798165136</v>
      </c>
      <c r="H5" s="77">
        <v>2200</v>
      </c>
      <c r="I5" s="160">
        <f>C4</f>
        <v>8720</v>
      </c>
      <c r="J5" s="160"/>
      <c r="K5" s="160"/>
      <c r="M5" s="119">
        <v>440</v>
      </c>
      <c r="N5" s="119">
        <v>1540</v>
      </c>
      <c r="O5" s="119">
        <v>2640</v>
      </c>
      <c r="P5" s="121"/>
      <c r="Q5" s="77">
        <v>2200</v>
      </c>
    </row>
    <row r="6" spans="1:17" s="69" customFormat="1" ht="22.5" customHeight="1" thickTop="1" thickBot="1">
      <c r="B6" s="75"/>
      <c r="C6" s="75"/>
      <c r="D6" s="75"/>
      <c r="E6" s="72"/>
      <c r="F6" s="79" t="s">
        <v>830</v>
      </c>
      <c r="G6" s="82">
        <f>H6/$C$4</f>
        <v>0.12844036697247707</v>
      </c>
      <c r="H6" s="77">
        <v>1120</v>
      </c>
      <c r="I6" s="160"/>
      <c r="J6" s="160"/>
      <c r="K6" s="160"/>
      <c r="M6" s="119">
        <v>224</v>
      </c>
      <c r="N6" s="119">
        <v>784</v>
      </c>
      <c r="O6" s="119">
        <v>1344</v>
      </c>
      <c r="P6" s="121"/>
      <c r="Q6" s="77">
        <v>1120</v>
      </c>
    </row>
    <row r="7" spans="1:17" s="69" customFormat="1" ht="22.5" customHeight="1" thickTop="1" thickBot="1">
      <c r="B7" s="75"/>
      <c r="C7" s="75"/>
      <c r="D7" s="75"/>
      <c r="E7" s="72"/>
      <c r="F7" s="79" t="s">
        <v>829</v>
      </c>
      <c r="G7" s="80">
        <f>H7/$C$4</f>
        <v>0.32110091743119268</v>
      </c>
      <c r="H7" s="77">
        <v>2800</v>
      </c>
      <c r="I7" s="72"/>
      <c r="J7" s="72"/>
      <c r="K7" s="72"/>
      <c r="M7" s="119">
        <v>560</v>
      </c>
      <c r="N7" s="119">
        <v>1959.9999999999998</v>
      </c>
      <c r="O7" s="119">
        <v>3360</v>
      </c>
      <c r="P7" s="122"/>
      <c r="Q7" s="77">
        <v>2800</v>
      </c>
    </row>
    <row r="8" spans="1:17" s="69" customFormat="1" ht="22.5" customHeight="1" thickTop="1" thickBot="1">
      <c r="B8" s="75"/>
      <c r="C8" s="75"/>
      <c r="D8" s="75"/>
      <c r="E8" s="72"/>
      <c r="F8" s="79" t="s">
        <v>828</v>
      </c>
      <c r="G8" s="78">
        <v>0.11</v>
      </c>
      <c r="H8" s="77">
        <v>1000</v>
      </c>
      <c r="I8" s="72"/>
      <c r="J8" s="72"/>
      <c r="K8" s="72"/>
      <c r="M8" s="119">
        <v>200</v>
      </c>
      <c r="N8" s="119">
        <v>700</v>
      </c>
      <c r="O8" s="119">
        <v>1200</v>
      </c>
      <c r="P8" s="122"/>
      <c r="Q8" s="77">
        <v>1000</v>
      </c>
    </row>
    <row r="9" spans="1:17" s="69" customFormat="1" ht="18.75" customHeight="1" thickTop="1">
      <c r="B9" s="75"/>
      <c r="C9" s="75"/>
      <c r="D9" s="75"/>
      <c r="E9" s="72"/>
      <c r="F9" s="72"/>
      <c r="G9" s="74"/>
      <c r="H9" s="73"/>
      <c r="I9" s="72"/>
      <c r="J9" s="72"/>
      <c r="K9" s="72"/>
    </row>
    <row r="10" spans="1:17" s="69" customFormat="1" ht="18.75" customHeight="1">
      <c r="A10" s="71"/>
      <c r="B10" s="71"/>
      <c r="C10" s="71"/>
      <c r="D10" s="71"/>
      <c r="E10" s="71"/>
      <c r="F10" s="71"/>
      <c r="G10" s="71"/>
      <c r="H10" s="71"/>
      <c r="I10" s="71"/>
      <c r="J10" s="71"/>
      <c r="K10" s="71"/>
      <c r="L10" s="71"/>
    </row>
    <row r="11" spans="1:17" s="69" customFormat="1" ht="14.25" hidden="1">
      <c r="B11" s="70"/>
      <c r="C11" s="70"/>
      <c r="D11" s="70"/>
      <c r="E11" s="70"/>
      <c r="F11" s="70"/>
      <c r="G11" s="70"/>
      <c r="H11" s="70"/>
      <c r="I11" s="70"/>
      <c r="J11" s="70"/>
      <c r="K11" s="70"/>
    </row>
    <row r="12" spans="1:17" ht="0" hidden="1" customHeight="1"/>
    <row r="13" spans="1:17" ht="0" hidden="1" customHeight="1"/>
    <row r="14" spans="1:17" ht="0" hidden="1" customHeight="1"/>
    <row r="15" spans="1:17" ht="0" hidden="1" customHeight="1"/>
    <row r="16" spans="1:17" ht="0" hidden="1" customHeight="1"/>
    <row r="17" ht="0" hidden="1" customHeight="1"/>
  </sheetData>
  <scenarios current="0" show="2" sqref="G4 G5 I5:K6 G6 G7 G8">
    <scenario name="Aşagı" locked="1" count="5" user="Windows User" comment="Ümumi xərc*0.2_x000a_">
      <inputCells r="H4" val="320" numFmtId="166"/>
      <inputCells r="H5" val="440" numFmtId="166"/>
      <inputCells r="H6" val="224" numFmtId="166"/>
      <inputCells r="H7" val="560" numFmtId="166"/>
      <inputCells r="H8" val="200" numFmtId="166"/>
    </scenario>
    <scenario name="Orta" locked="1" count="5" user="Windows User" comment="Ümmi xərc*0.6_x000a__x000a_">
      <inputCells r="H4" val="1120" numFmtId="166"/>
      <inputCells r="H5" val="1540" numFmtId="166"/>
      <inputCells r="H6" val="784" numFmtId="166"/>
      <inputCells r="H7" val="1960" numFmtId="166"/>
      <inputCells r="H8" val="700" numFmtId="166"/>
    </scenario>
    <scenario name="Yuxarı" locked="1" count="5" user="Windows User" comment="Ümumi xərc + Ümumi xərc*0.2_x000a_">
      <inputCells r="H4" val="1920" numFmtId="166"/>
      <inputCells r="H5" val="2640" numFmtId="166"/>
      <inputCells r="H6" val="1344" numFmtId="166"/>
      <inputCells r="H7" val="3360" numFmtId="166"/>
      <inputCells r="H8" val="1200" numFmtId="166"/>
    </scenario>
  </scenarios>
  <dataConsolidate/>
  <mergeCells count="4">
    <mergeCell ref="B2:D2"/>
    <mergeCell ref="E2:K2"/>
    <mergeCell ref="C4:C5"/>
    <mergeCell ref="I5:K6"/>
  </mergeCells>
  <pageMargins left="0.5" right="0.5" top="0.5" bottom="0.5" header="0.25" footer="0.25"/>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C6A-D1B8-4768-8107-26AF17374B74}">
  <sheetPr>
    <tabColor rgb="FFCCCC00"/>
    <outlinePr summaryBelow="0"/>
  </sheetPr>
  <dimension ref="B1:G25"/>
  <sheetViews>
    <sheetView showGridLines="0" topLeftCell="A8" workbookViewId="0">
      <selection activeCell="E16" sqref="E16"/>
    </sheetView>
  </sheetViews>
  <sheetFormatPr defaultColWidth="8.875" defaultRowHeight="16.5" outlineLevelRow="1" outlineLevelCol="1"/>
  <cols>
    <col min="1" max="2" width="8.875" style="6"/>
    <col min="3" max="3" width="5.5" style="6" bestFit="1" customWidth="1"/>
    <col min="4" max="4" width="12.75" style="6" bestFit="1" customWidth="1" outlineLevel="1"/>
    <col min="5" max="7" width="12.75" style="52" bestFit="1" customWidth="1" outlineLevel="1"/>
    <col min="8" max="16384" width="8.875" style="6"/>
  </cols>
  <sheetData>
    <row r="1" spans="2:7" ht="17.25" thickBot="1"/>
    <row r="2" spans="2:7" ht="18">
      <c r="B2" s="67" t="s">
        <v>827</v>
      </c>
      <c r="C2" s="67"/>
      <c r="D2" s="66"/>
      <c r="E2" s="65"/>
      <c r="F2" s="65"/>
      <c r="G2" s="65"/>
    </row>
    <row r="3" spans="2:7" ht="18" collapsed="1">
      <c r="B3" s="64"/>
      <c r="C3" s="64"/>
      <c r="D3" s="63" t="s">
        <v>826</v>
      </c>
      <c r="E3" s="63" t="s">
        <v>825</v>
      </c>
      <c r="F3" s="63" t="s">
        <v>824</v>
      </c>
      <c r="G3" s="63" t="s">
        <v>823</v>
      </c>
    </row>
    <row r="4" spans="2:7" ht="54" hidden="1" outlineLevel="1">
      <c r="B4" s="56"/>
      <c r="C4" s="56"/>
      <c r="E4" s="62" t="s">
        <v>822</v>
      </c>
      <c r="F4" s="62" t="s">
        <v>821</v>
      </c>
      <c r="G4" s="62" t="s">
        <v>820</v>
      </c>
    </row>
    <row r="5" spans="2:7" ht="17.25">
      <c r="B5" s="59" t="s">
        <v>819</v>
      </c>
      <c r="C5" s="59"/>
      <c r="D5" s="58"/>
      <c r="E5" s="57"/>
      <c r="F5" s="57"/>
      <c r="G5" s="57"/>
    </row>
    <row r="6" spans="2:7" ht="17.25" outlineLevel="1">
      <c r="B6" s="56"/>
      <c r="C6" s="56" t="s">
        <v>818</v>
      </c>
      <c r="D6" s="61">
        <v>1120</v>
      </c>
      <c r="E6" s="60">
        <v>320</v>
      </c>
      <c r="F6" s="60">
        <v>1120</v>
      </c>
      <c r="G6" s="60">
        <v>2000</v>
      </c>
    </row>
    <row r="7" spans="2:7" ht="17.25" outlineLevel="1">
      <c r="B7" s="56"/>
      <c r="C7" s="56" t="s">
        <v>817</v>
      </c>
      <c r="D7" s="61">
        <v>1540</v>
      </c>
      <c r="E7" s="60">
        <v>440</v>
      </c>
      <c r="F7" s="60">
        <v>1540</v>
      </c>
      <c r="G7" s="60">
        <v>1500</v>
      </c>
    </row>
    <row r="8" spans="2:7" ht="17.25" outlineLevel="1">
      <c r="B8" s="56"/>
      <c r="C8" s="56" t="s">
        <v>816</v>
      </c>
      <c r="D8" s="61">
        <v>784</v>
      </c>
      <c r="E8" s="60">
        <v>224</v>
      </c>
      <c r="F8" s="60">
        <v>784</v>
      </c>
      <c r="G8" s="60">
        <v>1600</v>
      </c>
    </row>
    <row r="9" spans="2:7" ht="17.25" outlineLevel="1">
      <c r="B9" s="56"/>
      <c r="C9" s="56" t="s">
        <v>815</v>
      </c>
      <c r="D9" s="61">
        <v>1960</v>
      </c>
      <c r="E9" s="60">
        <v>560</v>
      </c>
      <c r="F9" s="60">
        <v>1960</v>
      </c>
      <c r="G9" s="60">
        <v>2500</v>
      </c>
    </row>
    <row r="10" spans="2:7" ht="17.25" outlineLevel="1">
      <c r="B10" s="56"/>
      <c r="C10" s="56" t="s">
        <v>814</v>
      </c>
      <c r="D10" s="61">
        <v>700</v>
      </c>
      <c r="E10" s="60">
        <v>200</v>
      </c>
      <c r="F10" s="60">
        <v>700</v>
      </c>
      <c r="G10" s="60">
        <v>900</v>
      </c>
    </row>
    <row r="11" spans="2:7" ht="17.25">
      <c r="B11" s="59" t="s">
        <v>813</v>
      </c>
      <c r="C11" s="59"/>
      <c r="D11" s="58"/>
      <c r="E11" s="57"/>
      <c r="F11" s="57"/>
      <c r="G11" s="57"/>
    </row>
    <row r="12" spans="2:7" ht="17.25" outlineLevel="1">
      <c r="B12" s="56"/>
      <c r="C12" s="56" t="s">
        <v>812</v>
      </c>
      <c r="D12" s="55">
        <v>0.18348623853210999</v>
      </c>
      <c r="E12" s="55">
        <v>0.18348623853210999</v>
      </c>
      <c r="F12" s="55">
        <v>0.18348623853210999</v>
      </c>
      <c r="G12" s="55">
        <v>0.23529411764705899</v>
      </c>
    </row>
    <row r="13" spans="2:7" ht="17.25" outlineLevel="1">
      <c r="B13" s="56"/>
      <c r="C13" s="56" t="s">
        <v>811</v>
      </c>
      <c r="D13" s="55">
        <v>0.25229357798165097</v>
      </c>
      <c r="E13" s="55">
        <v>0.25229357798165097</v>
      </c>
      <c r="F13" s="55">
        <v>0.25229357798165097</v>
      </c>
      <c r="G13" s="55">
        <v>0.17647058823529399</v>
      </c>
    </row>
    <row r="14" spans="2:7" ht="17.25" outlineLevel="1">
      <c r="B14" s="56"/>
      <c r="C14" s="56" t="s">
        <v>810</v>
      </c>
      <c r="D14" s="52">
        <v>6104</v>
      </c>
      <c r="E14" s="52">
        <v>1744</v>
      </c>
      <c r="F14" s="52">
        <v>6104</v>
      </c>
      <c r="G14" s="52">
        <v>8500</v>
      </c>
    </row>
    <row r="15" spans="2:7" ht="17.25" outlineLevel="1">
      <c r="B15" s="56"/>
      <c r="C15" s="56" t="s">
        <v>809</v>
      </c>
      <c r="D15" s="52"/>
    </row>
    <row r="16" spans="2:7" ht="17.25" outlineLevel="1">
      <c r="B16" s="56"/>
      <c r="C16" s="56" t="s">
        <v>808</v>
      </c>
      <c r="D16" s="52"/>
    </row>
    <row r="17" spans="2:7" ht="17.25" outlineLevel="1">
      <c r="B17" s="56"/>
      <c r="C17" s="56" t="s">
        <v>807</v>
      </c>
      <c r="D17" s="52"/>
    </row>
    <row r="18" spans="2:7" ht="17.25" outlineLevel="1">
      <c r="B18" s="56"/>
      <c r="C18" s="56" t="s">
        <v>806</v>
      </c>
      <c r="D18" s="52"/>
    </row>
    <row r="19" spans="2:7" ht="17.25" outlineLevel="1">
      <c r="B19" s="56"/>
      <c r="C19" s="56" t="s">
        <v>805</v>
      </c>
      <c r="D19" s="52"/>
    </row>
    <row r="20" spans="2:7" ht="17.25" outlineLevel="1">
      <c r="B20" s="56"/>
      <c r="C20" s="56" t="s">
        <v>804</v>
      </c>
      <c r="D20" s="55">
        <v>0.12844036697247699</v>
      </c>
      <c r="E20" s="55">
        <v>0.12844036697247699</v>
      </c>
      <c r="F20" s="55">
        <v>0.12844036697247699</v>
      </c>
      <c r="G20" s="55">
        <v>0.188235294117647</v>
      </c>
    </row>
    <row r="21" spans="2:7" ht="17.25" outlineLevel="1">
      <c r="B21" s="56"/>
      <c r="C21" s="56" t="s">
        <v>803</v>
      </c>
      <c r="D21" s="55">
        <v>0.32110091743119301</v>
      </c>
      <c r="E21" s="55">
        <v>0.32110091743119301</v>
      </c>
      <c r="F21" s="55">
        <v>0.32110091743119301</v>
      </c>
      <c r="G21" s="55">
        <v>0.29411764705882398</v>
      </c>
    </row>
    <row r="22" spans="2:7" ht="18" outlineLevel="1" thickBot="1">
      <c r="B22" s="54"/>
      <c r="C22" s="54" t="s">
        <v>802</v>
      </c>
      <c r="D22" s="53">
        <v>0.11467889908256899</v>
      </c>
      <c r="E22" s="53">
        <v>0.11467889908256899</v>
      </c>
      <c r="F22" s="53">
        <v>0.11467889908256899</v>
      </c>
      <c r="G22" s="53">
        <v>0.105882352941176</v>
      </c>
    </row>
    <row r="23" spans="2:7">
      <c r="B23" s="6" t="s">
        <v>801</v>
      </c>
    </row>
    <row r="24" spans="2:7">
      <c r="B24" s="6" t="s">
        <v>800</v>
      </c>
    </row>
    <row r="25" spans="2:7">
      <c r="B25" s="6" t="s">
        <v>799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770A-9D80-43C7-BF23-C105B5E3D5C7}">
  <sheetPr>
    <outlinePr summaryBelow="0"/>
  </sheetPr>
  <dimension ref="B1:G25"/>
  <sheetViews>
    <sheetView showGridLines="0" workbookViewId="0"/>
  </sheetViews>
  <sheetFormatPr defaultRowHeight="14.25" outlineLevelRow="1" outlineLevelCol="1"/>
  <cols>
    <col min="3" max="3" width="5.375" bestFit="1" customWidth="1"/>
    <col min="4" max="4" width="12.125" bestFit="1" customWidth="1" outlineLevel="1"/>
    <col min="5" max="7" width="12.125" style="123" bestFit="1" customWidth="1" outlineLevel="1"/>
  </cols>
  <sheetData>
    <row r="1" spans="2:7" ht="15" thickBot="1"/>
    <row r="2" spans="2:7" ht="15.75">
      <c r="B2" s="128" t="s">
        <v>827</v>
      </c>
      <c r="C2" s="128"/>
      <c r="D2" s="115"/>
      <c r="E2" s="133"/>
      <c r="F2" s="133"/>
      <c r="G2" s="133"/>
    </row>
    <row r="3" spans="2:7" ht="15.75" collapsed="1">
      <c r="B3" s="127"/>
      <c r="C3" s="127"/>
      <c r="D3" s="116" t="s">
        <v>826</v>
      </c>
      <c r="E3" s="116" t="s">
        <v>864</v>
      </c>
      <c r="F3" s="116" t="s">
        <v>841</v>
      </c>
      <c r="G3" s="116" t="s">
        <v>866</v>
      </c>
    </row>
    <row r="4" spans="2:7" ht="33.75" hidden="1" outlineLevel="1">
      <c r="B4" s="130"/>
      <c r="C4" s="130"/>
      <c r="D4" s="106"/>
      <c r="E4" s="118" t="s">
        <v>869</v>
      </c>
      <c r="F4" s="118" t="s">
        <v>870</v>
      </c>
      <c r="G4" s="118" t="s">
        <v>871</v>
      </c>
    </row>
    <row r="5" spans="2:7" ht="15">
      <c r="B5" s="131" t="s">
        <v>819</v>
      </c>
      <c r="C5" s="131"/>
      <c r="D5" s="111"/>
      <c r="E5" s="129"/>
      <c r="F5" s="129"/>
      <c r="G5" s="129"/>
    </row>
    <row r="6" spans="2:7" ht="15" outlineLevel="1">
      <c r="B6" s="130"/>
      <c r="C6" s="130" t="s">
        <v>818</v>
      </c>
      <c r="D6" s="125">
        <v>1600</v>
      </c>
      <c r="E6" s="134">
        <v>320</v>
      </c>
      <c r="F6" s="134">
        <v>1120</v>
      </c>
      <c r="G6" s="134">
        <v>1920</v>
      </c>
    </row>
    <row r="7" spans="2:7" ht="15" outlineLevel="1">
      <c r="B7" s="130"/>
      <c r="C7" s="130" t="s">
        <v>817</v>
      </c>
      <c r="D7" s="125">
        <v>2200</v>
      </c>
      <c r="E7" s="134">
        <v>440</v>
      </c>
      <c r="F7" s="134">
        <v>1540</v>
      </c>
      <c r="G7" s="134">
        <v>2640</v>
      </c>
    </row>
    <row r="8" spans="2:7" ht="15" outlineLevel="1">
      <c r="B8" s="130"/>
      <c r="C8" s="130" t="s">
        <v>816</v>
      </c>
      <c r="D8" s="125">
        <v>1120</v>
      </c>
      <c r="E8" s="134">
        <v>224</v>
      </c>
      <c r="F8" s="134">
        <v>784</v>
      </c>
      <c r="G8" s="134">
        <v>1344</v>
      </c>
    </row>
    <row r="9" spans="2:7" ht="15" outlineLevel="1">
      <c r="B9" s="130"/>
      <c r="C9" s="130" t="s">
        <v>815</v>
      </c>
      <c r="D9" s="125">
        <v>2800</v>
      </c>
      <c r="E9" s="134">
        <v>560</v>
      </c>
      <c r="F9" s="134">
        <v>1960</v>
      </c>
      <c r="G9" s="134">
        <v>3360</v>
      </c>
    </row>
    <row r="10" spans="2:7" ht="15" outlineLevel="1">
      <c r="B10" s="130"/>
      <c r="C10" s="130" t="s">
        <v>814</v>
      </c>
      <c r="D10" s="125">
        <v>1000</v>
      </c>
      <c r="E10" s="134">
        <v>200</v>
      </c>
      <c r="F10" s="134">
        <v>700</v>
      </c>
      <c r="G10" s="134">
        <v>1200</v>
      </c>
    </row>
    <row r="11" spans="2:7" ht="15">
      <c r="B11" s="131" t="s">
        <v>813</v>
      </c>
      <c r="C11" s="131"/>
      <c r="D11" s="111"/>
      <c r="E11" s="129"/>
      <c r="F11" s="129"/>
      <c r="G11" s="129"/>
    </row>
    <row r="12" spans="2:7" ht="15" outlineLevel="1">
      <c r="B12" s="130"/>
      <c r="C12" s="130" t="s">
        <v>812</v>
      </c>
      <c r="D12" s="107">
        <v>0.18348623853210999</v>
      </c>
      <c r="E12" s="107">
        <v>0.18348623853210999</v>
      </c>
      <c r="F12" s="107">
        <v>0.18348623853210999</v>
      </c>
      <c r="G12" s="107">
        <v>0.18348623853210999</v>
      </c>
    </row>
    <row r="13" spans="2:7" ht="15" outlineLevel="1">
      <c r="B13" s="130"/>
      <c r="C13" s="130" t="s">
        <v>811</v>
      </c>
      <c r="D13" s="107">
        <v>0.25229357798165097</v>
      </c>
      <c r="E13" s="107">
        <v>0.25229357798165097</v>
      </c>
      <c r="F13" s="107">
        <v>0.25229357798165097</v>
      </c>
      <c r="G13" s="107">
        <v>0.25229357798165097</v>
      </c>
    </row>
    <row r="14" spans="2:7" ht="15" outlineLevel="1">
      <c r="B14" s="130"/>
      <c r="C14" s="130" t="s">
        <v>810</v>
      </c>
      <c r="D14" s="124">
        <v>8720</v>
      </c>
      <c r="E14" s="124">
        <v>1744</v>
      </c>
      <c r="F14" s="124">
        <v>6104</v>
      </c>
      <c r="G14" s="124">
        <v>10464</v>
      </c>
    </row>
    <row r="15" spans="2:7" ht="15" outlineLevel="1">
      <c r="B15" s="130"/>
      <c r="C15" s="130" t="s">
        <v>809</v>
      </c>
      <c r="D15" s="124"/>
      <c r="E15" s="124"/>
      <c r="F15" s="124"/>
      <c r="G15" s="124"/>
    </row>
    <row r="16" spans="2:7" ht="15" outlineLevel="1">
      <c r="B16" s="130"/>
      <c r="C16" s="130" t="s">
        <v>808</v>
      </c>
      <c r="D16" s="124"/>
      <c r="E16" s="124"/>
      <c r="F16" s="124"/>
      <c r="G16" s="124"/>
    </row>
    <row r="17" spans="2:7" ht="15" outlineLevel="1">
      <c r="B17" s="130"/>
      <c r="C17" s="130" t="s">
        <v>807</v>
      </c>
      <c r="D17" s="124"/>
      <c r="E17" s="124"/>
      <c r="F17" s="124"/>
      <c r="G17" s="124"/>
    </row>
    <row r="18" spans="2:7" ht="15" outlineLevel="1">
      <c r="B18" s="130"/>
      <c r="C18" s="130" t="s">
        <v>806</v>
      </c>
      <c r="D18" s="124"/>
      <c r="E18" s="124"/>
      <c r="F18" s="124"/>
      <c r="G18" s="124"/>
    </row>
    <row r="19" spans="2:7" ht="15" outlineLevel="1">
      <c r="B19" s="130"/>
      <c r="C19" s="130" t="s">
        <v>805</v>
      </c>
      <c r="D19" s="124"/>
      <c r="E19" s="124"/>
      <c r="F19" s="124"/>
      <c r="G19" s="124"/>
    </row>
    <row r="20" spans="2:7" ht="15" outlineLevel="1">
      <c r="B20" s="130"/>
      <c r="C20" s="130" t="s">
        <v>804</v>
      </c>
      <c r="D20" s="107">
        <v>0.12844036697247699</v>
      </c>
      <c r="E20" s="107">
        <v>0.12844036697247699</v>
      </c>
      <c r="F20" s="107">
        <v>0.12844036697247699</v>
      </c>
      <c r="G20" s="107">
        <v>0.12844036697247699</v>
      </c>
    </row>
    <row r="21" spans="2:7" ht="15" outlineLevel="1">
      <c r="B21" s="130"/>
      <c r="C21" s="130" t="s">
        <v>803</v>
      </c>
      <c r="D21" s="107">
        <v>0.32110091743119301</v>
      </c>
      <c r="E21" s="107">
        <v>0.32110091743119301</v>
      </c>
      <c r="F21" s="107">
        <v>0.32110091743119301</v>
      </c>
      <c r="G21" s="107">
        <v>0.32110091743119301</v>
      </c>
    </row>
    <row r="22" spans="2:7" ht="15.75" outlineLevel="1" thickBot="1">
      <c r="B22" s="132"/>
      <c r="C22" s="132" t="s">
        <v>802</v>
      </c>
      <c r="D22" s="126">
        <v>0.11</v>
      </c>
      <c r="E22" s="126">
        <v>0.11</v>
      </c>
      <c r="F22" s="126">
        <v>0.11</v>
      </c>
      <c r="G22" s="126">
        <v>0.11</v>
      </c>
    </row>
    <row r="23" spans="2:7">
      <c r="B23" t="s">
        <v>801</v>
      </c>
    </row>
    <row r="24" spans="2:7">
      <c r="B24" t="s">
        <v>800</v>
      </c>
    </row>
    <row r="25" spans="2:7">
      <c r="B25" t="s">
        <v>799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E5BB4-3E34-4323-BBAA-DBD5BD747C0C}">
  <sheetPr>
    <tabColor rgb="FFCCCC00"/>
  </sheetPr>
  <dimension ref="A1:K16"/>
  <sheetViews>
    <sheetView showGridLines="0" zoomScaleNormal="100" workbookViewId="0">
      <selection activeCell="A19" sqref="A19"/>
    </sheetView>
  </sheetViews>
  <sheetFormatPr defaultColWidth="9" defaultRowHeight="18"/>
  <cols>
    <col min="1" max="1" width="25" style="41" customWidth="1"/>
    <col min="2" max="2" width="25.5" style="41" customWidth="1"/>
    <col min="3" max="3" width="14.25" style="41" customWidth="1"/>
    <col min="4" max="4" width="14" style="41" bestFit="1" customWidth="1"/>
    <col min="5" max="5" width="6.875" style="41" customWidth="1"/>
    <col min="6" max="9" width="14.5" style="41" customWidth="1"/>
    <col min="10" max="16384" width="9" style="41"/>
  </cols>
  <sheetData>
    <row r="1" spans="1:11">
      <c r="A1" s="48" t="s">
        <v>798</v>
      </c>
      <c r="B1" s="48" t="s">
        <v>797</v>
      </c>
      <c r="D1" s="136" t="s">
        <v>872</v>
      </c>
      <c r="F1" s="50" t="s">
        <v>875</v>
      </c>
      <c r="G1" s="49" t="s">
        <v>796</v>
      </c>
      <c r="H1" s="49" t="s">
        <v>795</v>
      </c>
      <c r="I1" s="49" t="s">
        <v>794</v>
      </c>
    </row>
    <row r="2" spans="1:11">
      <c r="A2" s="48">
        <v>120</v>
      </c>
      <c r="B2" s="51">
        <v>0.2</v>
      </c>
      <c r="D2" s="135">
        <v>6500</v>
      </c>
      <c r="F2" s="48" t="s">
        <v>793</v>
      </c>
      <c r="G2" s="47">
        <f>A2*B2</f>
        <v>24</v>
      </c>
      <c r="H2" s="46">
        <v>110.83333333333333</v>
      </c>
      <c r="I2" s="46">
        <f>G2*H2</f>
        <v>2660</v>
      </c>
    </row>
    <row r="3" spans="1:11">
      <c r="D3" s="135">
        <v>7000</v>
      </c>
      <c r="F3" s="48" t="s">
        <v>792</v>
      </c>
      <c r="G3" s="47">
        <f>A2-B7</f>
        <v>96</v>
      </c>
      <c r="H3" s="46">
        <v>45.208333333333336</v>
      </c>
      <c r="I3" s="46">
        <f>G3*H3</f>
        <v>4340</v>
      </c>
    </row>
    <row r="4" spans="1:11">
      <c r="D4" s="135">
        <v>10000</v>
      </c>
      <c r="H4" s="45" t="s">
        <v>791</v>
      </c>
      <c r="I4" s="44">
        <f>SUM(I2:I3)</f>
        <v>7000</v>
      </c>
      <c r="J4" s="135">
        <v>7000</v>
      </c>
      <c r="K4" s="136" t="s">
        <v>872</v>
      </c>
    </row>
    <row r="6" spans="1:11">
      <c r="A6" s="50" t="s">
        <v>873</v>
      </c>
      <c r="B6" s="49" t="s">
        <v>796</v>
      </c>
      <c r="C6" s="49" t="s">
        <v>795</v>
      </c>
      <c r="D6" s="49" t="s">
        <v>794</v>
      </c>
    </row>
    <row r="7" spans="1:11">
      <c r="A7" s="48" t="s">
        <v>793</v>
      </c>
      <c r="B7" s="47">
        <f>A2*B2</f>
        <v>24</v>
      </c>
      <c r="C7" s="46">
        <v>50</v>
      </c>
      <c r="D7" s="46">
        <f>B7*C7</f>
        <v>1200</v>
      </c>
      <c r="F7" s="50" t="s">
        <v>874</v>
      </c>
      <c r="G7" s="49" t="s">
        <v>796</v>
      </c>
      <c r="H7" s="49" t="s">
        <v>795</v>
      </c>
      <c r="I7" s="49" t="s">
        <v>794</v>
      </c>
    </row>
    <row r="8" spans="1:11">
      <c r="A8" s="48" t="s">
        <v>792</v>
      </c>
      <c r="B8" s="47">
        <f>A2-B7</f>
        <v>96</v>
      </c>
      <c r="C8" s="46">
        <v>40</v>
      </c>
      <c r="D8" s="46">
        <f>B8*C8</f>
        <v>3840</v>
      </c>
      <c r="F8" s="48" t="s">
        <v>793</v>
      </c>
      <c r="G8" s="47">
        <f>A2*B2</f>
        <v>24</v>
      </c>
      <c r="H8" s="46">
        <v>110.83333333333333</v>
      </c>
      <c r="I8" s="46">
        <f>G8*H8</f>
        <v>2660</v>
      </c>
    </row>
    <row r="9" spans="1:11">
      <c r="C9" s="45" t="s">
        <v>791</v>
      </c>
      <c r="D9" s="44">
        <f>SUM(D7:D8)</f>
        <v>5040</v>
      </c>
      <c r="F9" s="48" t="s">
        <v>792</v>
      </c>
      <c r="G9" s="47">
        <f>A2-B7</f>
        <v>96</v>
      </c>
      <c r="H9" s="46">
        <v>40</v>
      </c>
      <c r="I9" s="46">
        <f>G9*H9</f>
        <v>3840</v>
      </c>
    </row>
    <row r="10" spans="1:11">
      <c r="H10" s="45" t="s">
        <v>791</v>
      </c>
      <c r="I10" s="44">
        <f>SUM(I8:I9)</f>
        <v>6500</v>
      </c>
      <c r="J10" s="135">
        <v>6500</v>
      </c>
      <c r="K10" s="136" t="s">
        <v>872</v>
      </c>
    </row>
    <row r="12" spans="1:11">
      <c r="A12" s="43">
        <f>D9</f>
        <v>5040</v>
      </c>
      <c r="B12" s="41">
        <v>80</v>
      </c>
      <c r="C12" s="41">
        <v>90</v>
      </c>
      <c r="D12" s="41">
        <v>100</v>
      </c>
      <c r="E12" s="41">
        <v>110</v>
      </c>
      <c r="F12" s="41">
        <v>120</v>
      </c>
    </row>
    <row r="13" spans="1:11">
      <c r="A13" s="42">
        <v>0.1</v>
      </c>
      <c r="B13" s="41">
        <f t="dataTable" ref="B13:F16" dt2D="1" dtr="1" r1="C7" r2="B2"/>
        <v>5280</v>
      </c>
      <c r="C13" s="41">
        <v>5400</v>
      </c>
      <c r="D13" s="41">
        <v>5520</v>
      </c>
      <c r="E13" s="41">
        <v>5640</v>
      </c>
      <c r="F13" s="41">
        <v>5760</v>
      </c>
    </row>
    <row r="14" spans="1:11">
      <c r="A14" s="42">
        <v>0.2</v>
      </c>
      <c r="B14" s="41">
        <v>5760</v>
      </c>
      <c r="C14" s="41">
        <v>6000</v>
      </c>
      <c r="D14" s="41">
        <v>6240</v>
      </c>
      <c r="E14" s="41">
        <v>6480</v>
      </c>
      <c r="F14" s="41">
        <v>6720</v>
      </c>
    </row>
    <row r="15" spans="1:11">
      <c r="A15" s="42">
        <v>0.3</v>
      </c>
      <c r="B15" s="41">
        <v>6240</v>
      </c>
      <c r="C15" s="41">
        <v>6600</v>
      </c>
      <c r="D15" s="41">
        <v>6960</v>
      </c>
      <c r="E15" s="41">
        <v>7320</v>
      </c>
      <c r="F15" s="41">
        <v>7680</v>
      </c>
    </row>
    <row r="16" spans="1:11">
      <c r="A16" s="42">
        <v>0.4</v>
      </c>
      <c r="B16" s="41">
        <v>6720</v>
      </c>
      <c r="C16" s="41">
        <v>7200</v>
      </c>
      <c r="D16" s="41">
        <v>7680</v>
      </c>
      <c r="E16" s="41">
        <v>8160</v>
      </c>
      <c r="F16" s="41">
        <v>8640</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50B1-A15D-48A7-A31C-A31F3B4598A7}">
  <sheetPr>
    <tabColor rgb="FFCCCC00"/>
  </sheetPr>
  <dimension ref="B1:P12"/>
  <sheetViews>
    <sheetView showGridLines="0" zoomScale="145" zoomScaleNormal="145" workbookViewId="0">
      <selection activeCell="J11" sqref="J11"/>
    </sheetView>
  </sheetViews>
  <sheetFormatPr defaultColWidth="9" defaultRowHeight="16.5"/>
  <cols>
    <col min="1" max="1" width="2" style="88" customWidth="1"/>
    <col min="2" max="2" width="11.875" style="88" bestFit="1" customWidth="1"/>
    <col min="3" max="3" width="14.125" style="88" customWidth="1"/>
    <col min="4" max="9" width="9" style="88"/>
    <col min="10" max="10" width="24.375" style="88" customWidth="1"/>
    <col min="11" max="11" width="9" style="88" customWidth="1"/>
    <col min="12" max="16384" width="9" style="88"/>
  </cols>
  <sheetData>
    <row r="1" spans="2:16" ht="8.25" customHeight="1">
      <c r="G1" s="161" t="s">
        <v>839</v>
      </c>
      <c r="H1" s="161"/>
      <c r="I1" s="161"/>
      <c r="J1" s="161"/>
      <c r="K1" s="161"/>
    </row>
    <row r="2" spans="2:16">
      <c r="B2" s="137" t="s">
        <v>794</v>
      </c>
      <c r="C2" s="138">
        <v>120000</v>
      </c>
      <c r="G2" s="161"/>
      <c r="H2" s="161"/>
      <c r="I2" s="161"/>
      <c r="J2" s="161"/>
      <c r="K2" s="161"/>
    </row>
    <row r="3" spans="2:16">
      <c r="B3" s="137" t="s">
        <v>838</v>
      </c>
      <c r="C3" s="137">
        <v>60</v>
      </c>
    </row>
    <row r="4" spans="2:16" ht="17.25" thickBot="1">
      <c r="B4" s="139" t="s">
        <v>837</v>
      </c>
      <c r="C4" s="140">
        <v>0.04</v>
      </c>
    </row>
    <row r="5" spans="2:16" ht="17.25" thickTop="1"/>
    <row r="6" spans="2:16">
      <c r="B6" s="91" t="s">
        <v>836</v>
      </c>
      <c r="C6" s="90">
        <f>PMT(C4/12,C3,-C2)</f>
        <v>2209.9826466319623</v>
      </c>
      <c r="D6" s="88">
        <v>60</v>
      </c>
      <c r="E6" s="88">
        <v>108</v>
      </c>
      <c r="F6" s="88">
        <v>156</v>
      </c>
      <c r="G6" s="88">
        <v>180</v>
      </c>
      <c r="H6" s="88">
        <v>240</v>
      </c>
      <c r="J6" s="91" t="s">
        <v>836</v>
      </c>
      <c r="K6" s="90">
        <f>PMT(C4/12,C3,-C2)</f>
        <v>2209.9826466319623</v>
      </c>
      <c r="L6" s="137">
        <v>60</v>
      </c>
      <c r="M6" s="137">
        <v>108</v>
      </c>
      <c r="N6" s="137">
        <v>156</v>
      </c>
      <c r="O6" s="137">
        <v>180</v>
      </c>
      <c r="P6" s="137">
        <v>240</v>
      </c>
    </row>
    <row r="7" spans="2:16">
      <c r="C7" s="88">
        <v>120000</v>
      </c>
      <c r="D7" s="89">
        <f t="dataTable" ref="D7:H12" dt2D="1" dtr="1" r1="C3" r2="C2" ca="1"/>
        <v>2209.9826466319623</v>
      </c>
      <c r="E7" s="89">
        <v>1324.916268362447</v>
      </c>
      <c r="F7" s="89">
        <v>987.73938684729978</v>
      </c>
      <c r="G7" s="89">
        <v>887.62551073112411</v>
      </c>
      <c r="H7" s="89">
        <v>727.17639515930239</v>
      </c>
      <c r="K7" s="137">
        <v>120000</v>
      </c>
      <c r="L7" s="89">
        <f t="dataTable" ref="L7:P12" dt2D="1" dtr="1" r1="C3" r2="C2"/>
        <v>2209.9826466319623</v>
      </c>
      <c r="M7" s="89">
        <v>1324.916268362447</v>
      </c>
      <c r="N7" s="89">
        <v>987.73938684729978</v>
      </c>
      <c r="O7" s="89">
        <v>887.62551073112411</v>
      </c>
      <c r="P7" s="89">
        <v>727.17639515930239</v>
      </c>
    </row>
    <row r="8" spans="2:16">
      <c r="C8" s="88">
        <v>130000</v>
      </c>
      <c r="D8" s="89">
        <v>2394.1478671846257</v>
      </c>
      <c r="E8" s="89">
        <v>1435.3259573926507</v>
      </c>
      <c r="F8" s="89">
        <v>1070.0510024179082</v>
      </c>
      <c r="G8" s="89">
        <v>961.59430329205122</v>
      </c>
      <c r="H8" s="89">
        <v>787.77442808924422</v>
      </c>
      <c r="K8" s="137">
        <v>130000</v>
      </c>
      <c r="L8" s="89">
        <v>2394.1478671846257</v>
      </c>
      <c r="M8" s="89">
        <v>1435.3259573926507</v>
      </c>
      <c r="N8" s="89">
        <v>1070.0510024179082</v>
      </c>
      <c r="O8" s="89">
        <v>961.59430329205122</v>
      </c>
      <c r="P8" s="89">
        <v>787.77442808924422</v>
      </c>
    </row>
    <row r="9" spans="2:16">
      <c r="C9" s="88">
        <v>140000</v>
      </c>
      <c r="D9" s="89">
        <v>2578.3130877372892</v>
      </c>
      <c r="E9" s="89">
        <v>1545.7356464228546</v>
      </c>
      <c r="F9" s="89">
        <v>1152.3626179885164</v>
      </c>
      <c r="G9" s="89">
        <v>1035.5630958529782</v>
      </c>
      <c r="H9" s="89">
        <v>848.37246101918618</v>
      </c>
      <c r="K9" s="137">
        <v>140000</v>
      </c>
      <c r="L9" s="89">
        <v>2578.3130877372892</v>
      </c>
      <c r="M9" s="89">
        <v>1545.7356464228546</v>
      </c>
      <c r="N9" s="89">
        <v>1152.3626179885164</v>
      </c>
      <c r="O9" s="89">
        <v>1035.5630958529782</v>
      </c>
      <c r="P9" s="89">
        <v>848.37246101918618</v>
      </c>
    </row>
    <row r="10" spans="2:16">
      <c r="C10" s="88">
        <v>150000</v>
      </c>
      <c r="D10" s="89">
        <v>2762.4783082899526</v>
      </c>
      <c r="E10" s="89">
        <v>1656.1453354530586</v>
      </c>
      <c r="F10" s="89">
        <v>1234.6742335591248</v>
      </c>
      <c r="G10" s="89">
        <v>1109.5318884139053</v>
      </c>
      <c r="H10" s="89">
        <v>908.97049394912813</v>
      </c>
      <c r="K10" s="137">
        <v>150000</v>
      </c>
      <c r="L10" s="89">
        <v>2762.4783082899526</v>
      </c>
      <c r="M10" s="89">
        <v>1656.1453354530586</v>
      </c>
      <c r="N10" s="89">
        <v>1234.6742335591248</v>
      </c>
      <c r="O10" s="89">
        <v>1109.5318884139053</v>
      </c>
      <c r="P10" s="89">
        <v>908.97049394912813</v>
      </c>
    </row>
    <row r="11" spans="2:16">
      <c r="C11" s="88">
        <v>160000</v>
      </c>
      <c r="D11" s="89">
        <v>2946.643528842616</v>
      </c>
      <c r="E11" s="89">
        <v>1766.5550244832625</v>
      </c>
      <c r="F11" s="89">
        <v>1316.9858491297332</v>
      </c>
      <c r="G11" s="89">
        <v>1183.5006809748322</v>
      </c>
      <c r="H11" s="89">
        <v>969.56852687906985</v>
      </c>
      <c r="K11" s="137">
        <v>160000</v>
      </c>
      <c r="L11" s="89">
        <v>2946.643528842616</v>
      </c>
      <c r="M11" s="89">
        <v>1766.5550244832625</v>
      </c>
      <c r="N11" s="89">
        <v>1316.9858491297332</v>
      </c>
      <c r="O11" s="89">
        <v>1183.5006809748322</v>
      </c>
      <c r="P11" s="89">
        <v>969.56852687906985</v>
      </c>
    </row>
    <row r="12" spans="2:16">
      <c r="C12" s="88">
        <v>170000</v>
      </c>
      <c r="D12" s="89">
        <v>3130.8087493952798</v>
      </c>
      <c r="E12" s="89">
        <v>1876.9647135134664</v>
      </c>
      <c r="F12" s="89">
        <v>1399.2974647003416</v>
      </c>
      <c r="G12" s="89">
        <v>1257.4694735357593</v>
      </c>
      <c r="H12" s="89">
        <v>1030.1665598090117</v>
      </c>
      <c r="K12" s="137">
        <v>170000</v>
      </c>
      <c r="L12" s="89">
        <v>3130.8087493952798</v>
      </c>
      <c r="M12" s="89">
        <v>1876.9647135134664</v>
      </c>
      <c r="N12" s="89">
        <v>1399.2974647003416</v>
      </c>
      <c r="O12" s="89">
        <v>1257.4694735357593</v>
      </c>
      <c r="P12" s="89">
        <v>1030.1665598090117</v>
      </c>
    </row>
  </sheetData>
  <mergeCells count="1">
    <mergeCell ref="G1:K2"/>
  </mergeCells>
  <conditionalFormatting sqref="D7:H12">
    <cfRule type="colorScale" priority="3">
      <colorScale>
        <cfvo type="min"/>
        <cfvo type="percentile" val="50"/>
        <cfvo type="max"/>
        <color rgb="FF63BE7B"/>
        <color rgb="FFFFEB84"/>
        <color rgb="FFF8696B"/>
      </colorScale>
    </cfRule>
  </conditionalFormatting>
  <conditionalFormatting sqref="L7:P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CB83-D1DF-427A-9374-6B9179F7F74C}">
  <sheetPr>
    <tabColor rgb="FF006699"/>
  </sheetPr>
  <dimension ref="A1:F46"/>
  <sheetViews>
    <sheetView zoomScale="70" zoomScaleNormal="70" workbookViewId="0">
      <selection activeCell="C5" sqref="C5"/>
    </sheetView>
  </sheetViews>
  <sheetFormatPr defaultColWidth="9" defaultRowHeight="18.75" outlineLevelRow="2"/>
  <cols>
    <col min="1" max="1" width="41.25" style="21" bestFit="1" customWidth="1"/>
    <col min="2" max="2" width="50.25" style="21" bestFit="1" customWidth="1"/>
    <col min="3" max="3" width="14.75" style="21" bestFit="1" customWidth="1"/>
    <col min="4" max="4" width="43.125" style="21" bestFit="1" customWidth="1"/>
    <col min="5" max="5" width="16.75" style="21" customWidth="1"/>
    <col min="6" max="16384" width="9" style="21"/>
  </cols>
  <sheetData>
    <row r="1" spans="1:6" s="33" customFormat="1" ht="22.5">
      <c r="A1" s="35" t="s">
        <v>780</v>
      </c>
      <c r="B1" s="35" t="s">
        <v>779</v>
      </c>
      <c r="C1" s="35" t="s">
        <v>845</v>
      </c>
      <c r="D1" s="35" t="s">
        <v>778</v>
      </c>
      <c r="E1" s="35" t="s">
        <v>777</v>
      </c>
      <c r="F1" s="34"/>
    </row>
    <row r="2" spans="1:6" outlineLevel="2">
      <c r="A2" s="24" t="s">
        <v>750</v>
      </c>
      <c r="B2" s="24" t="s">
        <v>52</v>
      </c>
      <c r="C2" s="24" t="s">
        <v>844</v>
      </c>
      <c r="D2" s="24" t="s">
        <v>62</v>
      </c>
      <c r="E2" s="25">
        <v>517</v>
      </c>
    </row>
    <row r="3" spans="1:6" outlineLevel="2">
      <c r="A3" s="26" t="s">
        <v>755</v>
      </c>
      <c r="B3" s="26" t="s">
        <v>94</v>
      </c>
      <c r="C3" s="26" t="s">
        <v>844</v>
      </c>
      <c r="D3" s="26" t="s">
        <v>105</v>
      </c>
      <c r="E3" s="27">
        <v>2898</v>
      </c>
    </row>
    <row r="4" spans="1:6" outlineLevel="2">
      <c r="A4" s="24" t="s">
        <v>735</v>
      </c>
      <c r="B4" s="24" t="s">
        <v>130</v>
      </c>
      <c r="C4" s="24" t="s">
        <v>844</v>
      </c>
      <c r="D4" s="24" t="s">
        <v>113</v>
      </c>
      <c r="E4" s="25">
        <v>2780</v>
      </c>
    </row>
    <row r="5" spans="1:6" outlineLevel="2">
      <c r="A5" s="26" t="s">
        <v>765</v>
      </c>
      <c r="B5" s="26" t="s">
        <v>77</v>
      </c>
      <c r="C5" s="26" t="s">
        <v>844</v>
      </c>
      <c r="D5" s="26" t="s">
        <v>51</v>
      </c>
      <c r="E5" s="27">
        <v>2633</v>
      </c>
    </row>
    <row r="6" spans="1:6" outlineLevel="2">
      <c r="A6" s="24" t="s">
        <v>745</v>
      </c>
      <c r="B6" s="24" t="s">
        <v>80</v>
      </c>
      <c r="C6" s="24" t="s">
        <v>844</v>
      </c>
      <c r="D6" s="24" t="s">
        <v>107</v>
      </c>
      <c r="E6" s="25">
        <v>1916</v>
      </c>
    </row>
    <row r="7" spans="1:6" outlineLevel="2">
      <c r="A7" s="26" t="s">
        <v>740</v>
      </c>
      <c r="B7" s="26" t="s">
        <v>94</v>
      </c>
      <c r="C7" s="26" t="s">
        <v>844</v>
      </c>
      <c r="D7" s="26" t="s">
        <v>93</v>
      </c>
      <c r="E7" s="27">
        <v>2920</v>
      </c>
    </row>
    <row r="8" spans="1:6" outlineLevel="2">
      <c r="A8" s="24" t="s">
        <v>773</v>
      </c>
      <c r="B8" s="24" t="s">
        <v>52</v>
      </c>
      <c r="C8" s="24" t="s">
        <v>844</v>
      </c>
      <c r="D8" s="24" t="s">
        <v>102</v>
      </c>
      <c r="E8" s="25">
        <v>1578</v>
      </c>
    </row>
    <row r="9" spans="1:6" outlineLevel="2">
      <c r="A9" s="26" t="s">
        <v>760</v>
      </c>
      <c r="B9" s="26" t="s">
        <v>94</v>
      </c>
      <c r="C9" s="26" t="s">
        <v>844</v>
      </c>
      <c r="D9" s="26" t="s">
        <v>97</v>
      </c>
      <c r="E9" s="27">
        <v>2160</v>
      </c>
    </row>
    <row r="10" spans="1:6" outlineLevel="2">
      <c r="A10" s="26" t="s">
        <v>751</v>
      </c>
      <c r="B10" s="26" t="s">
        <v>46</v>
      </c>
      <c r="C10" s="26" t="s">
        <v>844</v>
      </c>
      <c r="D10" s="26" t="s">
        <v>132</v>
      </c>
      <c r="E10" s="27">
        <v>2370</v>
      </c>
    </row>
    <row r="11" spans="1:6" outlineLevel="1">
      <c r="A11" s="26"/>
      <c r="B11" s="26"/>
      <c r="C11" s="141" t="s">
        <v>876</v>
      </c>
      <c r="D11" s="26"/>
      <c r="E11" s="27">
        <f>SUBTOTAL(1,E2:E10)</f>
        <v>2196.8888888888887</v>
      </c>
    </row>
    <row r="12" spans="1:6" outlineLevel="2">
      <c r="A12" s="24" t="s">
        <v>736</v>
      </c>
      <c r="B12" s="24" t="s">
        <v>49</v>
      </c>
      <c r="C12" s="24" t="s">
        <v>843</v>
      </c>
      <c r="D12" s="24" t="s">
        <v>40</v>
      </c>
      <c r="E12" s="25">
        <v>1900</v>
      </c>
    </row>
    <row r="13" spans="1:6" outlineLevel="2">
      <c r="A13" s="26" t="s">
        <v>774</v>
      </c>
      <c r="B13" s="26" t="s">
        <v>49</v>
      </c>
      <c r="C13" s="26" t="s">
        <v>843</v>
      </c>
      <c r="D13" s="26" t="s">
        <v>40</v>
      </c>
      <c r="E13" s="27">
        <v>939</v>
      </c>
    </row>
    <row r="14" spans="1:6" outlineLevel="2">
      <c r="A14" s="24" t="s">
        <v>756</v>
      </c>
      <c r="B14" s="24" t="s">
        <v>41</v>
      </c>
      <c r="C14" s="24" t="s">
        <v>843</v>
      </c>
      <c r="D14" s="24" t="s">
        <v>43</v>
      </c>
      <c r="E14" s="25">
        <v>612</v>
      </c>
    </row>
    <row r="15" spans="1:6" outlineLevel="2">
      <c r="A15" s="26" t="s">
        <v>761</v>
      </c>
      <c r="B15" s="26" t="s">
        <v>52</v>
      </c>
      <c r="C15" s="26" t="s">
        <v>843</v>
      </c>
      <c r="D15" s="26" t="s">
        <v>51</v>
      </c>
      <c r="E15" s="27">
        <v>2131</v>
      </c>
    </row>
    <row r="16" spans="1:6" outlineLevel="2">
      <c r="A16" s="24" t="s">
        <v>766</v>
      </c>
      <c r="B16" s="24" t="s">
        <v>52</v>
      </c>
      <c r="C16" s="24" t="s">
        <v>843</v>
      </c>
      <c r="D16" s="24" t="s">
        <v>102</v>
      </c>
      <c r="E16" s="25">
        <v>1284</v>
      </c>
    </row>
    <row r="17" spans="1:5" outlineLevel="2">
      <c r="A17" s="26" t="s">
        <v>746</v>
      </c>
      <c r="B17" s="26" t="s">
        <v>41</v>
      </c>
      <c r="C17" s="26" t="s">
        <v>843</v>
      </c>
      <c r="D17" s="26" t="s">
        <v>48</v>
      </c>
      <c r="E17" s="27">
        <v>532</v>
      </c>
    </row>
    <row r="18" spans="1:5" outlineLevel="2">
      <c r="A18" s="24" t="s">
        <v>741</v>
      </c>
      <c r="B18" s="24" t="s">
        <v>80</v>
      </c>
      <c r="C18" s="26" t="s">
        <v>843</v>
      </c>
      <c r="D18" s="24" t="s">
        <v>79</v>
      </c>
      <c r="E18" s="25">
        <v>953</v>
      </c>
    </row>
    <row r="19" spans="1:5" outlineLevel="1">
      <c r="A19" s="24"/>
      <c r="B19" s="24"/>
      <c r="C19" s="141" t="s">
        <v>877</v>
      </c>
      <c r="D19" s="24"/>
      <c r="E19" s="25">
        <f>SUBTOTAL(1,E12:E18)</f>
        <v>1193</v>
      </c>
    </row>
    <row r="20" spans="1:5" outlineLevel="2">
      <c r="A20" s="24" t="s">
        <v>747</v>
      </c>
      <c r="B20" s="24" t="s">
        <v>65</v>
      </c>
      <c r="C20" s="24" t="s">
        <v>842</v>
      </c>
      <c r="D20" s="24" t="s">
        <v>64</v>
      </c>
      <c r="E20" s="25">
        <v>1434</v>
      </c>
    </row>
    <row r="21" spans="1:5" outlineLevel="2">
      <c r="A21" s="26" t="s">
        <v>737</v>
      </c>
      <c r="B21" s="26" t="s">
        <v>71</v>
      </c>
      <c r="C21" s="26" t="s">
        <v>842</v>
      </c>
      <c r="D21" s="26" t="s">
        <v>40</v>
      </c>
      <c r="E21" s="27">
        <v>1500</v>
      </c>
    </row>
    <row r="22" spans="1:5" outlineLevel="2">
      <c r="A22" s="24" t="s">
        <v>757</v>
      </c>
      <c r="B22" s="24" t="s">
        <v>49</v>
      </c>
      <c r="C22" s="24" t="s">
        <v>842</v>
      </c>
      <c r="D22" s="24" t="s">
        <v>48</v>
      </c>
      <c r="E22" s="25">
        <v>1700</v>
      </c>
    </row>
    <row r="23" spans="1:5" outlineLevel="2">
      <c r="A23" s="26" t="s">
        <v>762</v>
      </c>
      <c r="B23" s="26" t="s">
        <v>46</v>
      </c>
      <c r="C23" s="26" t="s">
        <v>842</v>
      </c>
      <c r="D23" s="26" t="s">
        <v>132</v>
      </c>
      <c r="E23" s="27">
        <v>2700</v>
      </c>
    </row>
    <row r="24" spans="1:5" outlineLevel="2">
      <c r="A24" s="24" t="s">
        <v>775</v>
      </c>
      <c r="B24" s="24" t="s">
        <v>52</v>
      </c>
      <c r="C24" s="24" t="s">
        <v>842</v>
      </c>
      <c r="D24" s="24" t="s">
        <v>51</v>
      </c>
      <c r="E24" s="25">
        <v>1544</v>
      </c>
    </row>
    <row r="25" spans="1:5" outlineLevel="2">
      <c r="A25" s="26" t="s">
        <v>752</v>
      </c>
      <c r="B25" s="26" t="s">
        <v>46</v>
      </c>
      <c r="C25" s="26" t="s">
        <v>842</v>
      </c>
      <c r="D25" s="26" t="s">
        <v>132</v>
      </c>
      <c r="E25" s="27">
        <v>642</v>
      </c>
    </row>
    <row r="26" spans="1:5" outlineLevel="2">
      <c r="A26" s="24" t="s">
        <v>767</v>
      </c>
      <c r="B26" s="24" t="s">
        <v>71</v>
      </c>
      <c r="C26" s="24" t="s">
        <v>842</v>
      </c>
      <c r="D26" s="24" t="s">
        <v>40</v>
      </c>
      <c r="E26" s="25">
        <v>1633</v>
      </c>
    </row>
    <row r="27" spans="1:5" outlineLevel="2">
      <c r="A27" s="26" t="s">
        <v>742</v>
      </c>
      <c r="B27" s="26" t="s">
        <v>52</v>
      </c>
      <c r="C27" s="26" t="s">
        <v>842</v>
      </c>
      <c r="D27" s="26" t="s">
        <v>76</v>
      </c>
      <c r="E27" s="27">
        <v>914</v>
      </c>
    </row>
    <row r="28" spans="1:5" outlineLevel="1">
      <c r="A28" s="26"/>
      <c r="B28" s="26"/>
      <c r="C28" s="141" t="s">
        <v>878</v>
      </c>
      <c r="D28" s="26"/>
      <c r="E28" s="27">
        <f>SUBTOTAL(1,E20:E27)</f>
        <v>1508.375</v>
      </c>
    </row>
    <row r="29" spans="1:5" outlineLevel="2">
      <c r="A29" s="24" t="s">
        <v>744</v>
      </c>
      <c r="B29" s="24" t="s">
        <v>46</v>
      </c>
      <c r="C29" s="24" t="s">
        <v>841</v>
      </c>
      <c r="D29" s="24" t="s">
        <v>74</v>
      </c>
      <c r="E29" s="25">
        <v>1851</v>
      </c>
    </row>
    <row r="30" spans="1:5" outlineLevel="2">
      <c r="A30" s="26" t="s">
        <v>754</v>
      </c>
      <c r="B30" s="26" t="s">
        <v>130</v>
      </c>
      <c r="C30" s="26" t="s">
        <v>841</v>
      </c>
      <c r="D30" s="26" t="s">
        <v>129</v>
      </c>
      <c r="E30" s="27">
        <v>957</v>
      </c>
    </row>
    <row r="31" spans="1:5" outlineLevel="2">
      <c r="A31" s="24" t="s">
        <v>770</v>
      </c>
      <c r="B31" s="24" t="s">
        <v>94</v>
      </c>
      <c r="C31" s="24" t="s">
        <v>841</v>
      </c>
      <c r="D31" s="24" t="s">
        <v>125</v>
      </c>
      <c r="E31" s="25">
        <v>2928</v>
      </c>
    </row>
    <row r="32" spans="1:5" outlineLevel="2">
      <c r="A32" s="26" t="s">
        <v>749</v>
      </c>
      <c r="B32" s="26" t="s">
        <v>71</v>
      </c>
      <c r="C32" s="26" t="s">
        <v>841</v>
      </c>
      <c r="D32" s="26" t="s">
        <v>40</v>
      </c>
      <c r="E32" s="27">
        <v>982</v>
      </c>
    </row>
    <row r="33" spans="1:5" outlineLevel="2">
      <c r="A33" s="24" t="s">
        <v>759</v>
      </c>
      <c r="B33" s="24" t="s">
        <v>52</v>
      </c>
      <c r="C33" s="24" t="s">
        <v>841</v>
      </c>
      <c r="D33" s="24" t="s">
        <v>51</v>
      </c>
      <c r="E33" s="25">
        <v>1271</v>
      </c>
    </row>
    <row r="34" spans="1:5" outlineLevel="2">
      <c r="A34" s="26" t="s">
        <v>739</v>
      </c>
      <c r="B34" s="26" t="s">
        <v>52</v>
      </c>
      <c r="C34" s="26" t="s">
        <v>841</v>
      </c>
      <c r="D34" s="26" t="s">
        <v>51</v>
      </c>
      <c r="E34" s="27">
        <v>1427</v>
      </c>
    </row>
    <row r="35" spans="1:5" outlineLevel="2">
      <c r="A35" s="24" t="s">
        <v>764</v>
      </c>
      <c r="B35" s="24" t="s">
        <v>46</v>
      </c>
      <c r="C35" s="24" t="s">
        <v>841</v>
      </c>
      <c r="D35" s="24" t="s">
        <v>59</v>
      </c>
      <c r="E35" s="25">
        <v>1989</v>
      </c>
    </row>
    <row r="36" spans="1:5" outlineLevel="2">
      <c r="A36" s="26" t="s">
        <v>734</v>
      </c>
      <c r="B36" s="26" t="s">
        <v>71</v>
      </c>
      <c r="C36" s="26" t="s">
        <v>841</v>
      </c>
      <c r="D36" s="26" t="s">
        <v>40</v>
      </c>
      <c r="E36" s="27">
        <v>2552</v>
      </c>
    </row>
    <row r="37" spans="1:5" outlineLevel="1">
      <c r="A37" s="26"/>
      <c r="B37" s="26"/>
      <c r="C37" s="141" t="s">
        <v>879</v>
      </c>
      <c r="D37" s="26"/>
      <c r="E37" s="27">
        <f>SUBTOTAL(1,E29:E36)</f>
        <v>1744.625</v>
      </c>
    </row>
    <row r="38" spans="1:5" outlineLevel="2">
      <c r="A38" s="24" t="s">
        <v>748</v>
      </c>
      <c r="B38" s="24" t="s">
        <v>94</v>
      </c>
      <c r="C38" s="24" t="s">
        <v>840</v>
      </c>
      <c r="D38" s="24" t="s">
        <v>105</v>
      </c>
      <c r="E38" s="25">
        <v>749</v>
      </c>
    </row>
    <row r="39" spans="1:5" outlineLevel="2">
      <c r="A39" s="26" t="s">
        <v>758</v>
      </c>
      <c r="B39" s="26" t="s">
        <v>46</v>
      </c>
      <c r="C39" s="26" t="s">
        <v>840</v>
      </c>
      <c r="D39" s="26" t="s">
        <v>48</v>
      </c>
      <c r="E39" s="27">
        <v>1582</v>
      </c>
    </row>
    <row r="40" spans="1:5" outlineLevel="2">
      <c r="A40" s="24" t="s">
        <v>763</v>
      </c>
      <c r="B40" s="24" t="s">
        <v>41</v>
      </c>
      <c r="C40" s="24" t="s">
        <v>840</v>
      </c>
      <c r="D40" s="24" t="s">
        <v>43</v>
      </c>
      <c r="E40" s="25">
        <v>2343</v>
      </c>
    </row>
    <row r="41" spans="1:5" outlineLevel="2">
      <c r="A41" s="26" t="s">
        <v>753</v>
      </c>
      <c r="B41" s="26" t="s">
        <v>41</v>
      </c>
      <c r="C41" s="26" t="s">
        <v>840</v>
      </c>
      <c r="D41" s="26" t="s">
        <v>48</v>
      </c>
      <c r="E41" s="27">
        <v>1943</v>
      </c>
    </row>
    <row r="42" spans="1:5" outlineLevel="2">
      <c r="A42" s="24" t="s">
        <v>743</v>
      </c>
      <c r="B42" s="24" t="s">
        <v>71</v>
      </c>
      <c r="C42" s="24" t="s">
        <v>840</v>
      </c>
      <c r="D42" s="24" t="s">
        <v>40</v>
      </c>
      <c r="E42" s="25">
        <v>1875</v>
      </c>
    </row>
    <row r="43" spans="1:5" outlineLevel="2">
      <c r="A43" s="26" t="s">
        <v>738</v>
      </c>
      <c r="B43" s="26" t="s">
        <v>71</v>
      </c>
      <c r="C43" s="26" t="s">
        <v>840</v>
      </c>
      <c r="D43" s="26" t="s">
        <v>48</v>
      </c>
      <c r="E43" s="27">
        <v>1273</v>
      </c>
    </row>
    <row r="44" spans="1:5" outlineLevel="2">
      <c r="A44" s="24" t="s">
        <v>768</v>
      </c>
      <c r="B44" s="24" t="s">
        <v>52</v>
      </c>
      <c r="C44" s="24" t="s">
        <v>840</v>
      </c>
      <c r="D44" s="24" t="s">
        <v>102</v>
      </c>
      <c r="E44" s="25">
        <v>1870</v>
      </c>
    </row>
    <row r="45" spans="1:5" outlineLevel="1">
      <c r="A45" s="142"/>
      <c r="B45" s="142"/>
      <c r="C45" s="144" t="s">
        <v>880</v>
      </c>
      <c r="D45" s="142"/>
      <c r="E45" s="143">
        <f>SUBTOTAL(1,E38:E44)</f>
        <v>1662.1428571428571</v>
      </c>
    </row>
    <row r="46" spans="1:5">
      <c r="A46" s="142"/>
      <c r="B46" s="142"/>
      <c r="C46" s="144" t="s">
        <v>881</v>
      </c>
      <c r="D46" s="142"/>
      <c r="E46" s="143">
        <f>SUBTOTAL(1,E2:E44)</f>
        <v>1686.7179487179487</v>
      </c>
    </row>
  </sheetData>
  <autoFilter ref="A1:E44" xr:uid="{A747DD99-E9E8-45AF-BCDB-68BD3F40E4BF}"/>
  <phoneticPr fontId="54" type="noConversion"/>
  <pageMargins left="0.70866141732283472" right="0.70866141732283472" top="0.74803149606299213" bottom="0.74803149606299213" header="0.31496062992125984" footer="0.31496062992125984"/>
  <pageSetup scale="50" orientation="portrait" horizontalDpi="300" verticalDpi="300" r:id="rId1"/>
  <rowBreaks count="5" manualBreakCount="5">
    <brk id="11" max="16383" man="1"/>
    <brk id="19" max="16383" man="1"/>
    <brk id="28" max="16383" man="1"/>
    <brk id="37" max="16383" man="1"/>
    <brk id="46"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C87B-A0E5-4C14-8DB6-ED8A3335D1AC}">
  <sheetPr>
    <tabColor rgb="FF006699"/>
  </sheetPr>
  <dimension ref="A1:S32"/>
  <sheetViews>
    <sheetView showGridLines="0" zoomScale="70" zoomScaleNormal="70" workbookViewId="0">
      <selection activeCell="O18" sqref="O18"/>
    </sheetView>
  </sheetViews>
  <sheetFormatPr defaultColWidth="8.875" defaultRowHeight="16.5" outlineLevelRow="1" outlineLevelCol="1"/>
  <cols>
    <col min="1" max="1" width="8.875" style="6"/>
    <col min="2" max="2" width="16.125" style="6" customWidth="1"/>
    <col min="3" max="3" width="17.625" style="6" customWidth="1"/>
    <col min="4" max="4" width="11.375" style="6" hidden="1" customWidth="1" outlineLevel="1"/>
    <col min="5" max="6" width="9.875" style="6" hidden="1" customWidth="1" outlineLevel="1"/>
    <col min="7" max="7" width="17.625" style="6" customWidth="1" collapsed="1"/>
    <col min="8" max="10" width="9.875" style="6" hidden="1" customWidth="1" outlineLevel="1"/>
    <col min="11" max="11" width="12" style="6" bestFit="1" customWidth="1" collapsed="1"/>
    <col min="12" max="14" width="9.875" style="6" customWidth="1" outlineLevel="1"/>
    <col min="15" max="15" width="12.625" style="6" bestFit="1" customWidth="1"/>
    <col min="16" max="18" width="9.875" style="6" hidden="1" customWidth="1" outlineLevel="1"/>
    <col min="19" max="19" width="12.75" style="6" customWidth="1" collapsed="1"/>
    <col min="20" max="16384" width="8.875" style="6"/>
  </cols>
  <sheetData>
    <row r="1" spans="1:19">
      <c r="A1" s="162" t="s">
        <v>860</v>
      </c>
      <c r="B1" s="162"/>
      <c r="C1" s="162"/>
      <c r="D1" s="162"/>
      <c r="E1" s="162"/>
      <c r="F1" s="162"/>
    </row>
    <row r="2" spans="1:19">
      <c r="A2" s="162"/>
      <c r="B2" s="162"/>
      <c r="C2" s="162"/>
      <c r="D2" s="162"/>
      <c r="E2" s="162"/>
      <c r="F2" s="162"/>
    </row>
    <row r="3" spans="1:19" ht="25.5">
      <c r="A3" s="104"/>
      <c r="B3" s="104"/>
      <c r="C3" s="104"/>
      <c r="D3" s="104"/>
      <c r="E3" s="104"/>
      <c r="F3" s="104"/>
      <c r="L3" s="103"/>
      <c r="M3" s="103"/>
      <c r="N3" s="103"/>
    </row>
    <row r="4" spans="1:19">
      <c r="A4" s="98" t="s">
        <v>859</v>
      </c>
      <c r="B4" s="98" t="s">
        <v>11</v>
      </c>
      <c r="C4" s="98" t="s">
        <v>858</v>
      </c>
      <c r="D4" s="102">
        <v>43831</v>
      </c>
      <c r="E4" s="102">
        <v>43862</v>
      </c>
      <c r="F4" s="102">
        <v>43891</v>
      </c>
      <c r="G4" s="102" t="s">
        <v>857</v>
      </c>
      <c r="H4" s="101">
        <v>43922</v>
      </c>
      <c r="I4" s="101">
        <v>43952</v>
      </c>
      <c r="J4" s="101">
        <v>43983</v>
      </c>
      <c r="K4" s="95" t="s">
        <v>856</v>
      </c>
      <c r="L4" s="100">
        <v>44013</v>
      </c>
      <c r="M4" s="100">
        <v>44044</v>
      </c>
      <c r="N4" s="100">
        <v>44075</v>
      </c>
      <c r="O4" s="100" t="s">
        <v>855</v>
      </c>
      <c r="P4" s="99">
        <v>44105</v>
      </c>
      <c r="Q4" s="99">
        <v>44136</v>
      </c>
      <c r="R4" s="99">
        <v>44166</v>
      </c>
      <c r="S4" s="99" t="s">
        <v>854</v>
      </c>
    </row>
    <row r="5" spans="1:19" hidden="1" outlineLevel="1">
      <c r="A5" s="98">
        <v>1</v>
      </c>
      <c r="B5" s="98" t="s">
        <v>786</v>
      </c>
      <c r="C5" s="98" t="s">
        <v>853</v>
      </c>
      <c r="D5" s="96">
        <v>79</v>
      </c>
      <c r="E5" s="96">
        <v>74</v>
      </c>
      <c r="F5" s="96">
        <v>21</v>
      </c>
      <c r="G5" s="92">
        <f t="shared" ref="G5:G10" si="0">SUM(D5:F5)</f>
        <v>174</v>
      </c>
      <c r="H5" s="95">
        <v>42</v>
      </c>
      <c r="I5" s="95">
        <v>40</v>
      </c>
      <c r="J5" s="95">
        <v>61</v>
      </c>
      <c r="K5" s="92">
        <f t="shared" ref="K5:K10" si="1">SUM(H5:J5)</f>
        <v>143</v>
      </c>
      <c r="L5" s="94">
        <v>56</v>
      </c>
      <c r="M5" s="94">
        <v>44</v>
      </c>
      <c r="N5" s="94">
        <v>67</v>
      </c>
      <c r="O5" s="92">
        <f t="shared" ref="O5:O10" si="2">SUM(L5:N5)</f>
        <v>167</v>
      </c>
      <c r="P5" s="93">
        <v>42</v>
      </c>
      <c r="Q5" s="93">
        <v>12</v>
      </c>
      <c r="R5" s="93">
        <v>91</v>
      </c>
      <c r="S5" s="92">
        <f t="shared" ref="S5:S10" si="3">SUM(P5:R5)</f>
        <v>145</v>
      </c>
    </row>
    <row r="6" spans="1:19" ht="15.75" hidden="1" customHeight="1" outlineLevel="1">
      <c r="A6" s="98">
        <v>2</v>
      </c>
      <c r="B6" s="98" t="s">
        <v>785</v>
      </c>
      <c r="C6" s="98" t="s">
        <v>853</v>
      </c>
      <c r="D6" s="96">
        <v>66</v>
      </c>
      <c r="E6" s="96">
        <v>61</v>
      </c>
      <c r="F6" s="96">
        <v>25</v>
      </c>
      <c r="G6" s="92">
        <f t="shared" si="0"/>
        <v>152</v>
      </c>
      <c r="H6" s="95">
        <v>31</v>
      </c>
      <c r="I6" s="95">
        <v>57</v>
      </c>
      <c r="J6" s="95">
        <v>55</v>
      </c>
      <c r="K6" s="92">
        <f t="shared" si="1"/>
        <v>143</v>
      </c>
      <c r="L6" s="94">
        <v>10</v>
      </c>
      <c r="M6" s="94">
        <v>94</v>
      </c>
      <c r="N6" s="94">
        <v>57</v>
      </c>
      <c r="O6" s="92">
        <f t="shared" si="2"/>
        <v>161</v>
      </c>
      <c r="P6" s="93">
        <v>71</v>
      </c>
      <c r="Q6" s="93">
        <v>34</v>
      </c>
      <c r="R6" s="93">
        <v>58</v>
      </c>
      <c r="S6" s="92">
        <f t="shared" si="3"/>
        <v>163</v>
      </c>
    </row>
    <row r="7" spans="1:19" hidden="1" outlineLevel="1">
      <c r="A7" s="98">
        <v>3</v>
      </c>
      <c r="B7" s="98" t="s">
        <v>784</v>
      </c>
      <c r="C7" s="98" t="s">
        <v>853</v>
      </c>
      <c r="D7" s="96">
        <v>46</v>
      </c>
      <c r="E7" s="96">
        <v>33</v>
      </c>
      <c r="F7" s="96">
        <v>12</v>
      </c>
      <c r="G7" s="92">
        <f t="shared" si="0"/>
        <v>91</v>
      </c>
      <c r="H7" s="95">
        <v>82</v>
      </c>
      <c r="I7" s="95">
        <v>35</v>
      </c>
      <c r="J7" s="95">
        <v>66</v>
      </c>
      <c r="K7" s="92">
        <f t="shared" si="1"/>
        <v>183</v>
      </c>
      <c r="L7" s="94">
        <v>68</v>
      </c>
      <c r="M7" s="94">
        <v>43</v>
      </c>
      <c r="N7" s="94">
        <v>93</v>
      </c>
      <c r="O7" s="92">
        <f t="shared" si="2"/>
        <v>204</v>
      </c>
      <c r="P7" s="93">
        <v>30</v>
      </c>
      <c r="Q7" s="93">
        <v>17</v>
      </c>
      <c r="R7" s="93">
        <v>55</v>
      </c>
      <c r="S7" s="92">
        <f t="shared" si="3"/>
        <v>102</v>
      </c>
    </row>
    <row r="8" spans="1:19" hidden="1" outlineLevel="1">
      <c r="A8" s="98">
        <v>4</v>
      </c>
      <c r="B8" s="98" t="s">
        <v>783</v>
      </c>
      <c r="C8" s="98" t="s">
        <v>853</v>
      </c>
      <c r="D8" s="96">
        <v>27</v>
      </c>
      <c r="E8" s="96">
        <v>44</v>
      </c>
      <c r="F8" s="96">
        <v>26</v>
      </c>
      <c r="G8" s="92">
        <f t="shared" si="0"/>
        <v>97</v>
      </c>
      <c r="H8" s="95">
        <v>79</v>
      </c>
      <c r="I8" s="95">
        <v>51</v>
      </c>
      <c r="J8" s="95">
        <v>50</v>
      </c>
      <c r="K8" s="92">
        <f t="shared" si="1"/>
        <v>180</v>
      </c>
      <c r="L8" s="94">
        <v>75</v>
      </c>
      <c r="M8" s="94">
        <v>38</v>
      </c>
      <c r="N8" s="94">
        <v>22</v>
      </c>
      <c r="O8" s="92">
        <f t="shared" si="2"/>
        <v>135</v>
      </c>
      <c r="P8" s="93">
        <v>54</v>
      </c>
      <c r="Q8" s="93">
        <v>49</v>
      </c>
      <c r="R8" s="93">
        <v>22</v>
      </c>
      <c r="S8" s="92">
        <f t="shared" si="3"/>
        <v>125</v>
      </c>
    </row>
    <row r="9" spans="1:19" hidden="1" outlineLevel="1">
      <c r="A9" s="98">
        <v>5</v>
      </c>
      <c r="B9" s="98" t="s">
        <v>782</v>
      </c>
      <c r="C9" s="98" t="s">
        <v>853</v>
      </c>
      <c r="D9" s="96">
        <v>25</v>
      </c>
      <c r="E9" s="96">
        <v>37</v>
      </c>
      <c r="F9" s="96">
        <v>51</v>
      </c>
      <c r="G9" s="92">
        <f t="shared" si="0"/>
        <v>113</v>
      </c>
      <c r="H9" s="95">
        <v>26</v>
      </c>
      <c r="I9" s="95">
        <v>51</v>
      </c>
      <c r="J9" s="95">
        <v>77</v>
      </c>
      <c r="K9" s="92">
        <f t="shared" si="1"/>
        <v>154</v>
      </c>
      <c r="L9" s="94">
        <v>17</v>
      </c>
      <c r="M9" s="94">
        <v>53</v>
      </c>
      <c r="N9" s="94">
        <v>68</v>
      </c>
      <c r="O9" s="92">
        <f t="shared" si="2"/>
        <v>138</v>
      </c>
      <c r="P9" s="93">
        <v>56</v>
      </c>
      <c r="Q9" s="93">
        <v>93</v>
      </c>
      <c r="R9" s="93">
        <v>92</v>
      </c>
      <c r="S9" s="92">
        <f t="shared" si="3"/>
        <v>241</v>
      </c>
    </row>
    <row r="10" spans="1:19" hidden="1" outlineLevel="1">
      <c r="A10" s="98">
        <v>6</v>
      </c>
      <c r="B10" s="98" t="s">
        <v>781</v>
      </c>
      <c r="C10" s="98" t="s">
        <v>853</v>
      </c>
      <c r="D10" s="96">
        <v>74</v>
      </c>
      <c r="E10" s="96">
        <v>82</v>
      </c>
      <c r="F10" s="96">
        <v>88</v>
      </c>
      <c r="G10" s="92">
        <f t="shared" si="0"/>
        <v>244</v>
      </c>
      <c r="H10" s="95">
        <v>67</v>
      </c>
      <c r="I10" s="95">
        <v>77</v>
      </c>
      <c r="J10" s="95">
        <v>17</v>
      </c>
      <c r="K10" s="92">
        <f t="shared" si="1"/>
        <v>161</v>
      </c>
      <c r="L10" s="94">
        <v>74</v>
      </c>
      <c r="M10" s="94">
        <v>60</v>
      </c>
      <c r="N10" s="94">
        <v>55</v>
      </c>
      <c r="O10" s="92">
        <f t="shared" si="2"/>
        <v>189</v>
      </c>
      <c r="P10" s="93">
        <v>31</v>
      </c>
      <c r="Q10" s="93">
        <v>73</v>
      </c>
      <c r="R10" s="93">
        <v>40</v>
      </c>
      <c r="S10" s="92">
        <f t="shared" si="3"/>
        <v>144</v>
      </c>
    </row>
    <row r="11" spans="1:19" ht="17.25" collapsed="1">
      <c r="A11" s="98"/>
      <c r="B11" s="98"/>
      <c r="C11" s="97" t="s">
        <v>852</v>
      </c>
      <c r="D11" s="96">
        <f t="shared" ref="D11:S11" si="4">SUBTOTAL(9,D5:D10)</f>
        <v>317</v>
      </c>
      <c r="E11" s="96">
        <f t="shared" si="4"/>
        <v>331</v>
      </c>
      <c r="F11" s="96">
        <f t="shared" si="4"/>
        <v>223</v>
      </c>
      <c r="G11" s="92">
        <f t="shared" si="4"/>
        <v>871</v>
      </c>
      <c r="H11" s="95">
        <f t="shared" si="4"/>
        <v>327</v>
      </c>
      <c r="I11" s="95">
        <f t="shared" si="4"/>
        <v>311</v>
      </c>
      <c r="J11" s="95">
        <f t="shared" si="4"/>
        <v>326</v>
      </c>
      <c r="K11" s="92">
        <f t="shared" si="4"/>
        <v>964</v>
      </c>
      <c r="L11" s="94">
        <f t="shared" si="4"/>
        <v>300</v>
      </c>
      <c r="M11" s="94">
        <f t="shared" si="4"/>
        <v>332</v>
      </c>
      <c r="N11" s="94">
        <f t="shared" si="4"/>
        <v>362</v>
      </c>
      <c r="O11" s="92">
        <f t="shared" si="4"/>
        <v>994</v>
      </c>
      <c r="P11" s="93">
        <f t="shared" si="4"/>
        <v>284</v>
      </c>
      <c r="Q11" s="93">
        <f t="shared" si="4"/>
        <v>278</v>
      </c>
      <c r="R11" s="93">
        <f t="shared" si="4"/>
        <v>358</v>
      </c>
      <c r="S11" s="92">
        <f t="shared" si="4"/>
        <v>920</v>
      </c>
    </row>
    <row r="12" spans="1:19" outlineLevel="1">
      <c r="A12" s="98">
        <v>1</v>
      </c>
      <c r="B12" s="98" t="s">
        <v>786</v>
      </c>
      <c r="C12" s="98" t="s">
        <v>851</v>
      </c>
      <c r="D12" s="96">
        <v>28</v>
      </c>
      <c r="E12" s="96">
        <v>83</v>
      </c>
      <c r="F12" s="96">
        <v>53</v>
      </c>
      <c r="G12" s="92">
        <f t="shared" ref="G12:G17" si="5">SUM(D12:F12)</f>
        <v>164</v>
      </c>
      <c r="H12" s="95">
        <v>71</v>
      </c>
      <c r="I12" s="95">
        <v>16</v>
      </c>
      <c r="J12" s="95">
        <v>47</v>
      </c>
      <c r="K12" s="92">
        <f t="shared" ref="K12:K17" si="6">SUM(H12:J12)</f>
        <v>134</v>
      </c>
      <c r="L12" s="94">
        <v>13</v>
      </c>
      <c r="M12" s="94">
        <v>95</v>
      </c>
      <c r="N12" s="94">
        <v>10</v>
      </c>
      <c r="O12" s="92">
        <f t="shared" ref="O12:O17" si="7">SUM(L12:N12)</f>
        <v>118</v>
      </c>
      <c r="P12" s="93">
        <v>41</v>
      </c>
      <c r="Q12" s="93">
        <v>92</v>
      </c>
      <c r="R12" s="93">
        <v>33</v>
      </c>
      <c r="S12" s="92">
        <f t="shared" ref="S12:S17" si="8">SUM(P12:R12)</f>
        <v>166</v>
      </c>
    </row>
    <row r="13" spans="1:19" outlineLevel="1">
      <c r="A13" s="98">
        <v>2</v>
      </c>
      <c r="B13" s="98" t="s">
        <v>785</v>
      </c>
      <c r="C13" s="98" t="s">
        <v>851</v>
      </c>
      <c r="D13" s="96">
        <v>69</v>
      </c>
      <c r="E13" s="96">
        <v>62</v>
      </c>
      <c r="F13" s="96">
        <v>83</v>
      </c>
      <c r="G13" s="92">
        <f t="shared" si="5"/>
        <v>214</v>
      </c>
      <c r="H13" s="95">
        <v>48</v>
      </c>
      <c r="I13" s="95">
        <v>37</v>
      </c>
      <c r="J13" s="95">
        <v>61</v>
      </c>
      <c r="K13" s="92">
        <f t="shared" si="6"/>
        <v>146</v>
      </c>
      <c r="L13" s="94">
        <v>25</v>
      </c>
      <c r="M13" s="94">
        <v>10</v>
      </c>
      <c r="N13" s="94">
        <v>19</v>
      </c>
      <c r="O13" s="92">
        <f t="shared" si="7"/>
        <v>54</v>
      </c>
      <c r="P13" s="93">
        <v>47</v>
      </c>
      <c r="Q13" s="93">
        <v>90</v>
      </c>
      <c r="R13" s="93">
        <v>25</v>
      </c>
      <c r="S13" s="92">
        <f t="shared" si="8"/>
        <v>162</v>
      </c>
    </row>
    <row r="14" spans="1:19" outlineLevel="1">
      <c r="A14" s="98">
        <v>3</v>
      </c>
      <c r="B14" s="98" t="s">
        <v>784</v>
      </c>
      <c r="C14" s="98" t="s">
        <v>851</v>
      </c>
      <c r="D14" s="96">
        <v>61</v>
      </c>
      <c r="E14" s="96">
        <v>43</v>
      </c>
      <c r="F14" s="96">
        <v>60</v>
      </c>
      <c r="G14" s="92">
        <f t="shared" si="5"/>
        <v>164</v>
      </c>
      <c r="H14" s="95">
        <v>99</v>
      </c>
      <c r="I14" s="95">
        <v>89</v>
      </c>
      <c r="J14" s="95">
        <v>54</v>
      </c>
      <c r="K14" s="92">
        <f t="shared" si="6"/>
        <v>242</v>
      </c>
      <c r="L14" s="94">
        <v>90</v>
      </c>
      <c r="M14" s="94">
        <v>90</v>
      </c>
      <c r="N14" s="94">
        <v>59</v>
      </c>
      <c r="O14" s="92">
        <f t="shared" si="7"/>
        <v>239</v>
      </c>
      <c r="P14" s="93">
        <v>37</v>
      </c>
      <c r="Q14" s="93">
        <v>25</v>
      </c>
      <c r="R14" s="93">
        <v>74</v>
      </c>
      <c r="S14" s="92">
        <f t="shared" si="8"/>
        <v>136</v>
      </c>
    </row>
    <row r="15" spans="1:19" outlineLevel="1">
      <c r="A15" s="98">
        <v>4</v>
      </c>
      <c r="B15" s="98" t="s">
        <v>783</v>
      </c>
      <c r="C15" s="98" t="s">
        <v>851</v>
      </c>
      <c r="D15" s="96">
        <v>35</v>
      </c>
      <c r="E15" s="96">
        <v>98</v>
      </c>
      <c r="F15" s="96">
        <v>59</v>
      </c>
      <c r="G15" s="92">
        <f t="shared" si="5"/>
        <v>192</v>
      </c>
      <c r="H15" s="95">
        <v>29</v>
      </c>
      <c r="I15" s="95">
        <v>90</v>
      </c>
      <c r="J15" s="95">
        <v>21</v>
      </c>
      <c r="K15" s="92">
        <f t="shared" si="6"/>
        <v>140</v>
      </c>
      <c r="L15" s="94">
        <v>28</v>
      </c>
      <c r="M15" s="94">
        <v>84</v>
      </c>
      <c r="N15" s="94">
        <v>68</v>
      </c>
      <c r="O15" s="92">
        <f t="shared" si="7"/>
        <v>180</v>
      </c>
      <c r="P15" s="93">
        <v>59</v>
      </c>
      <c r="Q15" s="93">
        <v>97</v>
      </c>
      <c r="R15" s="93">
        <v>20</v>
      </c>
      <c r="S15" s="92">
        <f t="shared" si="8"/>
        <v>176</v>
      </c>
    </row>
    <row r="16" spans="1:19" outlineLevel="1">
      <c r="A16" s="98">
        <v>5</v>
      </c>
      <c r="B16" s="98" t="s">
        <v>782</v>
      </c>
      <c r="C16" s="98" t="s">
        <v>851</v>
      </c>
      <c r="D16" s="96">
        <v>13</v>
      </c>
      <c r="E16" s="96">
        <v>48</v>
      </c>
      <c r="F16" s="96">
        <v>39</v>
      </c>
      <c r="G16" s="92">
        <f t="shared" si="5"/>
        <v>100</v>
      </c>
      <c r="H16" s="95">
        <v>30</v>
      </c>
      <c r="I16" s="95">
        <v>16</v>
      </c>
      <c r="J16" s="95">
        <v>83</v>
      </c>
      <c r="K16" s="92">
        <f t="shared" si="6"/>
        <v>129</v>
      </c>
      <c r="L16" s="94">
        <v>49</v>
      </c>
      <c r="M16" s="94">
        <v>95</v>
      </c>
      <c r="N16" s="94">
        <v>83</v>
      </c>
      <c r="O16" s="92">
        <f t="shared" si="7"/>
        <v>227</v>
      </c>
      <c r="P16" s="93">
        <v>20</v>
      </c>
      <c r="Q16" s="93">
        <v>86</v>
      </c>
      <c r="R16" s="93">
        <v>26</v>
      </c>
      <c r="S16" s="92">
        <f t="shared" si="8"/>
        <v>132</v>
      </c>
    </row>
    <row r="17" spans="1:19" outlineLevel="1">
      <c r="A17" s="98">
        <v>6</v>
      </c>
      <c r="B17" s="98" t="s">
        <v>781</v>
      </c>
      <c r="C17" s="98" t="s">
        <v>851</v>
      </c>
      <c r="D17" s="96">
        <v>11</v>
      </c>
      <c r="E17" s="96">
        <v>13</v>
      </c>
      <c r="F17" s="96">
        <v>12</v>
      </c>
      <c r="G17" s="92">
        <f t="shared" si="5"/>
        <v>36</v>
      </c>
      <c r="H17" s="95">
        <v>86</v>
      </c>
      <c r="I17" s="95">
        <v>69</v>
      </c>
      <c r="J17" s="95">
        <v>73</v>
      </c>
      <c r="K17" s="92">
        <f t="shared" si="6"/>
        <v>228</v>
      </c>
      <c r="L17" s="94">
        <v>10</v>
      </c>
      <c r="M17" s="94">
        <v>62</v>
      </c>
      <c r="N17" s="94">
        <v>91</v>
      </c>
      <c r="O17" s="92">
        <f t="shared" si="7"/>
        <v>163</v>
      </c>
      <c r="P17" s="93">
        <v>95</v>
      </c>
      <c r="Q17" s="93">
        <v>56</v>
      </c>
      <c r="R17" s="93">
        <v>69</v>
      </c>
      <c r="S17" s="92">
        <f t="shared" si="8"/>
        <v>220</v>
      </c>
    </row>
    <row r="18" spans="1:19" ht="17.25">
      <c r="A18" s="98"/>
      <c r="B18" s="98"/>
      <c r="C18" s="97" t="s">
        <v>850</v>
      </c>
      <c r="D18" s="96">
        <f t="shared" ref="D18:S18" si="9">SUBTOTAL(9,D12:D17)</f>
        <v>217</v>
      </c>
      <c r="E18" s="96">
        <f t="shared" si="9"/>
        <v>347</v>
      </c>
      <c r="F18" s="96">
        <f t="shared" si="9"/>
        <v>306</v>
      </c>
      <c r="G18" s="92">
        <f t="shared" si="9"/>
        <v>870</v>
      </c>
      <c r="H18" s="95">
        <f t="shared" si="9"/>
        <v>363</v>
      </c>
      <c r="I18" s="95">
        <f t="shared" si="9"/>
        <v>317</v>
      </c>
      <c r="J18" s="95">
        <f t="shared" si="9"/>
        <v>339</v>
      </c>
      <c r="K18" s="92">
        <f t="shared" si="9"/>
        <v>1019</v>
      </c>
      <c r="L18" s="94">
        <f t="shared" si="9"/>
        <v>215</v>
      </c>
      <c r="M18" s="94">
        <f t="shared" si="9"/>
        <v>436</v>
      </c>
      <c r="N18" s="94">
        <f t="shared" si="9"/>
        <v>330</v>
      </c>
      <c r="O18" s="92">
        <f t="shared" si="9"/>
        <v>981</v>
      </c>
      <c r="P18" s="93">
        <f t="shared" si="9"/>
        <v>299</v>
      </c>
      <c r="Q18" s="93">
        <f t="shared" si="9"/>
        <v>446</v>
      </c>
      <c r="R18" s="93">
        <f t="shared" si="9"/>
        <v>247</v>
      </c>
      <c r="S18" s="92">
        <f t="shared" si="9"/>
        <v>992</v>
      </c>
    </row>
    <row r="19" spans="1:19" hidden="1" outlineLevel="1">
      <c r="A19" s="98">
        <v>1</v>
      </c>
      <c r="B19" s="98" t="s">
        <v>786</v>
      </c>
      <c r="C19" s="98" t="s">
        <v>849</v>
      </c>
      <c r="D19" s="96">
        <v>49</v>
      </c>
      <c r="E19" s="96">
        <v>85</v>
      </c>
      <c r="F19" s="96">
        <v>27</v>
      </c>
      <c r="G19" s="92">
        <f t="shared" ref="G19:G24" si="10">SUM(D19:F19)</f>
        <v>161</v>
      </c>
      <c r="H19" s="95">
        <v>98</v>
      </c>
      <c r="I19" s="95">
        <v>76</v>
      </c>
      <c r="J19" s="95">
        <v>16</v>
      </c>
      <c r="K19" s="92">
        <f t="shared" ref="K19:K24" si="11">SUM(H19:J19)</f>
        <v>190</v>
      </c>
      <c r="L19" s="94">
        <v>80</v>
      </c>
      <c r="M19" s="94">
        <v>36</v>
      </c>
      <c r="N19" s="94">
        <v>23</v>
      </c>
      <c r="O19" s="92">
        <f t="shared" ref="O19:O24" si="12">SUM(L19:N19)</f>
        <v>139</v>
      </c>
      <c r="P19" s="93">
        <v>55</v>
      </c>
      <c r="Q19" s="93">
        <v>95</v>
      </c>
      <c r="R19" s="93">
        <v>73</v>
      </c>
      <c r="S19" s="92">
        <f t="shared" ref="S19:S24" si="13">SUM(P19:R19)</f>
        <v>223</v>
      </c>
    </row>
    <row r="20" spans="1:19" hidden="1" outlineLevel="1">
      <c r="A20" s="98">
        <v>2</v>
      </c>
      <c r="B20" s="98" t="s">
        <v>785</v>
      </c>
      <c r="C20" s="98" t="s">
        <v>849</v>
      </c>
      <c r="D20" s="96">
        <v>29</v>
      </c>
      <c r="E20" s="96">
        <v>79</v>
      </c>
      <c r="F20" s="96">
        <v>42</v>
      </c>
      <c r="G20" s="92">
        <f t="shared" si="10"/>
        <v>150</v>
      </c>
      <c r="H20" s="95">
        <v>88</v>
      </c>
      <c r="I20" s="95">
        <v>24</v>
      </c>
      <c r="J20" s="95">
        <v>21</v>
      </c>
      <c r="K20" s="92">
        <f t="shared" si="11"/>
        <v>133</v>
      </c>
      <c r="L20" s="94">
        <v>60</v>
      </c>
      <c r="M20" s="94">
        <v>47</v>
      </c>
      <c r="N20" s="94">
        <v>56</v>
      </c>
      <c r="O20" s="92">
        <f t="shared" si="12"/>
        <v>163</v>
      </c>
      <c r="P20" s="93">
        <v>14</v>
      </c>
      <c r="Q20" s="93">
        <v>98</v>
      </c>
      <c r="R20" s="93">
        <v>37</v>
      </c>
      <c r="S20" s="92">
        <f t="shared" si="13"/>
        <v>149</v>
      </c>
    </row>
    <row r="21" spans="1:19" hidden="1" outlineLevel="1">
      <c r="A21" s="98">
        <v>3</v>
      </c>
      <c r="B21" s="98" t="s">
        <v>784</v>
      </c>
      <c r="C21" s="98" t="s">
        <v>849</v>
      </c>
      <c r="D21" s="96">
        <v>50</v>
      </c>
      <c r="E21" s="96">
        <v>29</v>
      </c>
      <c r="F21" s="96">
        <v>67</v>
      </c>
      <c r="G21" s="92">
        <f t="shared" si="10"/>
        <v>146</v>
      </c>
      <c r="H21" s="95">
        <v>60</v>
      </c>
      <c r="I21" s="95">
        <v>11</v>
      </c>
      <c r="J21" s="95">
        <v>92</v>
      </c>
      <c r="K21" s="92">
        <f t="shared" si="11"/>
        <v>163</v>
      </c>
      <c r="L21" s="94">
        <v>55</v>
      </c>
      <c r="M21" s="94">
        <v>57</v>
      </c>
      <c r="N21" s="94">
        <v>47</v>
      </c>
      <c r="O21" s="92">
        <f t="shared" si="12"/>
        <v>159</v>
      </c>
      <c r="P21" s="93">
        <v>24</v>
      </c>
      <c r="Q21" s="93">
        <v>63</v>
      </c>
      <c r="R21" s="93">
        <v>98</v>
      </c>
      <c r="S21" s="92">
        <f t="shared" si="13"/>
        <v>185</v>
      </c>
    </row>
    <row r="22" spans="1:19" hidden="1" outlineLevel="1">
      <c r="A22" s="98">
        <v>4</v>
      </c>
      <c r="B22" s="98" t="s">
        <v>783</v>
      </c>
      <c r="C22" s="98" t="s">
        <v>849</v>
      </c>
      <c r="D22" s="96">
        <v>98</v>
      </c>
      <c r="E22" s="96">
        <v>15</v>
      </c>
      <c r="F22" s="96">
        <v>86</v>
      </c>
      <c r="G22" s="92">
        <f t="shared" si="10"/>
        <v>199</v>
      </c>
      <c r="H22" s="95">
        <v>86</v>
      </c>
      <c r="I22" s="95">
        <v>19</v>
      </c>
      <c r="J22" s="95">
        <v>26</v>
      </c>
      <c r="K22" s="92">
        <f t="shared" si="11"/>
        <v>131</v>
      </c>
      <c r="L22" s="94">
        <v>89</v>
      </c>
      <c r="M22" s="94">
        <v>58</v>
      </c>
      <c r="N22" s="94">
        <v>83</v>
      </c>
      <c r="O22" s="92">
        <f t="shared" si="12"/>
        <v>230</v>
      </c>
      <c r="P22" s="93">
        <v>19</v>
      </c>
      <c r="Q22" s="93">
        <v>16</v>
      </c>
      <c r="R22" s="93">
        <v>15</v>
      </c>
      <c r="S22" s="92">
        <f t="shared" si="13"/>
        <v>50</v>
      </c>
    </row>
    <row r="23" spans="1:19" hidden="1" outlineLevel="1">
      <c r="A23" s="98">
        <v>5</v>
      </c>
      <c r="B23" s="98" t="s">
        <v>782</v>
      </c>
      <c r="C23" s="98" t="s">
        <v>849</v>
      </c>
      <c r="D23" s="96">
        <v>59</v>
      </c>
      <c r="E23" s="96">
        <v>83</v>
      </c>
      <c r="F23" s="96">
        <v>80</v>
      </c>
      <c r="G23" s="92">
        <f t="shared" si="10"/>
        <v>222</v>
      </c>
      <c r="H23" s="95">
        <v>14</v>
      </c>
      <c r="I23" s="95">
        <v>98</v>
      </c>
      <c r="J23" s="95">
        <v>62</v>
      </c>
      <c r="K23" s="92">
        <f t="shared" si="11"/>
        <v>174</v>
      </c>
      <c r="L23" s="94">
        <v>61</v>
      </c>
      <c r="M23" s="94">
        <v>80</v>
      </c>
      <c r="N23" s="94">
        <v>20</v>
      </c>
      <c r="O23" s="92">
        <f t="shared" si="12"/>
        <v>161</v>
      </c>
      <c r="P23" s="93">
        <v>74</v>
      </c>
      <c r="Q23" s="93">
        <v>28</v>
      </c>
      <c r="R23" s="93">
        <v>78</v>
      </c>
      <c r="S23" s="92">
        <f t="shared" si="13"/>
        <v>180</v>
      </c>
    </row>
    <row r="24" spans="1:19" hidden="1" outlineLevel="1">
      <c r="A24" s="98">
        <v>6</v>
      </c>
      <c r="B24" s="98" t="s">
        <v>781</v>
      </c>
      <c r="C24" s="98" t="s">
        <v>849</v>
      </c>
      <c r="D24" s="96">
        <v>66</v>
      </c>
      <c r="E24" s="96">
        <v>60</v>
      </c>
      <c r="F24" s="96">
        <v>21</v>
      </c>
      <c r="G24" s="92">
        <f t="shared" si="10"/>
        <v>147</v>
      </c>
      <c r="H24" s="95">
        <v>37</v>
      </c>
      <c r="I24" s="95">
        <v>61</v>
      </c>
      <c r="J24" s="95">
        <v>23</v>
      </c>
      <c r="K24" s="92">
        <f t="shared" si="11"/>
        <v>121</v>
      </c>
      <c r="L24" s="94">
        <v>65</v>
      </c>
      <c r="M24" s="94">
        <v>71</v>
      </c>
      <c r="N24" s="94">
        <v>53</v>
      </c>
      <c r="O24" s="92">
        <f t="shared" si="12"/>
        <v>189</v>
      </c>
      <c r="P24" s="93">
        <v>78</v>
      </c>
      <c r="Q24" s="93">
        <v>97</v>
      </c>
      <c r="R24" s="93">
        <v>56</v>
      </c>
      <c r="S24" s="92">
        <f t="shared" si="13"/>
        <v>231</v>
      </c>
    </row>
    <row r="25" spans="1:19" ht="17.25" collapsed="1">
      <c r="A25" s="98"/>
      <c r="B25" s="98"/>
      <c r="C25" s="97" t="s">
        <v>848</v>
      </c>
      <c r="D25" s="96">
        <f t="shared" ref="D25:S25" si="14">SUBTOTAL(9,D19:D24)</f>
        <v>351</v>
      </c>
      <c r="E25" s="96">
        <f t="shared" si="14"/>
        <v>351</v>
      </c>
      <c r="F25" s="96">
        <f t="shared" si="14"/>
        <v>323</v>
      </c>
      <c r="G25" s="92">
        <f t="shared" si="14"/>
        <v>1025</v>
      </c>
      <c r="H25" s="95">
        <f t="shared" si="14"/>
        <v>383</v>
      </c>
      <c r="I25" s="95">
        <f t="shared" si="14"/>
        <v>289</v>
      </c>
      <c r="J25" s="95">
        <f t="shared" si="14"/>
        <v>240</v>
      </c>
      <c r="K25" s="92">
        <f t="shared" si="14"/>
        <v>912</v>
      </c>
      <c r="L25" s="94">
        <f t="shared" si="14"/>
        <v>410</v>
      </c>
      <c r="M25" s="94">
        <f t="shared" si="14"/>
        <v>349</v>
      </c>
      <c r="N25" s="94">
        <f t="shared" si="14"/>
        <v>282</v>
      </c>
      <c r="O25" s="92">
        <f t="shared" si="14"/>
        <v>1041</v>
      </c>
      <c r="P25" s="93">
        <f t="shared" si="14"/>
        <v>264</v>
      </c>
      <c r="Q25" s="93">
        <f t="shared" si="14"/>
        <v>397</v>
      </c>
      <c r="R25" s="93">
        <f t="shared" si="14"/>
        <v>357</v>
      </c>
      <c r="S25" s="92">
        <f t="shared" si="14"/>
        <v>1018</v>
      </c>
    </row>
    <row r="26" spans="1:19" hidden="1" outlineLevel="1">
      <c r="A26" s="98">
        <v>1</v>
      </c>
      <c r="B26" s="98" t="s">
        <v>786</v>
      </c>
      <c r="C26" s="98" t="s">
        <v>847</v>
      </c>
      <c r="D26" s="96">
        <v>95</v>
      </c>
      <c r="E26" s="96">
        <v>50</v>
      </c>
      <c r="F26" s="96">
        <v>28</v>
      </c>
      <c r="G26" s="92">
        <f t="shared" ref="G26:G31" si="15">SUM(D26:F26)</f>
        <v>173</v>
      </c>
      <c r="H26" s="95">
        <v>46</v>
      </c>
      <c r="I26" s="95">
        <v>14</v>
      </c>
      <c r="J26" s="95">
        <v>18</v>
      </c>
      <c r="K26" s="92">
        <f t="shared" ref="K26:K31" si="16">SUM(H26:J26)</f>
        <v>78</v>
      </c>
      <c r="L26" s="94">
        <v>56</v>
      </c>
      <c r="M26" s="94">
        <v>76</v>
      </c>
      <c r="N26" s="94">
        <v>60</v>
      </c>
      <c r="O26" s="92">
        <f t="shared" ref="O26:O31" si="17">SUM(L26:N26)</f>
        <v>192</v>
      </c>
      <c r="P26" s="93">
        <v>95</v>
      </c>
      <c r="Q26" s="93">
        <v>85</v>
      </c>
      <c r="R26" s="93">
        <v>53</v>
      </c>
      <c r="S26" s="92">
        <f t="shared" ref="S26:S31" si="18">SUM(P26:R26)</f>
        <v>233</v>
      </c>
    </row>
    <row r="27" spans="1:19" hidden="1" outlineLevel="1">
      <c r="A27" s="98">
        <v>2</v>
      </c>
      <c r="B27" s="98" t="s">
        <v>785</v>
      </c>
      <c r="C27" s="98" t="s">
        <v>847</v>
      </c>
      <c r="D27" s="96">
        <v>94</v>
      </c>
      <c r="E27" s="96">
        <v>35</v>
      </c>
      <c r="F27" s="96">
        <v>40</v>
      </c>
      <c r="G27" s="92">
        <f t="shared" si="15"/>
        <v>169</v>
      </c>
      <c r="H27" s="95">
        <v>99</v>
      </c>
      <c r="I27" s="95">
        <v>88</v>
      </c>
      <c r="J27" s="95">
        <v>85</v>
      </c>
      <c r="K27" s="92">
        <f t="shared" si="16"/>
        <v>272</v>
      </c>
      <c r="L27" s="94">
        <v>87</v>
      </c>
      <c r="M27" s="94">
        <v>95</v>
      </c>
      <c r="N27" s="94">
        <v>30</v>
      </c>
      <c r="O27" s="92">
        <f t="shared" si="17"/>
        <v>212</v>
      </c>
      <c r="P27" s="93">
        <v>82</v>
      </c>
      <c r="Q27" s="93">
        <v>76</v>
      </c>
      <c r="R27" s="93">
        <v>18</v>
      </c>
      <c r="S27" s="92">
        <f t="shared" si="18"/>
        <v>176</v>
      </c>
    </row>
    <row r="28" spans="1:19" hidden="1" outlineLevel="1">
      <c r="A28" s="98">
        <v>3</v>
      </c>
      <c r="B28" s="98" t="s">
        <v>784</v>
      </c>
      <c r="C28" s="98" t="s">
        <v>847</v>
      </c>
      <c r="D28" s="96">
        <v>43</v>
      </c>
      <c r="E28" s="96">
        <v>88</v>
      </c>
      <c r="F28" s="96">
        <v>97</v>
      </c>
      <c r="G28" s="92">
        <f t="shared" si="15"/>
        <v>228</v>
      </c>
      <c r="H28" s="95">
        <v>48</v>
      </c>
      <c r="I28" s="95">
        <v>34</v>
      </c>
      <c r="J28" s="95">
        <v>15</v>
      </c>
      <c r="K28" s="92">
        <f t="shared" si="16"/>
        <v>97</v>
      </c>
      <c r="L28" s="94">
        <v>32</v>
      </c>
      <c r="M28" s="94">
        <v>13</v>
      </c>
      <c r="N28" s="94">
        <v>42</v>
      </c>
      <c r="O28" s="92">
        <f t="shared" si="17"/>
        <v>87</v>
      </c>
      <c r="P28" s="93">
        <v>83</v>
      </c>
      <c r="Q28" s="93">
        <v>66</v>
      </c>
      <c r="R28" s="93">
        <v>96</v>
      </c>
      <c r="S28" s="92">
        <f t="shared" si="18"/>
        <v>245</v>
      </c>
    </row>
    <row r="29" spans="1:19" hidden="1" outlineLevel="1">
      <c r="A29" s="98">
        <v>4</v>
      </c>
      <c r="B29" s="98" t="s">
        <v>783</v>
      </c>
      <c r="C29" s="98" t="s">
        <v>847</v>
      </c>
      <c r="D29" s="96">
        <v>40</v>
      </c>
      <c r="E29" s="96">
        <v>63</v>
      </c>
      <c r="F29" s="96">
        <v>64</v>
      </c>
      <c r="G29" s="92">
        <f t="shared" si="15"/>
        <v>167</v>
      </c>
      <c r="H29" s="95">
        <v>70</v>
      </c>
      <c r="I29" s="95">
        <v>94</v>
      </c>
      <c r="J29" s="95">
        <v>35</v>
      </c>
      <c r="K29" s="92">
        <f t="shared" si="16"/>
        <v>199</v>
      </c>
      <c r="L29" s="94">
        <v>95</v>
      </c>
      <c r="M29" s="94">
        <v>36</v>
      </c>
      <c r="N29" s="94">
        <v>72</v>
      </c>
      <c r="O29" s="92">
        <f t="shared" si="17"/>
        <v>203</v>
      </c>
      <c r="P29" s="93">
        <v>74</v>
      </c>
      <c r="Q29" s="93">
        <v>64</v>
      </c>
      <c r="R29" s="93">
        <v>33</v>
      </c>
      <c r="S29" s="92">
        <f t="shared" si="18"/>
        <v>171</v>
      </c>
    </row>
    <row r="30" spans="1:19" hidden="1" outlineLevel="1">
      <c r="A30" s="98">
        <v>5</v>
      </c>
      <c r="B30" s="98" t="s">
        <v>782</v>
      </c>
      <c r="C30" s="98" t="s">
        <v>847</v>
      </c>
      <c r="D30" s="96">
        <v>90</v>
      </c>
      <c r="E30" s="96">
        <v>56</v>
      </c>
      <c r="F30" s="96">
        <v>66</v>
      </c>
      <c r="G30" s="92">
        <f t="shared" si="15"/>
        <v>212</v>
      </c>
      <c r="H30" s="95">
        <v>88</v>
      </c>
      <c r="I30" s="95">
        <v>77</v>
      </c>
      <c r="J30" s="95">
        <v>21</v>
      </c>
      <c r="K30" s="92">
        <f t="shared" si="16"/>
        <v>186</v>
      </c>
      <c r="L30" s="94">
        <v>28</v>
      </c>
      <c r="M30" s="94">
        <v>53</v>
      </c>
      <c r="N30" s="94">
        <v>45</v>
      </c>
      <c r="O30" s="92">
        <f t="shared" si="17"/>
        <v>126</v>
      </c>
      <c r="P30" s="93">
        <v>84</v>
      </c>
      <c r="Q30" s="93">
        <v>87</v>
      </c>
      <c r="R30" s="93">
        <v>64</v>
      </c>
      <c r="S30" s="92">
        <f t="shared" si="18"/>
        <v>235</v>
      </c>
    </row>
    <row r="31" spans="1:19" hidden="1" outlineLevel="1">
      <c r="A31" s="98">
        <v>6</v>
      </c>
      <c r="B31" s="98" t="s">
        <v>781</v>
      </c>
      <c r="C31" s="98" t="s">
        <v>847</v>
      </c>
      <c r="D31" s="96">
        <v>63</v>
      </c>
      <c r="E31" s="96">
        <v>80</v>
      </c>
      <c r="F31" s="96">
        <v>46</v>
      </c>
      <c r="G31" s="92">
        <f t="shared" si="15"/>
        <v>189</v>
      </c>
      <c r="H31" s="95">
        <v>25</v>
      </c>
      <c r="I31" s="95">
        <v>39</v>
      </c>
      <c r="J31" s="95">
        <v>43</v>
      </c>
      <c r="K31" s="92">
        <f t="shared" si="16"/>
        <v>107</v>
      </c>
      <c r="L31" s="94">
        <v>73</v>
      </c>
      <c r="M31" s="94">
        <v>14</v>
      </c>
      <c r="N31" s="94">
        <v>54</v>
      </c>
      <c r="O31" s="92">
        <f t="shared" si="17"/>
        <v>141</v>
      </c>
      <c r="P31" s="93">
        <v>93</v>
      </c>
      <c r="Q31" s="93">
        <v>79</v>
      </c>
      <c r="R31" s="93">
        <v>13</v>
      </c>
      <c r="S31" s="92">
        <f t="shared" si="18"/>
        <v>185</v>
      </c>
    </row>
    <row r="32" spans="1:19" ht="16.5" customHeight="1" collapsed="1">
      <c r="A32" s="98"/>
      <c r="B32" s="98"/>
      <c r="C32" s="97" t="s">
        <v>846</v>
      </c>
      <c r="D32" s="96">
        <f t="shared" ref="D32:S32" si="19">SUBTOTAL(9,D26:D31)</f>
        <v>425</v>
      </c>
      <c r="E32" s="96">
        <f t="shared" si="19"/>
        <v>372</v>
      </c>
      <c r="F32" s="96">
        <f t="shared" si="19"/>
        <v>341</v>
      </c>
      <c r="G32" s="92">
        <f t="shared" si="19"/>
        <v>1138</v>
      </c>
      <c r="H32" s="95">
        <f t="shared" si="19"/>
        <v>376</v>
      </c>
      <c r="I32" s="95">
        <f t="shared" si="19"/>
        <v>346</v>
      </c>
      <c r="J32" s="95">
        <f t="shared" si="19"/>
        <v>217</v>
      </c>
      <c r="K32" s="92">
        <f t="shared" si="19"/>
        <v>939</v>
      </c>
      <c r="L32" s="94">
        <f t="shared" si="19"/>
        <v>371</v>
      </c>
      <c r="M32" s="94">
        <f t="shared" si="19"/>
        <v>287</v>
      </c>
      <c r="N32" s="94">
        <f t="shared" si="19"/>
        <v>303</v>
      </c>
      <c r="O32" s="92">
        <f t="shared" si="19"/>
        <v>961</v>
      </c>
      <c r="P32" s="93">
        <f t="shared" si="19"/>
        <v>511</v>
      </c>
      <c r="Q32" s="93">
        <f t="shared" si="19"/>
        <v>457</v>
      </c>
      <c r="R32" s="93">
        <f t="shared" si="19"/>
        <v>277</v>
      </c>
      <c r="S32" s="92">
        <f t="shared" si="19"/>
        <v>1245</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HANDEX</vt:lpstr>
      <vt:lpstr>Statistical formulas</vt:lpstr>
      <vt:lpstr>Statistical formulas (2)</vt:lpstr>
      <vt:lpstr>AVERAGE,AVERAGEIF,AVERAGEIFS</vt:lpstr>
      <vt:lpstr>Yanvar</vt:lpstr>
      <vt:lpstr>Fevral</vt:lpstr>
      <vt:lpstr>Mart</vt:lpstr>
      <vt:lpstr>Aprel</vt:lpstr>
      <vt:lpstr>May</vt:lpstr>
      <vt:lpstr>Yekun</vt:lpstr>
      <vt:lpstr>What-If-Analysis</vt:lpstr>
      <vt:lpstr>Scenario Summary 1</vt:lpstr>
      <vt:lpstr>Scenario mng (Səyahət Büdcəsi)</vt:lpstr>
      <vt:lpstr>Scenario Summary 2</vt:lpstr>
      <vt:lpstr>Scenario Summary 3</vt:lpstr>
      <vt:lpstr>What-If-Analysis (Goal Seek)</vt:lpstr>
      <vt:lpstr>What-If-Analysis (Data table )</vt:lpstr>
      <vt:lpstr>Subtotal menu</vt:lpstr>
      <vt:lpstr>Group, Ungroup</vt:lpstr>
      <vt:lpstr>'Scenario mng (Səyahət Büdcəsi)'!Print_Area</vt:lpstr>
      <vt:lpstr>'Subtotal menu'!Print_Titles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cp:lastPrinted>2025-05-25T08:14:09Z</cp:lastPrinted>
  <dcterms:created xsi:type="dcterms:W3CDTF">2024-05-30T14:33:40Z</dcterms:created>
  <dcterms:modified xsi:type="dcterms:W3CDTF">2025-05-25T11:45:43Z</dcterms:modified>
</cp:coreProperties>
</file>