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esktop\Zefer Baglari\"/>
    </mc:Choice>
  </mc:AlternateContent>
  <xr:revisionPtr revIDLastSave="0" documentId="13_ncr:1_{369B8DCF-7EB8-49F6-AFDB-35FDB27F473D}" xr6:coauthVersionLast="45" xr6:coauthVersionMax="47" xr10:uidLastSave="{00000000-0000-0000-0000-000000000000}"/>
  <bookViews>
    <workbookView xWindow="-120" yWindow="-120" windowWidth="20730" windowHeight="11160" tabRatio="770" firstSheet="5" activeTab="10" xr2:uid="{00000000-000D-0000-FFFF-FFFF00000000}"/>
  </bookViews>
  <sheets>
    <sheet name="Göstərici" sheetId="1" r:id="rId1"/>
    <sheet name="Analiz-1" sheetId="13" r:id="rId2"/>
    <sheet name="Analiz-2" sheetId="17" r:id="rId3"/>
    <sheet name="Tabel məlumatları" sheetId="16" r:id="rId4"/>
    <sheet name="Ərazi məlumatları" sheetId="11" r:id="rId5"/>
    <sheet name="Pivot" sheetId="21" r:id="rId6"/>
    <sheet name="For Power BI" sheetId="30" r:id="rId7"/>
    <sheet name="Riyazi Pivot" sheetId="31" r:id="rId8"/>
    <sheet name="Riyazi Dashboard" sheetId="32" r:id="rId9"/>
    <sheet name="Vizaul Pivot" sheetId="35" r:id="rId10"/>
    <sheet name="Vizaul Dashboard" sheetId="33" r:id="rId11"/>
    <sheet name="Suallar" sheetId="12" r:id="rId12"/>
    <sheet name="Power BI" sheetId="22" r:id="rId13"/>
    <sheet name="Filter" sheetId="23" r:id="rId14"/>
    <sheet name="Format" sheetId="24" r:id="rId15"/>
    <sheet name="Ümumi cəm" sheetId="25" r:id="rId16"/>
    <sheet name="Məhdudiyyət" sheetId="26" r:id="rId17"/>
    <sheet name="Ayırıcı" sheetId="27" r:id="rId18"/>
    <sheet name="Son yığım" sheetId="28" r:id="rId19"/>
    <sheet name="Bonus" sheetId="29" r:id="rId20"/>
  </sheets>
  <externalReferences>
    <externalReference r:id="rId21"/>
  </externalReferences>
  <definedNames>
    <definedName name="_xlnm._FilterDatabase" localSheetId="4" hidden="1">'Ərazi məlumatları'!$A$1:$C$5</definedName>
    <definedName name="_xlnm._FilterDatabase" localSheetId="13" hidden="1">Filter!$A$7:$G$156</definedName>
    <definedName name="_xlnm._FilterDatabase" localSheetId="6" hidden="1">'For Power BI'!$F:$G</definedName>
    <definedName name="_xlnm._FilterDatabase" localSheetId="0" hidden="1">Göstərici!$A$1:$M$335</definedName>
    <definedName name="_xlnm._FilterDatabase" localSheetId="12" hidden="1">'Power BI'!$A$2:$J$2</definedName>
    <definedName name="BayramGünləri">[1]Settings!$A$3</definedName>
    <definedName name="_xlnm.Criteria" localSheetId="13">Filter!$K$3:$K$4</definedName>
    <definedName name="_xlnm.Criteria" localSheetId="6">'For Power BI'!$N$2:$N$3</definedName>
    <definedName name="ExternalData_1" localSheetId="6" hidden="1">'For Power BI'!$A$1:$J$1337</definedName>
    <definedName name="_xlnm.Extract" localSheetId="13">Filter!$J$8:$P$8</definedName>
    <definedName name="_xlnm.Extract" localSheetId="6">'For Power BI'!$M$5:$N$5</definedName>
    <definedName name="Həftəsonu">[1]Settings!$A$2</definedName>
    <definedName name="Z_13BD5032_1401_491F_9D2E_917CBE72FAD9_.wvu.FilterData" localSheetId="0" hidden="1">Göstərici!$A$1:$J$335</definedName>
    <definedName name="Z_C6F09D47_5A8E_4C40_8F42_1242C36CFDCF_.wvu.FilterData" localSheetId="0" hidden="1">Göstərici!$A$1:$W$335</definedName>
  </definedNames>
  <calcPr calcId="191028"/>
  <customWorkbookViews>
    <customWorkbookView name="Filter 2" guid="{13BD5032-1401-491F-9D2E-917CBE72FAD9}" maximized="1" windowWidth="0" windowHeight="0" activeSheetId="0"/>
    <customWorkbookView name="Filter 3" guid="{E68F2B8F-6929-4F82-A559-B78AA8CBBA27}" maximized="1" windowWidth="0" windowHeight="0" activeSheetId="0"/>
    <customWorkbookView name="Filter 1" guid="{C6F09D47-5A8E-4C40-8F42-1242C36CFDCF}" maximized="1" windowWidth="0" windowHeight="0" activeSheetId="0"/>
  </customWorkbookViews>
  <pivotCaches>
    <pivotCache cacheId="0" r:id="rId22"/>
    <pivotCache cacheId="12" r:id="rId2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31" l="1"/>
  <c r="M6" i="29" l="1"/>
  <c r="M7" i="29"/>
  <c r="M8" i="29"/>
  <c r="M9" i="29"/>
  <c r="M10" i="29"/>
  <c r="M11" i="29"/>
  <c r="M12" i="29"/>
  <c r="M13" i="29"/>
  <c r="M14" i="29"/>
  <c r="M15" i="29"/>
  <c r="M16" i="29"/>
  <c r="M17" i="29"/>
  <c r="M18" i="29"/>
  <c r="M19" i="29"/>
  <c r="M20" i="29"/>
  <c r="M21" i="29"/>
  <c r="M22" i="29"/>
  <c r="M23" i="29"/>
  <c r="M24" i="29"/>
  <c r="M25" i="29"/>
  <c r="M26" i="29"/>
  <c r="M27" i="29"/>
  <c r="M28" i="29"/>
  <c r="M29" i="29"/>
  <c r="M30" i="29"/>
  <c r="M31" i="29"/>
  <c r="M32" i="29"/>
  <c r="M33" i="29"/>
  <c r="M34" i="29"/>
  <c r="M35" i="29"/>
  <c r="H6" i="29"/>
  <c r="H8" i="29"/>
  <c r="F14" i="28"/>
  <c r="F8" i="28"/>
  <c r="F7" i="28"/>
  <c r="F9" i="28"/>
  <c r="F10" i="28"/>
  <c r="F11" i="28"/>
  <c r="F12" i="28"/>
  <c r="F13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H7" i="28"/>
  <c r="G7" i="28"/>
  <c r="AJ6" i="16"/>
  <c r="AJ9" i="16"/>
  <c r="AJ7" i="16"/>
  <c r="AJ8" i="16"/>
  <c r="AJ10" i="16"/>
  <c r="AJ11" i="16"/>
  <c r="AJ12" i="16"/>
  <c r="AJ13" i="16"/>
  <c r="AJ14" i="16"/>
  <c r="AJ15" i="16"/>
  <c r="E3" i="17"/>
  <c r="E4" i="17"/>
  <c r="E5" i="17"/>
  <c r="E2" i="17"/>
  <c r="M36" i="29" l="1"/>
  <c r="B3" i="27"/>
  <c r="B4" i="27"/>
  <c r="B5" i="27"/>
  <c r="B2" i="27"/>
  <c r="H8" i="25"/>
  <c r="H7" i="25"/>
  <c r="H9" i="25"/>
  <c r="H6" i="25"/>
  <c r="J2" i="25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2" i="1"/>
  <c r="D3" i="17"/>
  <c r="D4" i="17"/>
  <c r="D5" i="17"/>
  <c r="D2" i="17"/>
  <c r="C3" i="17"/>
  <c r="C4" i="17"/>
  <c r="C5" i="17"/>
  <c r="C2" i="17"/>
  <c r="B5" i="17"/>
  <c r="B4" i="17"/>
  <c r="B3" i="17"/>
  <c r="B2" i="17"/>
  <c r="E2" i="13"/>
  <c r="C10" i="13"/>
  <c r="E10" i="13" s="1"/>
  <c r="D6" i="13"/>
  <c r="D19" i="13" s="1"/>
  <c r="E9" i="13"/>
  <c r="E3" i="13"/>
  <c r="E4" i="13"/>
  <c r="E5" i="13"/>
  <c r="E7" i="13"/>
  <c r="E8" i="13"/>
  <c r="E11" i="13"/>
  <c r="E12" i="13"/>
  <c r="E13" i="13"/>
  <c r="E14" i="13"/>
  <c r="E15" i="13"/>
  <c r="E16" i="13"/>
  <c r="E17" i="13"/>
  <c r="E18" i="13"/>
  <c r="D7" i="13"/>
  <c r="D4" i="13"/>
  <c r="D3" i="13"/>
  <c r="D5" i="13"/>
  <c r="D8" i="13"/>
  <c r="D9" i="13"/>
  <c r="D10" i="13"/>
  <c r="D11" i="13"/>
  <c r="D12" i="13"/>
  <c r="D13" i="13"/>
  <c r="D14" i="13"/>
  <c r="D15" i="13"/>
  <c r="D16" i="13"/>
  <c r="D17" i="13"/>
  <c r="D18" i="13"/>
  <c r="C2" i="13"/>
  <c r="D2" i="13"/>
  <c r="C3" i="13"/>
  <c r="C4" i="13"/>
  <c r="C5" i="13"/>
  <c r="C6" i="13"/>
  <c r="C7" i="13"/>
  <c r="C8" i="13"/>
  <c r="C9" i="13"/>
  <c r="C11" i="13"/>
  <c r="C12" i="13"/>
  <c r="C13" i="13"/>
  <c r="C14" i="13"/>
  <c r="C15" i="13"/>
  <c r="C16" i="13"/>
  <c r="C17" i="13"/>
  <c r="C18" i="13"/>
  <c r="C19" i="13" l="1"/>
  <c r="E6" i="13"/>
  <c r="E19" i="13" s="1"/>
  <c r="F35" i="29"/>
  <c r="F34" i="29"/>
  <c r="F33" i="29"/>
  <c r="F32" i="29"/>
  <c r="F31" i="29"/>
  <c r="F30" i="29"/>
  <c r="F29" i="29"/>
  <c r="F28" i="29"/>
  <c r="F27" i="29"/>
  <c r="F26" i="29"/>
  <c r="F25" i="29"/>
  <c r="F24" i="29"/>
  <c r="F23" i="29"/>
  <c r="F22" i="29"/>
  <c r="F21" i="29"/>
  <c r="F20" i="29"/>
  <c r="F19" i="29"/>
  <c r="F18" i="29"/>
  <c r="F17" i="29"/>
  <c r="F16" i="29"/>
  <c r="F15" i="29"/>
  <c r="F14" i="29"/>
  <c r="F13" i="29"/>
  <c r="F12" i="29"/>
  <c r="F11" i="29"/>
  <c r="F10" i="29"/>
  <c r="F9" i="29"/>
  <c r="F8" i="29"/>
  <c r="F7" i="29"/>
  <c r="F6" i="29"/>
  <c r="F36" i="29" l="1"/>
  <c r="G5" i="25"/>
  <c r="U1" i="16"/>
  <c r="AB1" i="16" s="1"/>
  <c r="AI1" i="16" s="1"/>
  <c r="E5" i="16" l="1"/>
  <c r="E4" i="16" l="1"/>
  <c r="F5" i="16"/>
  <c r="G5" i="16" l="1"/>
  <c r="F4" i="16"/>
  <c r="E3" i="16"/>
  <c r="E2" i="16"/>
  <c r="H5" i="16" l="1"/>
  <c r="G4" i="16"/>
  <c r="F2" i="16"/>
  <c r="F3" i="16"/>
  <c r="I5" i="16" l="1"/>
  <c r="H4" i="16"/>
  <c r="G2" i="16"/>
  <c r="G3" i="16"/>
  <c r="J5" i="16" l="1"/>
  <c r="I4" i="16"/>
  <c r="H2" i="16"/>
  <c r="H3" i="16"/>
  <c r="K5" i="16" l="1"/>
  <c r="J4" i="16"/>
  <c r="I3" i="16"/>
  <c r="I2" i="16"/>
  <c r="L5" i="16" l="1"/>
  <c r="K4" i="16"/>
  <c r="J2" i="16"/>
  <c r="J3" i="16"/>
  <c r="M5" i="16" l="1"/>
  <c r="L4" i="16"/>
  <c r="K3" i="16"/>
  <c r="K2" i="16"/>
  <c r="N5" i="16" l="1"/>
  <c r="M4" i="16"/>
  <c r="L2" i="16"/>
  <c r="L3" i="16"/>
  <c r="O5" i="16" l="1"/>
  <c r="N4" i="16"/>
  <c r="M3" i="16"/>
  <c r="M2" i="16"/>
  <c r="P5" i="16" l="1"/>
  <c r="O4" i="16"/>
  <c r="N2" i="16"/>
  <c r="N3" i="16"/>
  <c r="Q5" i="16" l="1"/>
  <c r="P4" i="16"/>
  <c r="O3" i="16"/>
  <c r="O2" i="16"/>
  <c r="R5" i="16" l="1"/>
  <c r="Q4" i="16"/>
  <c r="P2" i="16"/>
  <c r="P3" i="16"/>
  <c r="S5" i="16" l="1"/>
  <c r="R4" i="16"/>
  <c r="Q3" i="16"/>
  <c r="Q2" i="16"/>
  <c r="T5" i="16" l="1"/>
  <c r="S4" i="16"/>
  <c r="R2" i="16"/>
  <c r="R3" i="16"/>
  <c r="U5" i="16" l="1"/>
  <c r="T4" i="16"/>
  <c r="S2" i="16"/>
  <c r="S3" i="16"/>
  <c r="U4" i="16" l="1"/>
  <c r="V5" i="16"/>
  <c r="T2" i="16"/>
  <c r="T3" i="16"/>
  <c r="V4" i="16" l="1"/>
  <c r="W5" i="16"/>
  <c r="U3" i="16"/>
  <c r="U2" i="16"/>
  <c r="X5" i="16" l="1"/>
  <c r="W4" i="16"/>
  <c r="V3" i="16"/>
  <c r="V2" i="16"/>
  <c r="Y5" i="16" l="1"/>
  <c r="X4" i="16"/>
  <c r="W3" i="16"/>
  <c r="W2" i="16"/>
  <c r="Z5" i="16" l="1"/>
  <c r="Y4" i="16"/>
  <c r="X2" i="16"/>
  <c r="X3" i="16"/>
  <c r="AA5" i="16" l="1"/>
  <c r="Z4" i="16"/>
  <c r="Y2" i="16"/>
  <c r="Y3" i="16"/>
  <c r="AB5" i="16" l="1"/>
  <c r="AA4" i="16"/>
  <c r="Z3" i="16"/>
  <c r="Z2" i="16"/>
  <c r="AC5" i="16" l="1"/>
  <c r="AB4" i="16"/>
  <c r="AA3" i="16"/>
  <c r="AA2" i="16"/>
  <c r="AD5" i="16" l="1"/>
  <c r="AC4" i="16"/>
  <c r="AB2" i="16"/>
  <c r="AB3" i="16"/>
  <c r="AE5" i="16" l="1"/>
  <c r="AD4" i="16"/>
  <c r="AC3" i="16"/>
  <c r="AC2" i="16"/>
  <c r="AF5" i="16" l="1"/>
  <c r="AE4" i="16"/>
  <c r="AD2" i="16"/>
  <c r="AD3" i="16"/>
  <c r="AG5" i="16" l="1"/>
  <c r="AF4" i="16"/>
  <c r="AE2" i="16"/>
  <c r="AE3" i="16"/>
  <c r="AH5" i="16" l="1"/>
  <c r="AG4" i="16"/>
  <c r="AF3" i="16"/>
  <c r="AF2" i="16"/>
  <c r="AI5" i="16" l="1"/>
  <c r="AI4" i="16" s="1"/>
  <c r="AH4" i="16"/>
  <c r="AI2" i="16"/>
  <c r="AG3" i="16"/>
  <c r="AH3" i="16"/>
  <c r="AG2" i="16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H2" i="16"/>
  <c r="AI3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72ACBF-0038-46FC-BF6E-1E943239B3EA}" keepAlive="1" name="Query - Table2" description="Connection to the 'Table2' query in the workbook." type="5" refreshedVersion="6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<sst xmlns="http://schemas.openxmlformats.org/spreadsheetml/2006/main" count="23460" uniqueCount="1733">
  <si>
    <t>№</t>
  </si>
  <si>
    <t>Tarix</t>
  </si>
  <si>
    <t>Ərazinin Adı</t>
  </si>
  <si>
    <t>Parsel Nömrəsi</t>
  </si>
  <si>
    <t>Fəhlə sayı</t>
  </si>
  <si>
    <t>Sortun Adı</t>
  </si>
  <si>
    <t>Çəki (miqdar)</t>
  </si>
  <si>
    <t>Yığım edən tərəf</t>
  </si>
  <si>
    <t>İstifadə Məqsədi</t>
  </si>
  <si>
    <t>Tex/Alət/Aqrt</t>
  </si>
  <si>
    <t>Ortalama çəki</t>
  </si>
  <si>
    <t>Əkin sxemi</t>
  </si>
  <si>
    <t>Ərazinin ümumi sahəsi</t>
  </si>
  <si>
    <t>AA 01</t>
  </si>
  <si>
    <t>Parsel 1</t>
  </si>
  <si>
    <t>Sort 11</t>
  </si>
  <si>
    <t>Şirkət A</t>
  </si>
  <si>
    <t>Süfrəlik</t>
  </si>
  <si>
    <t>Əl</t>
  </si>
  <si>
    <t>AA 02</t>
  </si>
  <si>
    <t>Yağlıq</t>
  </si>
  <si>
    <t>AA 03</t>
  </si>
  <si>
    <t>Sort 2</t>
  </si>
  <si>
    <t>AA 04</t>
  </si>
  <si>
    <t>Sort 12</t>
  </si>
  <si>
    <t>Sort 6</t>
  </si>
  <si>
    <t>Sort 10</t>
  </si>
  <si>
    <t>Sort 1</t>
  </si>
  <si>
    <t>Sort 5</t>
  </si>
  <si>
    <t>Sort 9</t>
  </si>
  <si>
    <t>Sort 4</t>
  </si>
  <si>
    <t>Texnika(shaker)</t>
  </si>
  <si>
    <t>Sort 8</t>
  </si>
  <si>
    <t>Sort 7</t>
  </si>
  <si>
    <t>Əl(shaker)</t>
  </si>
  <si>
    <t>Sort 3</t>
  </si>
  <si>
    <t>Toplam Çəki</t>
  </si>
  <si>
    <t>TOPLAM ÇƏKİ</t>
  </si>
  <si>
    <t>Çəki (kq)</t>
  </si>
  <si>
    <t>Ərazinin sahəsi (Ha)</t>
  </si>
  <si>
    <t>Hektar başına düşən miqdar</t>
  </si>
  <si>
    <t>Ərazinin payına düşən zeytunun faizi</t>
  </si>
  <si>
    <t>Aqronom Komandası Üçün Davamiyyət Cədvəli</t>
  </si>
  <si>
    <t>Oct</t>
  </si>
  <si>
    <t>İlk Tarix:</t>
  </si>
  <si>
    <t>Son Tarix:</t>
  </si>
  <si>
    <t>Cəmi Gün:</t>
  </si>
  <si>
    <t>Əlavə 
saatlar</t>
  </si>
  <si>
    <t>Weekend Helper</t>
  </si>
  <si>
    <t>Holiday Helper</t>
  </si>
  <si>
    <t>Soyad / Ad / Ata Adı</t>
  </si>
  <si>
    <t>İşlədiyi Ərazi</t>
  </si>
  <si>
    <t>Vəzifəsi</t>
  </si>
  <si>
    <t>Şəxs 1</t>
  </si>
  <si>
    <t>Bütün sahələr</t>
  </si>
  <si>
    <t>Baş Aqronom</t>
  </si>
  <si>
    <t>Şəxs 2</t>
  </si>
  <si>
    <t>Aparıcı Sahə Aqronomu</t>
  </si>
  <si>
    <t>Şəxs 3</t>
  </si>
  <si>
    <t>Şəxs 4</t>
  </si>
  <si>
    <t>Şəxs 5</t>
  </si>
  <si>
    <t>Sahə Aqronomu</t>
  </si>
  <si>
    <t>Şəxs 6</t>
  </si>
  <si>
    <t>Şəxs 7</t>
  </si>
  <si>
    <t>Şəxs 8</t>
  </si>
  <si>
    <t>Şəxs 9</t>
  </si>
  <si>
    <t>Aqronom Köməkçisi</t>
  </si>
  <si>
    <t>Şəxs 10</t>
  </si>
  <si>
    <t>Ərazi</t>
  </si>
  <si>
    <t>Ərazinin sahəsi</t>
  </si>
  <si>
    <t>7x7</t>
  </si>
  <si>
    <t>7x5</t>
  </si>
  <si>
    <t>6x4</t>
  </si>
  <si>
    <t>5x1.5</t>
  </si>
  <si>
    <t>Məhsul yığımı məlumatları</t>
  </si>
  <si>
    <t>Akt Nömrəsi</t>
  </si>
  <si>
    <t>Yığım vasitəsi</t>
  </si>
  <si>
    <t>Ərazinin Aqronomu</t>
  </si>
  <si>
    <t>Ərazinin yaranma ili</t>
  </si>
  <si>
    <t>Sabir Rüstəmov</t>
  </si>
  <si>
    <t>Emil Qurbanov</t>
  </si>
  <si>
    <t>Qurbani Mustafayev</t>
  </si>
  <si>
    <t>Natiq Səfərli</t>
  </si>
  <si>
    <t>10.31.2022</t>
  </si>
  <si>
    <t>11.22.2022</t>
  </si>
  <si>
    <t>Yağlıqq</t>
  </si>
  <si>
    <t>12.21.2022</t>
  </si>
  <si>
    <t>İşçilər</t>
  </si>
  <si>
    <t>Departament</t>
  </si>
  <si>
    <t>Status</t>
  </si>
  <si>
    <t>İşə başlama vaxtı</t>
  </si>
  <si>
    <t>Təcrübə</t>
  </si>
  <si>
    <t>Maaş</t>
  </si>
  <si>
    <t>Dərəcə</t>
  </si>
  <si>
    <t>Michael Welch</t>
  </si>
  <si>
    <t>Manufacturing</t>
  </si>
  <si>
    <t>Full Time</t>
  </si>
  <si>
    <t>Zachary Tate</t>
  </si>
  <si>
    <t>Quality Assurance</t>
  </si>
  <si>
    <t>Contract</t>
  </si>
  <si>
    <t>Robert Wilcox</t>
  </si>
  <si>
    <t>Half-Time</t>
  </si>
  <si>
    <t>Teresa Baxter</t>
  </si>
  <si>
    <t>Account Management</t>
  </si>
  <si>
    <t>Suzanne Farmer</t>
  </si>
  <si>
    <t>Quality Control</t>
  </si>
  <si>
    <t>David Armstrong</t>
  </si>
  <si>
    <t>Leonard Grant</t>
  </si>
  <si>
    <t>Facilities/Engineering</t>
  </si>
  <si>
    <t>Tia Powers</t>
  </si>
  <si>
    <t>Hourly</t>
  </si>
  <si>
    <t>David Meyers</t>
  </si>
  <si>
    <t>Mike Walker</t>
  </si>
  <si>
    <t>Marc Navarro</t>
  </si>
  <si>
    <t>Bryan Briggs</t>
  </si>
  <si>
    <t>Marketing</t>
  </si>
  <si>
    <t>Corey Patton</t>
  </si>
  <si>
    <t>Thomas Chavez</t>
  </si>
  <si>
    <t>Grant Barnes</t>
  </si>
  <si>
    <t>ASC</t>
  </si>
  <si>
    <t>Ray Turner</t>
  </si>
  <si>
    <t>Craig Henry</t>
  </si>
  <si>
    <t>Ronald Lawrence</t>
  </si>
  <si>
    <t>IT</t>
  </si>
  <si>
    <t>Chris Garrison</t>
  </si>
  <si>
    <t>Christopher Parks</t>
  </si>
  <si>
    <t>Cathy Fields</t>
  </si>
  <si>
    <t>Cherie Burgess</t>
  </si>
  <si>
    <t>Scott Melton</t>
  </si>
  <si>
    <t>Product Development</t>
  </si>
  <si>
    <t>Timothy Wallace</t>
  </si>
  <si>
    <t>Raquel Booth</t>
  </si>
  <si>
    <t>Eric Jackson</t>
  </si>
  <si>
    <t>Creative</t>
  </si>
  <si>
    <t>Eileen Roberson</t>
  </si>
  <si>
    <t>Sales</t>
  </si>
  <si>
    <t>Erin Harding</t>
  </si>
  <si>
    <t>Mark Russell</t>
  </si>
  <si>
    <t>Raymond Bradford</t>
  </si>
  <si>
    <t>Kevin Atkins</t>
  </si>
  <si>
    <t>Chris Preston</t>
  </si>
  <si>
    <t>Richard Chambers</t>
  </si>
  <si>
    <t>Florianne Jacobs</t>
  </si>
  <si>
    <t>Rhonda Stafford</t>
  </si>
  <si>
    <t>Carl Parker</t>
  </si>
  <si>
    <t>Jen Middleton</t>
  </si>
  <si>
    <t>Ronald Crawford</t>
  </si>
  <si>
    <t>Diane Andrews</t>
  </si>
  <si>
    <t>Ryan McCarthy</t>
  </si>
  <si>
    <t>Bobby Mendoza</t>
  </si>
  <si>
    <t>Erik Pena</t>
  </si>
  <si>
    <t>Hsi McCormick</t>
  </si>
  <si>
    <t>Scott McDowell</t>
  </si>
  <si>
    <t>Kenneth Miles</t>
  </si>
  <si>
    <t>Shannon Thomas</t>
  </si>
  <si>
    <t>Mark Massey</t>
  </si>
  <si>
    <t>Jaime Chen</t>
  </si>
  <si>
    <t>Duane Pope</t>
  </si>
  <si>
    <t>Amy Decker</t>
  </si>
  <si>
    <t>Jessica Chapman</t>
  </si>
  <si>
    <t>Michael Bowman</t>
  </si>
  <si>
    <t>Christopher Perry</t>
  </si>
  <si>
    <t>Alfred Waters</t>
  </si>
  <si>
    <t>Debra Parrish</t>
  </si>
  <si>
    <t>Kristina Jensen</t>
  </si>
  <si>
    <t>Anthony Carson</t>
  </si>
  <si>
    <t>Leslie Doyle</t>
  </si>
  <si>
    <t>Training</t>
  </si>
  <si>
    <t>Debbie Wolf</t>
  </si>
  <si>
    <t>Robert Moore</t>
  </si>
  <si>
    <t>ADC</t>
  </si>
  <si>
    <t>Lisa Page</t>
  </si>
  <si>
    <t>Emily Leon</t>
  </si>
  <si>
    <t>Jill Maxwell</t>
  </si>
  <si>
    <t>David Mercado</t>
  </si>
  <si>
    <t>Environmental Health/Safety</t>
  </si>
  <si>
    <t>Ed Gomez</t>
  </si>
  <si>
    <t>Thomas Marquez</t>
  </si>
  <si>
    <t>Allan Carter</t>
  </si>
  <si>
    <t>Tamara McDaniel</t>
  </si>
  <si>
    <t>Roy Butler</t>
  </si>
  <si>
    <t>Mary Reyes</t>
  </si>
  <si>
    <t>Environmental Compliance</t>
  </si>
  <si>
    <t>Matthew Dunn</t>
  </si>
  <si>
    <t>Michael Kirby</t>
  </si>
  <si>
    <t>Kent Oconnor</t>
  </si>
  <si>
    <t>Terry Palmer</t>
  </si>
  <si>
    <t>Michael Solomon</t>
  </si>
  <si>
    <t>Peter Foley</t>
  </si>
  <si>
    <t>Frank Wiggins</t>
  </si>
  <si>
    <t>Chris Montgomery</t>
  </si>
  <si>
    <t>Todd Francis</t>
  </si>
  <si>
    <t>Shaun Winters</t>
  </si>
  <si>
    <t>Brad Wright</t>
  </si>
  <si>
    <t>Bacardi Pittman</t>
  </si>
  <si>
    <t>Kevin Aguilar</t>
  </si>
  <si>
    <t>Danny Love</t>
  </si>
  <si>
    <t>Christopher Soto</t>
  </si>
  <si>
    <t>Thomas Hurst</t>
  </si>
  <si>
    <t>Sheela Gaines</t>
  </si>
  <si>
    <t>Robert Sullivan</t>
  </si>
  <si>
    <t>Diane Chandler</t>
  </si>
  <si>
    <t>Curtis Sheppard</t>
  </si>
  <si>
    <t>Robbie Barber</t>
  </si>
  <si>
    <t>Deborah Lindsey</t>
  </si>
  <si>
    <t>Cassy Pearson</t>
  </si>
  <si>
    <t>Stephen Silva</t>
  </si>
  <si>
    <t>Randall Ruiz</t>
  </si>
  <si>
    <t>Carol Moran</t>
  </si>
  <si>
    <t>Janice Ross</t>
  </si>
  <si>
    <t>Teason Anderson</t>
  </si>
  <si>
    <t>Douglas Howell</t>
  </si>
  <si>
    <t>John Jones</t>
  </si>
  <si>
    <t>Bryant Vargas</t>
  </si>
  <si>
    <t>Paul Dennis</t>
  </si>
  <si>
    <t>Dean Collier</t>
  </si>
  <si>
    <t>James Finley</t>
  </si>
  <si>
    <t>Shari Mathis</t>
  </si>
  <si>
    <t>Vicky Payne</t>
  </si>
  <si>
    <t>Michael Santiago</t>
  </si>
  <si>
    <t>Chris McKinney</t>
  </si>
  <si>
    <t>Edward McLaughlin</t>
  </si>
  <si>
    <t>David Diaz</t>
  </si>
  <si>
    <t>Pete Caldwell</t>
  </si>
  <si>
    <t>Lara Larsen</t>
  </si>
  <si>
    <t>April Goodwin</t>
  </si>
  <si>
    <t>Douglas Bryant</t>
  </si>
  <si>
    <t>Alicia Franklin</t>
  </si>
  <si>
    <t>Lorna Hudson</t>
  </si>
  <si>
    <t>Gayla Dean</t>
  </si>
  <si>
    <t>Eugene Glover</t>
  </si>
  <si>
    <t>Gregory Clayton</t>
  </si>
  <si>
    <t>Ray Baldwin</t>
  </si>
  <si>
    <t>Major Mfg Projects</t>
  </si>
  <si>
    <t>Richard Campos</t>
  </si>
  <si>
    <t>James Abbott</t>
  </si>
  <si>
    <t>Chris Kirk</t>
  </si>
  <si>
    <t>Donald Patel</t>
  </si>
  <si>
    <t>Edward Hayes</t>
  </si>
  <si>
    <t>John Barrett</t>
  </si>
  <si>
    <t>Research/Development</t>
  </si>
  <si>
    <t>Kim Green</t>
  </si>
  <si>
    <t>Ronald Carpenter</t>
  </si>
  <si>
    <t>Icelita Kelly</t>
  </si>
  <si>
    <t>Human Resources</t>
  </si>
  <si>
    <t>Shira Nelson</t>
  </si>
  <si>
    <t>Elbert Cole</t>
  </si>
  <si>
    <t>Diane Matthews</t>
  </si>
  <si>
    <t>Debra Boyd</t>
  </si>
  <si>
    <t>Lesa Carroll</t>
  </si>
  <si>
    <t>Invoice</t>
  </si>
  <si>
    <t>Şirkətlər</t>
  </si>
  <si>
    <t>Məhsul</t>
  </si>
  <si>
    <t>Satışlar</t>
  </si>
  <si>
    <t>Satış Xərcləri</t>
  </si>
  <si>
    <t>Tri Fly</t>
  </si>
  <si>
    <t>Fun Fly</t>
  </si>
  <si>
    <t>Colorad Boom</t>
  </si>
  <si>
    <t>Aspen</t>
  </si>
  <si>
    <t>Yanaki</t>
  </si>
  <si>
    <t>V-Rang</t>
  </si>
  <si>
    <t>Gel Booms</t>
  </si>
  <si>
    <t>Quad</t>
  </si>
  <si>
    <t>Carlota</t>
  </si>
  <si>
    <t>Bellen</t>
  </si>
  <si>
    <t>Mt. Fun</t>
  </si>
  <si>
    <t>Sunset</t>
  </si>
  <si>
    <t>FastFly</t>
  </si>
  <si>
    <t>Crest</t>
  </si>
  <si>
    <t>Darnell</t>
  </si>
  <si>
    <t>İllər</t>
  </si>
  <si>
    <t>Maya dəyərləri</t>
  </si>
  <si>
    <t>İl</t>
  </si>
  <si>
    <t>Ümumi satışlar</t>
  </si>
  <si>
    <t xml:space="preserve"> </t>
  </si>
  <si>
    <t>Məhsul adı</t>
  </si>
  <si>
    <t>Qiymət</t>
  </si>
  <si>
    <t>Nar</t>
  </si>
  <si>
    <t>Badam</t>
  </si>
  <si>
    <t>Zeytun</t>
  </si>
  <si>
    <t>Qoz</t>
  </si>
  <si>
    <t>Fındıq</t>
  </si>
  <si>
    <t>Alma</t>
  </si>
  <si>
    <t>Armud</t>
  </si>
  <si>
    <t>Ərik</t>
  </si>
  <si>
    <t>ID</t>
  </si>
  <si>
    <t>Badam-15-kq</t>
  </si>
  <si>
    <t>Nar-23-kq</t>
  </si>
  <si>
    <t>Zeytun-55-kq</t>
  </si>
  <si>
    <t>Alma-112-ton</t>
  </si>
  <si>
    <r>
      <rPr>
        <b/>
        <sz val="11"/>
        <color theme="1"/>
        <rFont val="Arial"/>
        <family val="2"/>
        <scheme val="minor"/>
      </rPr>
      <t>Sual 19.</t>
    </r>
    <r>
      <rPr>
        <sz val="10"/>
        <color rgb="FF000000"/>
        <rFont val="Arial"/>
        <family val="2"/>
        <scheme val="minor"/>
      </rPr>
      <t xml:space="preserve"> Soldakı cədvəldən istifadə edərək sağdakı cədvəldə adları qeyd olunan məhsulların son yığım miqdarını müəyyən edin.</t>
    </r>
  </si>
  <si>
    <t>Yığım miqdarı</t>
  </si>
  <si>
    <t>Heyva</t>
  </si>
  <si>
    <t>Şaftalı</t>
  </si>
  <si>
    <t>Gavalı</t>
  </si>
  <si>
    <t>Qarpız</t>
  </si>
  <si>
    <t>Banan</t>
  </si>
  <si>
    <t>Çiyələk</t>
  </si>
  <si>
    <t>Üzüm</t>
  </si>
  <si>
    <t>Kivi</t>
  </si>
  <si>
    <t>Yemiş</t>
  </si>
  <si>
    <t>Portağal</t>
  </si>
  <si>
    <t>Limon</t>
  </si>
  <si>
    <t>Mandarin</t>
  </si>
  <si>
    <t>Gilas</t>
  </si>
  <si>
    <t>Moruq</t>
  </si>
  <si>
    <t>Ananas</t>
  </si>
  <si>
    <t>Albalı</t>
  </si>
  <si>
    <t>Əncir</t>
  </si>
  <si>
    <t>Alça</t>
  </si>
  <si>
    <t>Feyxoa</t>
  </si>
  <si>
    <t>Qaragilə</t>
  </si>
  <si>
    <r>
      <rPr>
        <b/>
        <sz val="11"/>
        <color theme="1"/>
        <rFont val="Arial"/>
        <family val="2"/>
        <scheme val="minor"/>
      </rPr>
      <t>Sual 6</t>
    </r>
    <r>
      <rPr>
        <sz val="10"/>
        <color rgb="FF000000"/>
        <rFont val="Arial"/>
        <family val="2"/>
        <scheme val="minor"/>
      </rPr>
      <t>. İşçilər üçün ümumi bonus faizi verilib və hər bir işçinin vəzifəsindən asılı olaraq bonus əmsalı var. Hesablamaya diqqət edin.</t>
    </r>
  </si>
  <si>
    <t>Əgər Bonus büdcəsi 6000 müəyyən edilibsə bonus faizi nə qədər olmalıdır?</t>
  </si>
  <si>
    <t>S/n</t>
  </si>
  <si>
    <t>Soyad Ad Ata adı</t>
  </si>
  <si>
    <t>Vəzifə</t>
  </si>
  <si>
    <t>Bonus əmsalı</t>
  </si>
  <si>
    <t>Əmək Haqqı</t>
  </si>
  <si>
    <t>Bonus məbləği</t>
  </si>
  <si>
    <t>Bonus faizi</t>
  </si>
  <si>
    <t>İsmayılov Ülvi Ceyhun</t>
  </si>
  <si>
    <t>Aparıcı Auditor</t>
  </si>
  <si>
    <t>Məmmədova Fidan Famil</t>
  </si>
  <si>
    <t>Treyd Monitorinq Mütəxəssisi</t>
  </si>
  <si>
    <t>Kamallı Orxan Kamil</t>
  </si>
  <si>
    <t>Keyfiyyət üzrə mütəxəssis</t>
  </si>
  <si>
    <t>Hüseynov Məhərrəm Arif</t>
  </si>
  <si>
    <t>Satış auditi üzrə mütəxəssis</t>
  </si>
  <si>
    <t>Cümşüdlü Xəyal Xəyyam</t>
  </si>
  <si>
    <t>Pirizadə Nihat Tahir</t>
  </si>
  <si>
    <t>Məmmədov Taleh Darvin</t>
  </si>
  <si>
    <t>Abbasov Nicat Nazim</t>
  </si>
  <si>
    <t>Hüseyn Vüsal Ehtiram</t>
  </si>
  <si>
    <t>Balayev Maksim Rafiddinoviç</t>
  </si>
  <si>
    <t>Bağırov Azər Vidadi</t>
  </si>
  <si>
    <t>Ovçinnikov Aleksandr Anatolyeviç</t>
  </si>
  <si>
    <t>Quluzadə Nəzrin Vüqar</t>
  </si>
  <si>
    <t>Yaqubzadə Kamran Rahib</t>
  </si>
  <si>
    <t>Qurbanov İmran Bayram</t>
  </si>
  <si>
    <t>Nəzarətçi</t>
  </si>
  <si>
    <t>Abbasov Müşfiq Natiq</t>
  </si>
  <si>
    <t>Tağıyev Aydın Emin</t>
  </si>
  <si>
    <t>Bayramov İlqar Qasım</t>
  </si>
  <si>
    <t>İskəndərli Seymur Mail</t>
  </si>
  <si>
    <t>Bağırov Vəli Zakir</t>
  </si>
  <si>
    <t>Tağıyev Emin Məhəmmədəli</t>
  </si>
  <si>
    <t>Qurbanov Hüseyn Famil</t>
  </si>
  <si>
    <t>Məmmədli Fərid İsmayıl</t>
  </si>
  <si>
    <t>Mustafayev Əhməd Akif</t>
  </si>
  <si>
    <t>Qasımov Emzar Ramiz</t>
  </si>
  <si>
    <t>Rüstəmova Xatirə Kazım</t>
  </si>
  <si>
    <t>Məmmədov Elnar Seyran</t>
  </si>
  <si>
    <t>Qasımov Mustafa Kənan</t>
  </si>
  <si>
    <t>Paşayev Etibar Abbas</t>
  </si>
  <si>
    <t>Məmmədov Ceyhun Namiq</t>
  </si>
  <si>
    <t>Suallar</t>
  </si>
  <si>
    <r>
      <rPr>
        <b/>
        <sz val="10"/>
        <color rgb="FF000000"/>
        <rFont val="Arial"/>
        <family val="2"/>
        <scheme val="minor"/>
      </rPr>
      <t>"Göstərici"</t>
    </r>
    <r>
      <rPr>
        <sz val="10"/>
        <color rgb="FF000000"/>
        <rFont val="Arial"/>
        <family val="2"/>
        <scheme val="minor"/>
      </rPr>
      <t xml:space="preserve"> səhifəsinin hər bir excel sətrində bir fəhləyə düşən çəkilərin tapılması (ortalama miqdarın tapılması) 
Alınmış nəticələr</t>
    </r>
    <r>
      <rPr>
        <b/>
        <sz val="10"/>
        <color rgb="FF000000"/>
        <rFont val="Arial"/>
        <family val="2"/>
        <scheme val="minor"/>
      </rPr>
      <t xml:space="preserve"> "Göstərici"</t>
    </r>
    <r>
      <rPr>
        <sz val="10"/>
        <color rgb="FF000000"/>
        <rFont val="Arial"/>
        <family val="2"/>
        <scheme val="minor"/>
      </rPr>
      <t xml:space="preserve"> səhifəsinin </t>
    </r>
    <r>
      <rPr>
        <b/>
        <sz val="10"/>
        <color rgb="FF000000"/>
        <rFont val="Arial"/>
        <family val="2"/>
        <scheme val="minor"/>
      </rPr>
      <t>"K"</t>
    </r>
    <r>
      <rPr>
        <sz val="10"/>
        <color rgb="FF000000"/>
        <rFont val="Arial"/>
        <family val="2"/>
        <scheme val="minor"/>
      </rPr>
      <t xml:space="preserve"> sütununda göstərilməli.</t>
    </r>
  </si>
  <si>
    <r>
      <rPr>
        <b/>
        <sz val="10"/>
        <color rgb="FF000000"/>
        <rFont val="Arial"/>
        <family val="2"/>
        <scheme val="minor"/>
      </rPr>
      <t>"Ərazi məlumatları"</t>
    </r>
    <r>
      <rPr>
        <sz val="10"/>
        <color rgb="FF000000"/>
        <rFont val="Arial"/>
        <family val="2"/>
        <scheme val="minor"/>
      </rPr>
      <t xml:space="preserve"> excel səhifəsindən istifadə edərək,
</t>
    </r>
    <r>
      <rPr>
        <b/>
        <sz val="10"/>
        <color rgb="FF000000"/>
        <rFont val="Arial"/>
        <family val="2"/>
        <scheme val="minor"/>
      </rPr>
      <t>"Göstərici"</t>
    </r>
    <r>
      <rPr>
        <sz val="10"/>
        <color rgb="FF000000"/>
        <rFont val="Arial"/>
        <family val="2"/>
        <scheme val="minor"/>
      </rPr>
      <t xml:space="preserve"> səhifəsində qeyd olunan hər bir əraziyə müvafiq </t>
    </r>
    <r>
      <rPr>
        <b/>
        <sz val="10"/>
        <color rgb="FF000000"/>
        <rFont val="Arial"/>
        <family val="2"/>
        <scheme val="minor"/>
      </rPr>
      <t>Əkin sxeminin və sahəsinin</t>
    </r>
    <r>
      <rPr>
        <sz val="10"/>
        <color rgb="FF000000"/>
        <rFont val="Arial"/>
        <family val="2"/>
        <scheme val="minor"/>
      </rPr>
      <t xml:space="preserve"> tapılması (L və M sütununun doldurulması)</t>
    </r>
  </si>
  <si>
    <r>
      <rPr>
        <b/>
        <sz val="10"/>
        <color rgb="FF000000"/>
        <rFont val="Arial"/>
        <family val="2"/>
        <scheme val="minor"/>
      </rPr>
      <t xml:space="preserve">"Göstərici" </t>
    </r>
    <r>
      <rPr>
        <sz val="10"/>
        <color rgb="FF000000"/>
        <rFont val="Arial"/>
        <family val="2"/>
        <scheme val="minor"/>
      </rPr>
      <t xml:space="preserve">səhifəsindən istifadə edərək </t>
    </r>
    <r>
      <rPr>
        <b/>
        <sz val="10"/>
        <color rgb="FF000000"/>
        <rFont val="Arial"/>
        <family val="2"/>
        <scheme val="minor"/>
      </rPr>
      <t>"Analiz-1"</t>
    </r>
    <r>
      <rPr>
        <sz val="10"/>
        <color rgb="FF000000"/>
        <rFont val="Arial"/>
        <family val="2"/>
        <scheme val="minor"/>
      </rPr>
      <t xml:space="preserve"> səhifəsində
ərazi və sortlar üzrə , yağlıq ,süfrəlik çəkilərin  hesablanması</t>
    </r>
  </si>
  <si>
    <r>
      <rPr>
        <b/>
        <sz val="10"/>
        <color rgb="FF000000"/>
        <rFont val="Arial"/>
        <family val="2"/>
        <scheme val="minor"/>
      </rPr>
      <t xml:space="preserve">"Göstərici" </t>
    </r>
    <r>
      <rPr>
        <sz val="10"/>
        <color rgb="FF000000"/>
        <rFont val="Arial"/>
        <family val="2"/>
        <scheme val="minor"/>
      </rPr>
      <t xml:space="preserve">səhifəsindən istifadə edərək </t>
    </r>
    <r>
      <rPr>
        <b/>
        <sz val="10"/>
        <color rgb="FF000000"/>
        <rFont val="Arial"/>
        <family val="2"/>
        <scheme val="minor"/>
      </rPr>
      <t>"Analiz-2"</t>
    </r>
    <r>
      <rPr>
        <sz val="10"/>
        <color rgb="FF000000"/>
        <rFont val="Arial"/>
        <family val="2"/>
        <scheme val="minor"/>
      </rPr>
      <t xml:space="preserve"> səhifəsində
ərazilər üzrə yığılmış  miqdarının (kq) , hekatar başına düşən miqdarın və ərazinin ümumi çəkidə payının (%) hesablanması</t>
    </r>
  </si>
  <si>
    <r>
      <rPr>
        <b/>
        <sz val="10"/>
        <color rgb="FF000000"/>
        <rFont val="Arial"/>
        <family val="2"/>
        <scheme val="minor"/>
      </rPr>
      <t xml:space="preserve">"Göstərici" </t>
    </r>
    <r>
      <rPr>
        <sz val="10"/>
        <color rgb="FF000000"/>
        <rFont val="Arial"/>
        <family val="2"/>
        <scheme val="minor"/>
      </rPr>
      <t>məlumatlarından istifadə edərək</t>
    </r>
    <r>
      <rPr>
        <b/>
        <sz val="10"/>
        <color rgb="FF000000"/>
        <rFont val="Arial"/>
        <family val="2"/>
        <scheme val="minor"/>
      </rPr>
      <t xml:space="preserve"> Pivot səhifəsində </t>
    </r>
    <r>
      <rPr>
        <sz val="10"/>
        <color rgb="FF000000"/>
        <rFont val="Arial"/>
        <family val="2"/>
        <scheme val="minor"/>
      </rPr>
      <t xml:space="preserve">eyni adlı ərazilərdə yığılmış məhsulun aylar üzrə müqayisəsi üçün
</t>
    </r>
    <r>
      <rPr>
        <b/>
        <sz val="10"/>
        <color rgb="FF000000"/>
        <rFont val="Arial"/>
        <family val="2"/>
        <scheme val="minor"/>
      </rPr>
      <t>Pivot Table</t>
    </r>
    <r>
      <rPr>
        <sz val="10"/>
        <color rgb="FF000000"/>
        <rFont val="Arial"/>
        <family val="2"/>
        <scheme val="minor"/>
      </rPr>
      <t xml:space="preserve"> qurulması və </t>
    </r>
    <r>
      <rPr>
        <b/>
        <sz val="10"/>
        <color rgb="FF000000"/>
        <rFont val="Arial"/>
        <family val="2"/>
        <scheme val="minor"/>
      </rPr>
      <t>Bar Graphla</t>
    </r>
    <r>
      <rPr>
        <sz val="10"/>
        <color rgb="FF000000"/>
        <rFont val="Arial"/>
        <family val="2"/>
        <scheme val="minor"/>
      </rPr>
      <t xml:space="preserve"> vizuallaşdırılması</t>
    </r>
  </si>
  <si>
    <r>
      <rPr>
        <b/>
        <sz val="10"/>
        <color rgb="FF000000"/>
        <rFont val="Arial"/>
        <family val="2"/>
        <scheme val="minor"/>
      </rPr>
      <t xml:space="preserve">"Tabel məlumatları" </t>
    </r>
    <r>
      <rPr>
        <sz val="10"/>
        <color rgb="FF000000"/>
        <rFont val="Arial"/>
        <family val="2"/>
        <scheme val="minor"/>
      </rPr>
      <t xml:space="preserve">səhifəsində işçilərin günlər üzrə 8 saatdan çox işləmiş saatlarının və həftə sonu olan iş saatlarının cəminin hesablanması
</t>
    </r>
    <r>
      <rPr>
        <b/>
        <sz val="10"/>
        <color rgb="FF000000"/>
        <rFont val="Arial"/>
        <family val="2"/>
        <scheme val="minor"/>
      </rPr>
      <t>(Tabel məlumatları səhifəsində Əlavə saatlar sütununa yazılmalıdır) Qeyd : Həftə sonu olan iş saatları bütöv hesablanmalıdır.Həftə içi isə 8 saatdan artıqlar hesablanmalıdır.</t>
    </r>
  </si>
  <si>
    <r>
      <rPr>
        <b/>
        <sz val="10"/>
        <color rgb="FF000000"/>
        <rFont val="Arial"/>
        <family val="2"/>
        <scheme val="minor"/>
      </rPr>
      <t>Power BI</t>
    </r>
    <r>
      <rPr>
        <sz val="10"/>
        <color rgb="FF000000"/>
        <rFont val="Arial"/>
        <family val="2"/>
        <scheme val="minor"/>
      </rPr>
      <t xml:space="preserve"> səhifəsində olan </t>
    </r>
    <r>
      <rPr>
        <b/>
        <sz val="10"/>
        <color rgb="FF000000"/>
        <rFont val="Arial"/>
        <family val="2"/>
        <scheme val="minor"/>
      </rPr>
      <t>Akt Nömrəsi</t>
    </r>
    <r>
      <rPr>
        <sz val="10"/>
        <color rgb="FF000000"/>
        <rFont val="Arial"/>
        <family val="2"/>
        <scheme val="minor"/>
      </rPr>
      <t xml:space="preserve"> sütunundakı rəqəmlərin qarşısına "</t>
    </r>
    <r>
      <rPr>
        <b/>
        <sz val="10"/>
        <color rgb="FF000000"/>
        <rFont val="Arial"/>
        <family val="2"/>
        <scheme val="minor"/>
      </rPr>
      <t>YA-</t>
    </r>
    <r>
      <rPr>
        <sz val="10"/>
        <color rgb="FF000000"/>
        <rFont val="Arial"/>
        <family val="2"/>
        <scheme val="minor"/>
      </rPr>
      <t>" yazılsın. (Nümunə YA-1)</t>
    </r>
  </si>
  <si>
    <r>
      <rPr>
        <b/>
        <sz val="10"/>
        <color rgb="FF000000"/>
        <rFont val="Arial"/>
        <family val="2"/>
        <scheme val="minor"/>
      </rPr>
      <t>Filter</t>
    </r>
    <r>
      <rPr>
        <sz val="10"/>
        <color rgb="FF000000"/>
        <rFont val="Arial"/>
        <family val="2"/>
        <scheme val="minor"/>
      </rPr>
      <t xml:space="preserve"> səhifəsindəki sualı cavablandırın.</t>
    </r>
  </si>
  <si>
    <r>
      <rPr>
        <b/>
        <sz val="10"/>
        <color rgb="FF000000"/>
        <rFont val="Arial"/>
        <family val="2"/>
        <scheme val="minor"/>
      </rPr>
      <t>Format</t>
    </r>
    <r>
      <rPr>
        <sz val="10"/>
        <color rgb="FF000000"/>
        <rFont val="Arial"/>
        <family val="2"/>
        <scheme val="minor"/>
      </rPr>
      <t xml:space="preserve"> səhifəsindəki sualı cavablandırın.</t>
    </r>
  </si>
  <si>
    <r>
      <rPr>
        <b/>
        <sz val="10"/>
        <color rgb="FF000000"/>
        <rFont val="Arial"/>
        <family val="2"/>
        <scheme val="minor"/>
      </rPr>
      <t>Ümumi</t>
    </r>
    <r>
      <rPr>
        <sz val="10"/>
        <color rgb="FF000000"/>
        <rFont val="Arial"/>
        <family val="2"/>
        <scheme val="minor"/>
      </rPr>
      <t xml:space="preserve"> cəm səhifəsindəki sualı cavablandırın.</t>
    </r>
  </si>
  <si>
    <r>
      <rPr>
        <b/>
        <sz val="10"/>
        <color rgb="FF000000"/>
        <rFont val="Arial"/>
        <family val="2"/>
        <scheme val="minor"/>
      </rPr>
      <t>Məhdudiyyət</t>
    </r>
    <r>
      <rPr>
        <sz val="10"/>
        <color rgb="FF000000"/>
        <rFont val="Arial"/>
        <family val="2"/>
        <scheme val="minor"/>
      </rPr>
      <t xml:space="preserve"> səhifəsindəki sualı cavablandırın.</t>
    </r>
  </si>
  <si>
    <r>
      <rPr>
        <b/>
        <sz val="10"/>
        <color rgb="FF000000"/>
        <rFont val="Arial"/>
        <family val="2"/>
        <scheme val="minor"/>
      </rPr>
      <t>Ayırıcı</t>
    </r>
    <r>
      <rPr>
        <sz val="10"/>
        <color rgb="FF000000"/>
        <rFont val="Arial"/>
        <family val="2"/>
        <scheme val="minor"/>
      </rPr>
      <t xml:space="preserve"> səhifəsindəki sualı cavablandırın.</t>
    </r>
  </si>
  <si>
    <r>
      <rPr>
        <b/>
        <sz val="10"/>
        <color rgb="FF000000"/>
        <rFont val="Arial"/>
        <family val="2"/>
        <scheme val="minor"/>
      </rPr>
      <t>Son yığım</t>
    </r>
    <r>
      <rPr>
        <sz val="10"/>
        <color rgb="FF000000"/>
        <rFont val="Arial"/>
        <family val="2"/>
        <scheme val="minor"/>
      </rPr>
      <t xml:space="preserve"> səhifəsindəki sualı cavablandırın.</t>
    </r>
  </si>
  <si>
    <r>
      <rPr>
        <b/>
        <sz val="10"/>
        <color rgb="FF000000"/>
        <rFont val="Arial"/>
        <family val="2"/>
        <scheme val="minor"/>
      </rPr>
      <t>Bonus</t>
    </r>
    <r>
      <rPr>
        <sz val="10"/>
        <color rgb="FF000000"/>
        <rFont val="Arial"/>
        <family val="2"/>
        <scheme val="minor"/>
      </rPr>
      <t xml:space="preserve"> səhifəsindəki sualı cavablandırın.</t>
    </r>
  </si>
  <si>
    <r>
      <rPr>
        <b/>
        <sz val="10"/>
        <color rgb="FF000000"/>
        <rFont val="Arial"/>
        <family val="2"/>
        <scheme val="minor"/>
      </rPr>
      <t>Power BI</t>
    </r>
    <r>
      <rPr>
        <sz val="10"/>
        <color rgb="FF000000"/>
        <rFont val="Arial"/>
        <family val="2"/>
        <scheme val="minor"/>
      </rPr>
      <t xml:space="preserve"> səhifəsində olan məlumatları nəzərdən keçirin və  məlumatlarda uyğunsuzluq varsa, Power Query vasitəsilə düzəliş edib (və ya silib) alınan nəticəni Power Query səhifəsinə əlavə edin.</t>
    </r>
  </si>
  <si>
    <r>
      <rPr>
        <b/>
        <sz val="10"/>
        <color rgb="FF000000"/>
        <rFont val="Arial"/>
        <family val="2"/>
        <scheme val="minor"/>
      </rPr>
      <t>Power BI</t>
    </r>
    <r>
      <rPr>
        <sz val="10"/>
        <color rgb="FF000000"/>
        <rFont val="Arial"/>
        <family val="2"/>
        <scheme val="minor"/>
      </rPr>
      <t xml:space="preserve"> səhifəsindəki məlumatlardan Power BI vasitəsilə dashboard hazırlayıb göndərin.</t>
    </r>
  </si>
  <si>
    <r>
      <rPr>
        <b/>
        <sz val="10"/>
        <color rgb="FF000000"/>
        <rFont val="Arial"/>
        <family val="2"/>
        <scheme val="minor"/>
      </rPr>
      <t>Power BI</t>
    </r>
    <r>
      <rPr>
        <sz val="10"/>
        <color rgb="FF000000"/>
        <rFont val="Arial"/>
        <family val="2"/>
        <scheme val="minor"/>
      </rPr>
      <t xml:space="preserve"> səhifəsindəki məlumatlardan Excel vasitəsilə statistik hesablamalar və dashboard hazırlayıb göndərin.</t>
    </r>
  </si>
  <si>
    <t>==</t>
  </si>
  <si>
    <t>Row Labels</t>
  </si>
  <si>
    <t>Grand Total</t>
  </si>
  <si>
    <t>Column Labels</t>
  </si>
  <si>
    <t>Sep</t>
  </si>
  <si>
    <t>Nov</t>
  </si>
  <si>
    <t>Dec</t>
  </si>
  <si>
    <t>Sum of Çəki (miqdar)</t>
  </si>
  <si>
    <t>YA-1</t>
  </si>
  <si>
    <t>YA-2</t>
  </si>
  <si>
    <t>YA-3</t>
  </si>
  <si>
    <t>YA-4</t>
  </si>
  <si>
    <t>YA-5</t>
  </si>
  <si>
    <t>YA-6</t>
  </si>
  <si>
    <t>YA-7</t>
  </si>
  <si>
    <t>YA-8</t>
  </si>
  <si>
    <t>YA-9</t>
  </si>
  <si>
    <t>YA-10</t>
  </si>
  <si>
    <t>YA-11</t>
  </si>
  <si>
    <t>YA-12</t>
  </si>
  <si>
    <t>YA-13</t>
  </si>
  <si>
    <t>YA-14</t>
  </si>
  <si>
    <t>YA-15</t>
  </si>
  <si>
    <t>YA-16</t>
  </si>
  <si>
    <t>YA-17</t>
  </si>
  <si>
    <t>YA-18</t>
  </si>
  <si>
    <t>YA-19</t>
  </si>
  <si>
    <t>YA-20</t>
  </si>
  <si>
    <t>YA-21</t>
  </si>
  <si>
    <t>YA-22</t>
  </si>
  <si>
    <t>YA-23</t>
  </si>
  <si>
    <t>YA-24</t>
  </si>
  <si>
    <t>YA-25</t>
  </si>
  <si>
    <t>YA-26</t>
  </si>
  <si>
    <t>YA-27</t>
  </si>
  <si>
    <t>YA-28</t>
  </si>
  <si>
    <t>YA-29</t>
  </si>
  <si>
    <t>YA-30</t>
  </si>
  <si>
    <t>YA-31</t>
  </si>
  <si>
    <t>YA-32</t>
  </si>
  <si>
    <t>YA-33</t>
  </si>
  <si>
    <t>YA-34</t>
  </si>
  <si>
    <t>YA-35</t>
  </si>
  <si>
    <t>YA-36</t>
  </si>
  <si>
    <t>YA-37</t>
  </si>
  <si>
    <t>YA-38</t>
  </si>
  <si>
    <t>YA-39</t>
  </si>
  <si>
    <t>YA-40</t>
  </si>
  <si>
    <t>YA-41</t>
  </si>
  <si>
    <t>YA-42</t>
  </si>
  <si>
    <t>YA-43</t>
  </si>
  <si>
    <t>YA-44</t>
  </si>
  <si>
    <t>YA-45</t>
  </si>
  <si>
    <t>YA-46</t>
  </si>
  <si>
    <t>YA-47</t>
  </si>
  <si>
    <t>YA-48</t>
  </si>
  <si>
    <t>YA-49</t>
  </si>
  <si>
    <t>YA-50</t>
  </si>
  <si>
    <t>YA-51</t>
  </si>
  <si>
    <t>YA-52</t>
  </si>
  <si>
    <t>YA-53</t>
  </si>
  <si>
    <t>YA-54</t>
  </si>
  <si>
    <t>YA-55</t>
  </si>
  <si>
    <t>YA-56</t>
  </si>
  <si>
    <t>YA-57</t>
  </si>
  <si>
    <t>YA-58</t>
  </si>
  <si>
    <t>YA-59</t>
  </si>
  <si>
    <t>YA-60</t>
  </si>
  <si>
    <t>YA-61</t>
  </si>
  <si>
    <t>YA-62</t>
  </si>
  <si>
    <t>YA-63</t>
  </si>
  <si>
    <t>YA-64</t>
  </si>
  <si>
    <t>YA-65</t>
  </si>
  <si>
    <t>YA-66</t>
  </si>
  <si>
    <t>YA-67</t>
  </si>
  <si>
    <t>YA-68</t>
  </si>
  <si>
    <t>YA-69</t>
  </si>
  <si>
    <t>YA-70</t>
  </si>
  <si>
    <t>YA-71</t>
  </si>
  <si>
    <t>YA-72</t>
  </si>
  <si>
    <t>YA-73</t>
  </si>
  <si>
    <t>YA-74</t>
  </si>
  <si>
    <t>YA-75</t>
  </si>
  <si>
    <t>YA-76</t>
  </si>
  <si>
    <t>YA-77</t>
  </si>
  <si>
    <t>YA-78</t>
  </si>
  <si>
    <t>YA-79</t>
  </si>
  <si>
    <t>YA-80</t>
  </si>
  <si>
    <t>YA-81</t>
  </si>
  <si>
    <t>YA-82</t>
  </si>
  <si>
    <t>YA-83</t>
  </si>
  <si>
    <t>YA-84</t>
  </si>
  <si>
    <t>YA-85</t>
  </si>
  <si>
    <t>YA-86</t>
  </si>
  <si>
    <t>YA-87</t>
  </si>
  <si>
    <t>YA-88</t>
  </si>
  <si>
    <t>YA-89</t>
  </si>
  <si>
    <t>YA-90</t>
  </si>
  <si>
    <t>YA-91</t>
  </si>
  <si>
    <t>YA-92</t>
  </si>
  <si>
    <t>YA-93</t>
  </si>
  <si>
    <t>YA-94</t>
  </si>
  <si>
    <t>YA-95</t>
  </si>
  <si>
    <t>YA-96</t>
  </si>
  <si>
    <t>YA-97</t>
  </si>
  <si>
    <t>YA-98</t>
  </si>
  <si>
    <t>YA-99</t>
  </si>
  <si>
    <t>YA-100</t>
  </si>
  <si>
    <t>YA-101</t>
  </si>
  <si>
    <t>YA-102</t>
  </si>
  <si>
    <t>YA-103</t>
  </si>
  <si>
    <t>YA-104</t>
  </si>
  <si>
    <t>YA-105</t>
  </si>
  <si>
    <t>YA-106</t>
  </si>
  <si>
    <t>YA-107</t>
  </si>
  <si>
    <t>YA-108</t>
  </si>
  <si>
    <t>YA-109</t>
  </si>
  <si>
    <t>YA-110</t>
  </si>
  <si>
    <t>YA-111</t>
  </si>
  <si>
    <t>YA-112</t>
  </si>
  <si>
    <t>YA-113</t>
  </si>
  <si>
    <t>YA-114</t>
  </si>
  <si>
    <t>YA-115</t>
  </si>
  <si>
    <t>YA-116</t>
  </si>
  <si>
    <t>YA-117</t>
  </si>
  <si>
    <t>YA-118</t>
  </si>
  <si>
    <t>YA-119</t>
  </si>
  <si>
    <t>YA-120</t>
  </si>
  <si>
    <t>YA-121</t>
  </si>
  <si>
    <t>YA-122</t>
  </si>
  <si>
    <t>YA-123</t>
  </si>
  <si>
    <t>YA-124</t>
  </si>
  <si>
    <t>YA-125</t>
  </si>
  <si>
    <t>YA-126</t>
  </si>
  <si>
    <t>YA-127</t>
  </si>
  <si>
    <t>YA-128</t>
  </si>
  <si>
    <t>YA-129</t>
  </si>
  <si>
    <t>YA-130</t>
  </si>
  <si>
    <t>YA-131</t>
  </si>
  <si>
    <t>YA-132</t>
  </si>
  <si>
    <t>YA-133</t>
  </si>
  <si>
    <t>YA-134</t>
  </si>
  <si>
    <t>YA-135</t>
  </si>
  <si>
    <t>YA-136</t>
  </si>
  <si>
    <t>YA-137</t>
  </si>
  <si>
    <t>YA-138</t>
  </si>
  <si>
    <t>YA-139</t>
  </si>
  <si>
    <t>YA-140</t>
  </si>
  <si>
    <t>YA-141</t>
  </si>
  <si>
    <t>YA-142</t>
  </si>
  <si>
    <t>YA-143</t>
  </si>
  <si>
    <t>YA-144</t>
  </si>
  <si>
    <t>YA-145</t>
  </si>
  <si>
    <t>YA-146</t>
  </si>
  <si>
    <t>YA-147</t>
  </si>
  <si>
    <t>YA-148</t>
  </si>
  <si>
    <t>YA-149</t>
  </si>
  <si>
    <t>YA-150</t>
  </si>
  <si>
    <t>YA-151</t>
  </si>
  <si>
    <t>YA-152</t>
  </si>
  <si>
    <t>YA-153</t>
  </si>
  <si>
    <t>YA-154</t>
  </si>
  <si>
    <t>YA-155</t>
  </si>
  <si>
    <t>YA-156</t>
  </si>
  <si>
    <t>YA-157</t>
  </si>
  <si>
    <t>YA-158</t>
  </si>
  <si>
    <t>YA-159</t>
  </si>
  <si>
    <t>YA-160</t>
  </si>
  <si>
    <t>YA-161</t>
  </si>
  <si>
    <t>YA-162</t>
  </si>
  <si>
    <t>YA-163</t>
  </si>
  <si>
    <t>YA-164</t>
  </si>
  <si>
    <t>YA-165</t>
  </si>
  <si>
    <t>YA-166</t>
  </si>
  <si>
    <t>YA-167</t>
  </si>
  <si>
    <t>YA-168</t>
  </si>
  <si>
    <t>YA-169</t>
  </si>
  <si>
    <t>YA-170</t>
  </si>
  <si>
    <t>YA-171</t>
  </si>
  <si>
    <t>YA-172</t>
  </si>
  <si>
    <t>YA-173</t>
  </si>
  <si>
    <t>YA-174</t>
  </si>
  <si>
    <t>YA-175</t>
  </si>
  <si>
    <t>YA-176</t>
  </si>
  <si>
    <t>YA-177</t>
  </si>
  <si>
    <t>YA-178</t>
  </si>
  <si>
    <t>YA-179</t>
  </si>
  <si>
    <t>YA-180</t>
  </si>
  <si>
    <t>YA-181</t>
  </si>
  <si>
    <t>YA-182</t>
  </si>
  <si>
    <t>YA-183</t>
  </si>
  <si>
    <t>YA-184</t>
  </si>
  <si>
    <t>YA-185</t>
  </si>
  <si>
    <t>YA-186</t>
  </si>
  <si>
    <t>YA-187</t>
  </si>
  <si>
    <t>YA-188</t>
  </si>
  <si>
    <t>YA-189</t>
  </si>
  <si>
    <t>YA-190</t>
  </si>
  <si>
    <t>YA-191</t>
  </si>
  <si>
    <t>YA-192</t>
  </si>
  <si>
    <t>YA-193</t>
  </si>
  <si>
    <t>YA-194</t>
  </si>
  <si>
    <t>YA-195</t>
  </si>
  <si>
    <t>YA-196</t>
  </si>
  <si>
    <t>YA-197</t>
  </si>
  <si>
    <t>YA-198</t>
  </si>
  <si>
    <t>YA-199</t>
  </si>
  <si>
    <t>YA-200</t>
  </si>
  <si>
    <t>YA-201</t>
  </si>
  <si>
    <t>YA-202</t>
  </si>
  <si>
    <t>YA-203</t>
  </si>
  <si>
    <t>YA-204</t>
  </si>
  <si>
    <t>YA-205</t>
  </si>
  <si>
    <t>YA-206</t>
  </si>
  <si>
    <t>YA-207</t>
  </si>
  <si>
    <t>YA-208</t>
  </si>
  <si>
    <t>YA-209</t>
  </si>
  <si>
    <t>YA-210</t>
  </si>
  <si>
    <t>YA-211</t>
  </si>
  <si>
    <t>YA-212</t>
  </si>
  <si>
    <t>YA-213</t>
  </si>
  <si>
    <t>YA-214</t>
  </si>
  <si>
    <t>YA-215</t>
  </si>
  <si>
    <t>YA-216</t>
  </si>
  <si>
    <t>YA-217</t>
  </si>
  <si>
    <t>YA-218</t>
  </si>
  <si>
    <t>YA-219</t>
  </si>
  <si>
    <t>YA-220</t>
  </si>
  <si>
    <t>YA-221</t>
  </si>
  <si>
    <t>YA-222</t>
  </si>
  <si>
    <t>YA-223</t>
  </si>
  <si>
    <t>YA-224</t>
  </si>
  <si>
    <t>YA-225</t>
  </si>
  <si>
    <t>YA-226</t>
  </si>
  <si>
    <t>YA-227</t>
  </si>
  <si>
    <t>YA-228</t>
  </si>
  <si>
    <t>YA-229</t>
  </si>
  <si>
    <t>YA-230</t>
  </si>
  <si>
    <t>YA-231</t>
  </si>
  <si>
    <t>YA-232</t>
  </si>
  <si>
    <t>YA-233</t>
  </si>
  <si>
    <t>YA-234</t>
  </si>
  <si>
    <t>YA-235</t>
  </si>
  <si>
    <t>YA-236</t>
  </si>
  <si>
    <t>YA-237</t>
  </si>
  <si>
    <t>YA-238</t>
  </si>
  <si>
    <t>YA-239</t>
  </si>
  <si>
    <t>YA-240</t>
  </si>
  <si>
    <t>YA-241</t>
  </si>
  <si>
    <t>YA-242</t>
  </si>
  <si>
    <t>YA-243</t>
  </si>
  <si>
    <t>YA-244</t>
  </si>
  <si>
    <t>YA-245</t>
  </si>
  <si>
    <t>YA-246</t>
  </si>
  <si>
    <t>YA-247</t>
  </si>
  <si>
    <t>YA-248</t>
  </si>
  <si>
    <t>YA-249</t>
  </si>
  <si>
    <t>YA-250</t>
  </si>
  <si>
    <t>YA-251</t>
  </si>
  <si>
    <t>YA-252</t>
  </si>
  <si>
    <t>YA-253</t>
  </si>
  <si>
    <t>YA-254</t>
  </si>
  <si>
    <t>YA-255</t>
  </si>
  <si>
    <t>YA-256</t>
  </si>
  <si>
    <t>YA-257</t>
  </si>
  <si>
    <t>YA-258</t>
  </si>
  <si>
    <t>YA-259</t>
  </si>
  <si>
    <t>YA-260</t>
  </si>
  <si>
    <t>YA-261</t>
  </si>
  <si>
    <t>YA-262</t>
  </si>
  <si>
    <t>YA-263</t>
  </si>
  <si>
    <t>YA-264</t>
  </si>
  <si>
    <t>YA-265</t>
  </si>
  <si>
    <t>YA-266</t>
  </si>
  <si>
    <t>YA-267</t>
  </si>
  <si>
    <t>YA-268</t>
  </si>
  <si>
    <t>YA-269</t>
  </si>
  <si>
    <t>YA-270</t>
  </si>
  <si>
    <t>YA-271</t>
  </si>
  <si>
    <t>YA-272</t>
  </si>
  <si>
    <t>YA-273</t>
  </si>
  <si>
    <t>YA-274</t>
  </si>
  <si>
    <t>YA-275</t>
  </si>
  <si>
    <t>YA-276</t>
  </si>
  <si>
    <t>YA-277</t>
  </si>
  <si>
    <t>YA-278</t>
  </si>
  <si>
    <t>YA-279</t>
  </si>
  <si>
    <t>YA-280</t>
  </si>
  <si>
    <t>YA-281</t>
  </si>
  <si>
    <t>YA-282</t>
  </si>
  <si>
    <t>YA-283</t>
  </si>
  <si>
    <t>YA-284</t>
  </si>
  <si>
    <t>YA-285</t>
  </si>
  <si>
    <t>YA-286</t>
  </si>
  <si>
    <t>YA-287</t>
  </si>
  <si>
    <t>YA-288</t>
  </si>
  <si>
    <t>YA-289</t>
  </si>
  <si>
    <t>YA-290</t>
  </si>
  <si>
    <t>YA-291</t>
  </si>
  <si>
    <t>YA-292</t>
  </si>
  <si>
    <t>YA-293</t>
  </si>
  <si>
    <t>YA-294</t>
  </si>
  <si>
    <t>YA-295</t>
  </si>
  <si>
    <t>YA-296</t>
  </si>
  <si>
    <t>YA-297</t>
  </si>
  <si>
    <t>YA-298</t>
  </si>
  <si>
    <t>YA-299</t>
  </si>
  <si>
    <t>YA-300</t>
  </si>
  <si>
    <t>YA-301</t>
  </si>
  <si>
    <t>YA-302</t>
  </si>
  <si>
    <t>YA-303</t>
  </si>
  <si>
    <t>YA-304</t>
  </si>
  <si>
    <t>YA-305</t>
  </si>
  <si>
    <t>YA-306</t>
  </si>
  <si>
    <t>YA-307</t>
  </si>
  <si>
    <t>YA-308</t>
  </si>
  <si>
    <t>YA-309</t>
  </si>
  <si>
    <t>YA-310</t>
  </si>
  <si>
    <t>YA-311</t>
  </si>
  <si>
    <t>YA-312</t>
  </si>
  <si>
    <t>YA-313</t>
  </si>
  <si>
    <t>YA-314</t>
  </si>
  <si>
    <t>YA-315</t>
  </si>
  <si>
    <t>YA-316</t>
  </si>
  <si>
    <t>YA-317</t>
  </si>
  <si>
    <t>YA-318</t>
  </si>
  <si>
    <t>YA-319</t>
  </si>
  <si>
    <t>YA-320</t>
  </si>
  <si>
    <t>YA-321</t>
  </si>
  <si>
    <t>YA-322</t>
  </si>
  <si>
    <t>YA-323</t>
  </si>
  <si>
    <t>YA-324</t>
  </si>
  <si>
    <t>YA-325</t>
  </si>
  <si>
    <t>YA-326</t>
  </si>
  <si>
    <t>YA-327</t>
  </si>
  <si>
    <t>YA-328</t>
  </si>
  <si>
    <t>YA-329</t>
  </si>
  <si>
    <t>YA-330</t>
  </si>
  <si>
    <t>YA-331</t>
  </si>
  <si>
    <t>YA-332</t>
  </si>
  <si>
    <t>YA-333</t>
  </si>
  <si>
    <t>YA-334</t>
  </si>
  <si>
    <t>YA-335</t>
  </si>
  <si>
    <t>YA-336</t>
  </si>
  <si>
    <t>YA-337</t>
  </si>
  <si>
    <t>YA-338</t>
  </si>
  <si>
    <t>YA-339</t>
  </si>
  <si>
    <t>YA-340</t>
  </si>
  <si>
    <t>YA-341</t>
  </si>
  <si>
    <t>YA-342</t>
  </si>
  <si>
    <t>YA-343</t>
  </si>
  <si>
    <t>YA-344</t>
  </si>
  <si>
    <t>YA-345</t>
  </si>
  <si>
    <t>YA-346</t>
  </si>
  <si>
    <t>YA-347</t>
  </si>
  <si>
    <t>YA-348</t>
  </si>
  <si>
    <t>YA-349</t>
  </si>
  <si>
    <t>YA-350</t>
  </si>
  <si>
    <t>YA-351</t>
  </si>
  <si>
    <t>YA-352</t>
  </si>
  <si>
    <t>YA-353</t>
  </si>
  <si>
    <t>YA-354</t>
  </si>
  <si>
    <t>YA-355</t>
  </si>
  <si>
    <t>YA-356</t>
  </si>
  <si>
    <t>YA-357</t>
  </si>
  <si>
    <t>YA-358</t>
  </si>
  <si>
    <t>YA-359</t>
  </si>
  <si>
    <t>YA-360</t>
  </si>
  <si>
    <t>YA-361</t>
  </si>
  <si>
    <t>YA-362</t>
  </si>
  <si>
    <t>YA-363</t>
  </si>
  <si>
    <t>YA-364</t>
  </si>
  <si>
    <t>YA-365</t>
  </si>
  <si>
    <t>YA-366</t>
  </si>
  <si>
    <t>YA-367</t>
  </si>
  <si>
    <t>YA-368</t>
  </si>
  <si>
    <t>YA-369</t>
  </si>
  <si>
    <t>YA-370</t>
  </si>
  <si>
    <t>YA-371</t>
  </si>
  <si>
    <t>YA-372</t>
  </si>
  <si>
    <t>YA-373</t>
  </si>
  <si>
    <t>YA-374</t>
  </si>
  <si>
    <t>YA-375</t>
  </si>
  <si>
    <t>YA-376</t>
  </si>
  <si>
    <t>YA-377</t>
  </si>
  <si>
    <t>YA-378</t>
  </si>
  <si>
    <t>YA-379</t>
  </si>
  <si>
    <t>YA-380</t>
  </si>
  <si>
    <t>YA-381</t>
  </si>
  <si>
    <t>YA-382</t>
  </si>
  <si>
    <t>YA-383</t>
  </si>
  <si>
    <t>YA-384</t>
  </si>
  <si>
    <t>YA-385</t>
  </si>
  <si>
    <t>YA-386</t>
  </si>
  <si>
    <t>YA-387</t>
  </si>
  <si>
    <t>YA-388</t>
  </si>
  <si>
    <t>YA-389</t>
  </si>
  <si>
    <t>YA-390</t>
  </si>
  <si>
    <t>YA-391</t>
  </si>
  <si>
    <t>YA-392</t>
  </si>
  <si>
    <t>YA-393</t>
  </si>
  <si>
    <t>YA-394</t>
  </si>
  <si>
    <t>YA-395</t>
  </si>
  <si>
    <t>YA-396</t>
  </si>
  <si>
    <t>YA-397</t>
  </si>
  <si>
    <t>YA-398</t>
  </si>
  <si>
    <t>YA-399</t>
  </si>
  <si>
    <t>YA-400</t>
  </si>
  <si>
    <t>YA-401</t>
  </si>
  <si>
    <t>YA-402</t>
  </si>
  <si>
    <t>YA-403</t>
  </si>
  <si>
    <t>YA-404</t>
  </si>
  <si>
    <t>YA-405</t>
  </si>
  <si>
    <t>YA-406</t>
  </si>
  <si>
    <t>YA-407</t>
  </si>
  <si>
    <t>YA-408</t>
  </si>
  <si>
    <t>YA-409</t>
  </si>
  <si>
    <t>YA-410</t>
  </si>
  <si>
    <t>YA-411</t>
  </si>
  <si>
    <t>YA-412</t>
  </si>
  <si>
    <t>YA-413</t>
  </si>
  <si>
    <t>YA-414</t>
  </si>
  <si>
    <t>YA-415</t>
  </si>
  <si>
    <t>YA-416</t>
  </si>
  <si>
    <t>YA-417</t>
  </si>
  <si>
    <t>YA-418</t>
  </si>
  <si>
    <t>YA-419</t>
  </si>
  <si>
    <t>YA-420</t>
  </si>
  <si>
    <t>YA-421</t>
  </si>
  <si>
    <t>YA-422</t>
  </si>
  <si>
    <t>YA-423</t>
  </si>
  <si>
    <t>YA-424</t>
  </si>
  <si>
    <t>YA-425</t>
  </si>
  <si>
    <t>YA-426</t>
  </si>
  <si>
    <t>YA-427</t>
  </si>
  <si>
    <t>YA-428</t>
  </si>
  <si>
    <t>YA-429</t>
  </si>
  <si>
    <t>YA-430</t>
  </si>
  <si>
    <t>YA-431</t>
  </si>
  <si>
    <t>YA-432</t>
  </si>
  <si>
    <t>YA-433</t>
  </si>
  <si>
    <t>YA-434</t>
  </si>
  <si>
    <t>YA-435</t>
  </si>
  <si>
    <t>YA-436</t>
  </si>
  <si>
    <t>YA-437</t>
  </si>
  <si>
    <t>YA-438</t>
  </si>
  <si>
    <t>YA-439</t>
  </si>
  <si>
    <t>YA-440</t>
  </si>
  <si>
    <t>YA-441</t>
  </si>
  <si>
    <t>YA-442</t>
  </si>
  <si>
    <t>YA-443</t>
  </si>
  <si>
    <t>YA-444</t>
  </si>
  <si>
    <t>YA-445</t>
  </si>
  <si>
    <t>YA-446</t>
  </si>
  <si>
    <t>YA-447</t>
  </si>
  <si>
    <t>YA-448</t>
  </si>
  <si>
    <t>YA-449</t>
  </si>
  <si>
    <t>YA-450</t>
  </si>
  <si>
    <t>YA-451</t>
  </si>
  <si>
    <t>YA-452</t>
  </si>
  <si>
    <t>YA-453</t>
  </si>
  <si>
    <t>YA-454</t>
  </si>
  <si>
    <t>YA-455</t>
  </si>
  <si>
    <t>YA-456</t>
  </si>
  <si>
    <t>YA-457</t>
  </si>
  <si>
    <t>YA-458</t>
  </si>
  <si>
    <t>YA-459</t>
  </si>
  <si>
    <t>YA-460</t>
  </si>
  <si>
    <t>YA-461</t>
  </si>
  <si>
    <t>YA-462</t>
  </si>
  <si>
    <t>YA-463</t>
  </si>
  <si>
    <t>YA-464</t>
  </si>
  <si>
    <t>YA-465</t>
  </si>
  <si>
    <t>YA-466</t>
  </si>
  <si>
    <t>YA-467</t>
  </si>
  <si>
    <t>YA-468</t>
  </si>
  <si>
    <t>YA-469</t>
  </si>
  <si>
    <t>YA-470</t>
  </si>
  <si>
    <t>YA-471</t>
  </si>
  <si>
    <t>YA-472</t>
  </si>
  <si>
    <t>YA-473</t>
  </si>
  <si>
    <t>YA-474</t>
  </si>
  <si>
    <t>YA-475</t>
  </si>
  <si>
    <t>YA-476</t>
  </si>
  <si>
    <t>YA-477</t>
  </si>
  <si>
    <t>YA-478</t>
  </si>
  <si>
    <t>YA-479</t>
  </si>
  <si>
    <t>YA-480</t>
  </si>
  <si>
    <t>YA-481</t>
  </si>
  <si>
    <t>YA-482</t>
  </si>
  <si>
    <t>YA-483</t>
  </si>
  <si>
    <t>YA-484</t>
  </si>
  <si>
    <t>YA-485</t>
  </si>
  <si>
    <t>YA-486</t>
  </si>
  <si>
    <t>YA-487</t>
  </si>
  <si>
    <t>YA-488</t>
  </si>
  <si>
    <t>YA-489</t>
  </si>
  <si>
    <t>YA-490</t>
  </si>
  <si>
    <t>YA-491</t>
  </si>
  <si>
    <t>YA-492</t>
  </si>
  <si>
    <t>YA-493</t>
  </si>
  <si>
    <t>YA-494</t>
  </si>
  <si>
    <t>YA-495</t>
  </si>
  <si>
    <t>YA-496</t>
  </si>
  <si>
    <t>YA-497</t>
  </si>
  <si>
    <t>YA-498</t>
  </si>
  <si>
    <t>YA-499</t>
  </si>
  <si>
    <t>YA-500</t>
  </si>
  <si>
    <t>YA-501</t>
  </si>
  <si>
    <t>YA-502</t>
  </si>
  <si>
    <t>YA-503</t>
  </si>
  <si>
    <t>YA-504</t>
  </si>
  <si>
    <t>YA-505</t>
  </si>
  <si>
    <t>YA-506</t>
  </si>
  <si>
    <t>YA-507</t>
  </si>
  <si>
    <t>YA-508</t>
  </si>
  <si>
    <t>YA-509</t>
  </si>
  <si>
    <t>YA-510</t>
  </si>
  <si>
    <t>YA-511</t>
  </si>
  <si>
    <t>YA-512</t>
  </si>
  <si>
    <t>YA-513</t>
  </si>
  <si>
    <t>YA-514</t>
  </si>
  <si>
    <t>YA-515</t>
  </si>
  <si>
    <t>YA-516</t>
  </si>
  <si>
    <t>YA-517</t>
  </si>
  <si>
    <t>YA-518</t>
  </si>
  <si>
    <t>YA-519</t>
  </si>
  <si>
    <t>YA-520</t>
  </si>
  <si>
    <t>YA-521</t>
  </si>
  <si>
    <t>YA-522</t>
  </si>
  <si>
    <t>YA-523</t>
  </si>
  <si>
    <t>YA-524</t>
  </si>
  <si>
    <t>YA-525</t>
  </si>
  <si>
    <t>YA-526</t>
  </si>
  <si>
    <t>YA-527</t>
  </si>
  <si>
    <t>YA-528</t>
  </si>
  <si>
    <t>YA-529</t>
  </si>
  <si>
    <t>YA-530</t>
  </si>
  <si>
    <t>YA-531</t>
  </si>
  <si>
    <t>YA-532</t>
  </si>
  <si>
    <t>YA-533</t>
  </si>
  <si>
    <t>YA-534</t>
  </si>
  <si>
    <t>YA-535</t>
  </si>
  <si>
    <t>YA-536</t>
  </si>
  <si>
    <t>YA-537</t>
  </si>
  <si>
    <t>YA-538</t>
  </si>
  <si>
    <t>YA-539</t>
  </si>
  <si>
    <t>YA-540</t>
  </si>
  <si>
    <t>YA-541</t>
  </si>
  <si>
    <t>YA-542</t>
  </si>
  <si>
    <t>YA-543</t>
  </si>
  <si>
    <t>YA-544</t>
  </si>
  <si>
    <t>YA-545</t>
  </si>
  <si>
    <t>YA-546</t>
  </si>
  <si>
    <t>YA-547</t>
  </si>
  <si>
    <t>YA-548</t>
  </si>
  <si>
    <t>YA-549</t>
  </si>
  <si>
    <t>YA-550</t>
  </si>
  <si>
    <t>YA-551</t>
  </si>
  <si>
    <t>YA-552</t>
  </si>
  <si>
    <t>YA-553</t>
  </si>
  <si>
    <t>YA-554</t>
  </si>
  <si>
    <t>YA-555</t>
  </si>
  <si>
    <t>YA-556</t>
  </si>
  <si>
    <t>YA-557</t>
  </si>
  <si>
    <t>YA-558</t>
  </si>
  <si>
    <t>YA-559</t>
  </si>
  <si>
    <t>YA-560</t>
  </si>
  <si>
    <t>YA-561</t>
  </si>
  <si>
    <t>YA-562</t>
  </si>
  <si>
    <t>YA-563</t>
  </si>
  <si>
    <t>YA-564</t>
  </si>
  <si>
    <t>YA-565</t>
  </si>
  <si>
    <t>YA-566</t>
  </si>
  <si>
    <t>YA-567</t>
  </si>
  <si>
    <t>YA-568</t>
  </si>
  <si>
    <t>YA-569</t>
  </si>
  <si>
    <t>YA-570</t>
  </si>
  <si>
    <t>YA-571</t>
  </si>
  <si>
    <t>YA-572</t>
  </si>
  <si>
    <t>YA-573</t>
  </si>
  <si>
    <t>YA-574</t>
  </si>
  <si>
    <t>YA-575</t>
  </si>
  <si>
    <t>YA-576</t>
  </si>
  <si>
    <t>YA-577</t>
  </si>
  <si>
    <t>YA-578</t>
  </si>
  <si>
    <t>YA-579</t>
  </si>
  <si>
    <t>YA-580</t>
  </si>
  <si>
    <t>YA-581</t>
  </si>
  <si>
    <t>YA-582</t>
  </si>
  <si>
    <t>YA-583</t>
  </si>
  <si>
    <t>YA-584</t>
  </si>
  <si>
    <t>YA-585</t>
  </si>
  <si>
    <t>YA-586</t>
  </si>
  <si>
    <t>YA-587</t>
  </si>
  <si>
    <t>YA-588</t>
  </si>
  <si>
    <t>YA-589</t>
  </si>
  <si>
    <t>YA-590</t>
  </si>
  <si>
    <t>YA-591</t>
  </si>
  <si>
    <t>YA-592</t>
  </si>
  <si>
    <t>YA-593</t>
  </si>
  <si>
    <t>YA-594</t>
  </si>
  <si>
    <t>YA-595</t>
  </si>
  <si>
    <t>YA-596</t>
  </si>
  <si>
    <t>YA-597</t>
  </si>
  <si>
    <t>YA-598</t>
  </si>
  <si>
    <t>YA-599</t>
  </si>
  <si>
    <t>YA-600</t>
  </si>
  <si>
    <t>YA-601</t>
  </si>
  <si>
    <t>YA-602</t>
  </si>
  <si>
    <t>YA-603</t>
  </si>
  <si>
    <t>YA-604</t>
  </si>
  <si>
    <t>YA-605</t>
  </si>
  <si>
    <t>YA-606</t>
  </si>
  <si>
    <t>YA-607</t>
  </si>
  <si>
    <t>YA-608</t>
  </si>
  <si>
    <t>YA-609</t>
  </si>
  <si>
    <t>YA-610</t>
  </si>
  <si>
    <t>YA-611</t>
  </si>
  <si>
    <t>YA-612</t>
  </si>
  <si>
    <t>YA-613</t>
  </si>
  <si>
    <t>YA-614</t>
  </si>
  <si>
    <t>YA-615</t>
  </si>
  <si>
    <t>YA-616</t>
  </si>
  <si>
    <t>YA-617</t>
  </si>
  <si>
    <t>YA-618</t>
  </si>
  <si>
    <t>YA-619</t>
  </si>
  <si>
    <t>YA-620</t>
  </si>
  <si>
    <t>YA-621</t>
  </si>
  <si>
    <t>YA-622</t>
  </si>
  <si>
    <t>YA-623</t>
  </si>
  <si>
    <t>YA-624</t>
  </si>
  <si>
    <t>YA-625</t>
  </si>
  <si>
    <t>YA-626</t>
  </si>
  <si>
    <t>YA-627</t>
  </si>
  <si>
    <t>YA-628</t>
  </si>
  <si>
    <t>YA-629</t>
  </si>
  <si>
    <t>YA-630</t>
  </si>
  <si>
    <t>YA-631</t>
  </si>
  <si>
    <t>YA-632</t>
  </si>
  <si>
    <t>YA-633</t>
  </si>
  <si>
    <t>YA-634</t>
  </si>
  <si>
    <t>YA-635</t>
  </si>
  <si>
    <t>YA-636</t>
  </si>
  <si>
    <t>YA-637</t>
  </si>
  <si>
    <t>YA-638</t>
  </si>
  <si>
    <t>YA-639</t>
  </si>
  <si>
    <t>YA-640</t>
  </si>
  <si>
    <t>YA-641</t>
  </si>
  <si>
    <t>YA-642</t>
  </si>
  <si>
    <t>YA-643</t>
  </si>
  <si>
    <t>YA-644</t>
  </si>
  <si>
    <t>YA-645</t>
  </si>
  <si>
    <t>YA-646</t>
  </si>
  <si>
    <t>YA-647</t>
  </si>
  <si>
    <t>YA-648</t>
  </si>
  <si>
    <t>YA-649</t>
  </si>
  <si>
    <t>YA-650</t>
  </si>
  <si>
    <t>YA-651</t>
  </si>
  <si>
    <t>YA-652</t>
  </si>
  <si>
    <t>YA-653</t>
  </si>
  <si>
    <t>YA-654</t>
  </si>
  <si>
    <t>YA-655</t>
  </si>
  <si>
    <t>YA-656</t>
  </si>
  <si>
    <t>YA-657</t>
  </si>
  <si>
    <t>YA-658</t>
  </si>
  <si>
    <t>YA-659</t>
  </si>
  <si>
    <t>YA-660</t>
  </si>
  <si>
    <t>YA-661</t>
  </si>
  <si>
    <t>YA-662</t>
  </si>
  <si>
    <t>YA-663</t>
  </si>
  <si>
    <t>YA-664</t>
  </si>
  <si>
    <t>YA-665</t>
  </si>
  <si>
    <t>YA-666</t>
  </si>
  <si>
    <t>YA-667</t>
  </si>
  <si>
    <t>YA-668</t>
  </si>
  <si>
    <t>YA-669</t>
  </si>
  <si>
    <t>YA-670</t>
  </si>
  <si>
    <t>YA-671</t>
  </si>
  <si>
    <t>YA-672</t>
  </si>
  <si>
    <t>YA-673</t>
  </si>
  <si>
    <t>YA-674</t>
  </si>
  <si>
    <t>YA-675</t>
  </si>
  <si>
    <t>YA-676</t>
  </si>
  <si>
    <t>YA-677</t>
  </si>
  <si>
    <t>YA-678</t>
  </si>
  <si>
    <t>YA-679</t>
  </si>
  <si>
    <t>YA-680</t>
  </si>
  <si>
    <t>YA-681</t>
  </si>
  <si>
    <t>YA-682</t>
  </si>
  <si>
    <t>YA-683</t>
  </si>
  <si>
    <t>YA-684</t>
  </si>
  <si>
    <t>YA-685</t>
  </si>
  <si>
    <t>YA-686</t>
  </si>
  <si>
    <t>YA-687</t>
  </si>
  <si>
    <t>YA-688</t>
  </si>
  <si>
    <t>YA-689</t>
  </si>
  <si>
    <t>YA-690</t>
  </si>
  <si>
    <t>YA-691</t>
  </si>
  <si>
    <t>YA-692</t>
  </si>
  <si>
    <t>YA-693</t>
  </si>
  <si>
    <t>YA-694</t>
  </si>
  <si>
    <t>YA-695</t>
  </si>
  <si>
    <t>YA-696</t>
  </si>
  <si>
    <t>YA-697</t>
  </si>
  <si>
    <t>YA-698</t>
  </si>
  <si>
    <t>YA-699</t>
  </si>
  <si>
    <t>YA-700</t>
  </si>
  <si>
    <t>YA-701</t>
  </si>
  <si>
    <t>YA-702</t>
  </si>
  <si>
    <t>YA-703</t>
  </si>
  <si>
    <t>YA-704</t>
  </si>
  <si>
    <t>YA-705</t>
  </si>
  <si>
    <t>YA-706</t>
  </si>
  <si>
    <t>YA-707</t>
  </si>
  <si>
    <t>YA-708</t>
  </si>
  <si>
    <t>YA-709</t>
  </si>
  <si>
    <t>YA-710</t>
  </si>
  <si>
    <t>YA-711</t>
  </si>
  <si>
    <t>YA-712</t>
  </si>
  <si>
    <t>YA-713</t>
  </si>
  <si>
    <t>YA-714</t>
  </si>
  <si>
    <t>YA-715</t>
  </si>
  <si>
    <t>YA-716</t>
  </si>
  <si>
    <t>YA-717</t>
  </si>
  <si>
    <t>YA-718</t>
  </si>
  <si>
    <t>YA-719</t>
  </si>
  <si>
    <t>YA-720</t>
  </si>
  <si>
    <t>YA-721</t>
  </si>
  <si>
    <t>YA-722</t>
  </si>
  <si>
    <t>YA-723</t>
  </si>
  <si>
    <t>YA-724</t>
  </si>
  <si>
    <t>YA-725</t>
  </si>
  <si>
    <t>YA-726</t>
  </si>
  <si>
    <t>YA-727</t>
  </si>
  <si>
    <t>YA-728</t>
  </si>
  <si>
    <t>YA-729</t>
  </si>
  <si>
    <t>YA-730</t>
  </si>
  <si>
    <t>YA-731</t>
  </si>
  <si>
    <t>YA-732</t>
  </si>
  <si>
    <t>YA-733</t>
  </si>
  <si>
    <t>YA-734</t>
  </si>
  <si>
    <t>YA-735</t>
  </si>
  <si>
    <t>YA-736</t>
  </si>
  <si>
    <t>YA-737</t>
  </si>
  <si>
    <t>YA-738</t>
  </si>
  <si>
    <t>YA-739</t>
  </si>
  <si>
    <t>YA-740</t>
  </si>
  <si>
    <t>YA-741</t>
  </si>
  <si>
    <t>YA-742</t>
  </si>
  <si>
    <t>YA-743</t>
  </si>
  <si>
    <t>YA-744</t>
  </si>
  <si>
    <t>YA-745</t>
  </si>
  <si>
    <t>YA-746</t>
  </si>
  <si>
    <t>YA-747</t>
  </si>
  <si>
    <t>YA-748</t>
  </si>
  <si>
    <t>YA-749</t>
  </si>
  <si>
    <t>YA-750</t>
  </si>
  <si>
    <t>YA-751</t>
  </si>
  <si>
    <t>YA-752</t>
  </si>
  <si>
    <t>YA-753</t>
  </si>
  <si>
    <t>YA-754</t>
  </si>
  <si>
    <t>YA-755</t>
  </si>
  <si>
    <t>YA-756</t>
  </si>
  <si>
    <t>YA-757</t>
  </si>
  <si>
    <t>YA-758</t>
  </si>
  <si>
    <t>YA-759</t>
  </si>
  <si>
    <t>YA-760</t>
  </si>
  <si>
    <t>YA-761</t>
  </si>
  <si>
    <t>YA-762</t>
  </si>
  <si>
    <t>YA-763</t>
  </si>
  <si>
    <t>YA-764</t>
  </si>
  <si>
    <t>YA-765</t>
  </si>
  <si>
    <t>YA-766</t>
  </si>
  <si>
    <t>YA-767</t>
  </si>
  <si>
    <t>YA-768</t>
  </si>
  <si>
    <t>YA-769</t>
  </si>
  <si>
    <t>YA-770</t>
  </si>
  <si>
    <t>YA-771</t>
  </si>
  <si>
    <t>YA-772</t>
  </si>
  <si>
    <t>YA-773</t>
  </si>
  <si>
    <t>YA-774</t>
  </si>
  <si>
    <t>YA-775</t>
  </si>
  <si>
    <t>YA-776</t>
  </si>
  <si>
    <t>YA-777</t>
  </si>
  <si>
    <t>YA-778</t>
  </si>
  <si>
    <t>YA-779</t>
  </si>
  <si>
    <t>YA-780</t>
  </si>
  <si>
    <t>YA-781</t>
  </si>
  <si>
    <t>YA-782</t>
  </si>
  <si>
    <t>YA-783</t>
  </si>
  <si>
    <t>YA-784</t>
  </si>
  <si>
    <t>YA-785</t>
  </si>
  <si>
    <t>YA-786</t>
  </si>
  <si>
    <t>YA-787</t>
  </si>
  <si>
    <t>YA-788</t>
  </si>
  <si>
    <t>YA-789</t>
  </si>
  <si>
    <t>YA-790</t>
  </si>
  <si>
    <t>YA-791</t>
  </si>
  <si>
    <t>YA-792</t>
  </si>
  <si>
    <t>YA-793</t>
  </si>
  <si>
    <t>YA-794</t>
  </si>
  <si>
    <t>YA-795</t>
  </si>
  <si>
    <t>YA-796</t>
  </si>
  <si>
    <t>YA-797</t>
  </si>
  <si>
    <t>YA-798</t>
  </si>
  <si>
    <t>YA-799</t>
  </si>
  <si>
    <t>YA-800</t>
  </si>
  <si>
    <t>YA-801</t>
  </si>
  <si>
    <t>YA-802</t>
  </si>
  <si>
    <t>YA-803</t>
  </si>
  <si>
    <t>YA-804</t>
  </si>
  <si>
    <t>YA-805</t>
  </si>
  <si>
    <t>YA-806</t>
  </si>
  <si>
    <t>YA-807</t>
  </si>
  <si>
    <t>YA-808</t>
  </si>
  <si>
    <t>YA-809</t>
  </si>
  <si>
    <t>YA-810</t>
  </si>
  <si>
    <t>YA-811</t>
  </si>
  <si>
    <t>YA-812</t>
  </si>
  <si>
    <t>YA-813</t>
  </si>
  <si>
    <t>YA-814</t>
  </si>
  <si>
    <t>YA-815</t>
  </si>
  <si>
    <t>YA-816</t>
  </si>
  <si>
    <t>YA-817</t>
  </si>
  <si>
    <t>YA-818</t>
  </si>
  <si>
    <t>YA-819</t>
  </si>
  <si>
    <t>YA-820</t>
  </si>
  <si>
    <t>YA-821</t>
  </si>
  <si>
    <t>YA-822</t>
  </si>
  <si>
    <t>YA-823</t>
  </si>
  <si>
    <t>YA-824</t>
  </si>
  <si>
    <t>YA-825</t>
  </si>
  <si>
    <t>YA-826</t>
  </si>
  <si>
    <t>YA-827</t>
  </si>
  <si>
    <t>YA-828</t>
  </si>
  <si>
    <t>YA-829</t>
  </si>
  <si>
    <t>YA-830</t>
  </si>
  <si>
    <t>YA-831</t>
  </si>
  <si>
    <t>YA-832</t>
  </si>
  <si>
    <t>YA-833</t>
  </si>
  <si>
    <t>YA-834</t>
  </si>
  <si>
    <t>YA-835</t>
  </si>
  <si>
    <t>YA-836</t>
  </si>
  <si>
    <t>YA-837</t>
  </si>
  <si>
    <t>YA-838</t>
  </si>
  <si>
    <t>YA-839</t>
  </si>
  <si>
    <t>YA-840</t>
  </si>
  <si>
    <t>YA-841</t>
  </si>
  <si>
    <t>YA-842</t>
  </si>
  <si>
    <t>YA-843</t>
  </si>
  <si>
    <t>YA-844</t>
  </si>
  <si>
    <t>YA-845</t>
  </si>
  <si>
    <t>YA-846</t>
  </si>
  <si>
    <t>YA-847</t>
  </si>
  <si>
    <t>YA-848</t>
  </si>
  <si>
    <t>YA-849</t>
  </si>
  <si>
    <t>YA-850</t>
  </si>
  <si>
    <t>YA-851</t>
  </si>
  <si>
    <t>YA-852</t>
  </si>
  <si>
    <t>YA-853</t>
  </si>
  <si>
    <t>YA-854</t>
  </si>
  <si>
    <t>YA-855</t>
  </si>
  <si>
    <t>YA-856</t>
  </si>
  <si>
    <t>YA-857</t>
  </si>
  <si>
    <t>YA-858</t>
  </si>
  <si>
    <t>YA-859</t>
  </si>
  <si>
    <t>YA-860</t>
  </si>
  <si>
    <t>YA-861</t>
  </si>
  <si>
    <t>YA-862</t>
  </si>
  <si>
    <t>YA-863</t>
  </si>
  <si>
    <t>YA-864</t>
  </si>
  <si>
    <t>YA-865</t>
  </si>
  <si>
    <t>YA-866</t>
  </si>
  <si>
    <t>YA-867</t>
  </si>
  <si>
    <t>YA-868</t>
  </si>
  <si>
    <t>YA-869</t>
  </si>
  <si>
    <t>YA-870</t>
  </si>
  <si>
    <t>YA-871</t>
  </si>
  <si>
    <t>YA-872</t>
  </si>
  <si>
    <t>YA-873</t>
  </si>
  <si>
    <t>YA-874</t>
  </si>
  <si>
    <t>YA-875</t>
  </si>
  <si>
    <t>YA-876</t>
  </si>
  <si>
    <t>YA-877</t>
  </si>
  <si>
    <t>YA-878</t>
  </si>
  <si>
    <t>YA-879</t>
  </si>
  <si>
    <t>YA-880</t>
  </si>
  <si>
    <t>YA-881</t>
  </si>
  <si>
    <t>YA-882</t>
  </si>
  <si>
    <t>YA-883</t>
  </si>
  <si>
    <t>YA-884</t>
  </si>
  <si>
    <t>YA-885</t>
  </si>
  <si>
    <t>YA-886</t>
  </si>
  <si>
    <t>YA-887</t>
  </si>
  <si>
    <t>YA-888</t>
  </si>
  <si>
    <t>YA-889</t>
  </si>
  <si>
    <t>YA-890</t>
  </si>
  <si>
    <t>YA-891</t>
  </si>
  <si>
    <t>YA-892</t>
  </si>
  <si>
    <t>YA-893</t>
  </si>
  <si>
    <t>YA-894</t>
  </si>
  <si>
    <t>YA-895</t>
  </si>
  <si>
    <t>YA-896</t>
  </si>
  <si>
    <t>YA-897</t>
  </si>
  <si>
    <t>YA-898</t>
  </si>
  <si>
    <t>YA-899</t>
  </si>
  <si>
    <t>YA-900</t>
  </si>
  <si>
    <t>YA-901</t>
  </si>
  <si>
    <t>YA-902</t>
  </si>
  <si>
    <t>YA-903</t>
  </si>
  <si>
    <t>YA-904</t>
  </si>
  <si>
    <t>YA-905</t>
  </si>
  <si>
    <t>YA-906</t>
  </si>
  <si>
    <t>YA-907</t>
  </si>
  <si>
    <t>YA-908</t>
  </si>
  <si>
    <t>YA-909</t>
  </si>
  <si>
    <t>YA-910</t>
  </si>
  <si>
    <t>YA-911</t>
  </si>
  <si>
    <t>YA-912</t>
  </si>
  <si>
    <t>YA-913</t>
  </si>
  <si>
    <t>YA-914</t>
  </si>
  <si>
    <t>YA-915</t>
  </si>
  <si>
    <t>YA-916</t>
  </si>
  <si>
    <t>YA-917</t>
  </si>
  <si>
    <t>YA-918</t>
  </si>
  <si>
    <t>YA-919</t>
  </si>
  <si>
    <t>YA-920</t>
  </si>
  <si>
    <t>YA-921</t>
  </si>
  <si>
    <t>YA-922</t>
  </si>
  <si>
    <t>YA-923</t>
  </si>
  <si>
    <t>YA-924</t>
  </si>
  <si>
    <t>YA-925</t>
  </si>
  <si>
    <t>YA-926</t>
  </si>
  <si>
    <t>YA-927</t>
  </si>
  <si>
    <t>YA-928</t>
  </si>
  <si>
    <t>YA-929</t>
  </si>
  <si>
    <t>YA-930</t>
  </si>
  <si>
    <t>YA-931</t>
  </si>
  <si>
    <t>YA-932</t>
  </si>
  <si>
    <t>YA-933</t>
  </si>
  <si>
    <t>YA-934</t>
  </si>
  <si>
    <t>YA-935</t>
  </si>
  <si>
    <t>YA-936</t>
  </si>
  <si>
    <t>YA-937</t>
  </si>
  <si>
    <t>YA-938</t>
  </si>
  <si>
    <t>YA-939</t>
  </si>
  <si>
    <t>YA-940</t>
  </si>
  <si>
    <t>YA-941</t>
  </si>
  <si>
    <t>YA-942</t>
  </si>
  <si>
    <t>YA-943</t>
  </si>
  <si>
    <t>YA-944</t>
  </si>
  <si>
    <t>YA-945</t>
  </si>
  <si>
    <t>YA-946</t>
  </si>
  <si>
    <t>YA-947</t>
  </si>
  <si>
    <t>YA-948</t>
  </si>
  <si>
    <t>YA-949</t>
  </si>
  <si>
    <t>YA-950</t>
  </si>
  <si>
    <t>YA-951</t>
  </si>
  <si>
    <t>YA-952</t>
  </si>
  <si>
    <t>YA-953</t>
  </si>
  <si>
    <t>YA-954</t>
  </si>
  <si>
    <t>YA-955</t>
  </si>
  <si>
    <t>YA-956</t>
  </si>
  <si>
    <t>YA-957</t>
  </si>
  <si>
    <t>YA-958</t>
  </si>
  <si>
    <t>YA-959</t>
  </si>
  <si>
    <t>YA-960</t>
  </si>
  <si>
    <t>YA-961</t>
  </si>
  <si>
    <t>YA-962</t>
  </si>
  <si>
    <t>YA-963</t>
  </si>
  <si>
    <t>YA-964</t>
  </si>
  <si>
    <t>YA-965</t>
  </si>
  <si>
    <t>YA-966</t>
  </si>
  <si>
    <t>YA-967</t>
  </si>
  <si>
    <t>YA-968</t>
  </si>
  <si>
    <t>YA-969</t>
  </si>
  <si>
    <t>YA-970</t>
  </si>
  <si>
    <t>YA-971</t>
  </si>
  <si>
    <t>YA-972</t>
  </si>
  <si>
    <t>YA-973</t>
  </si>
  <si>
    <t>YA-974</t>
  </si>
  <si>
    <t>YA-975</t>
  </si>
  <si>
    <t>YA-976</t>
  </si>
  <si>
    <t>YA-977</t>
  </si>
  <si>
    <t>YA-978</t>
  </si>
  <si>
    <t>YA-979</t>
  </si>
  <si>
    <t>YA-980</t>
  </si>
  <si>
    <t>YA-981</t>
  </si>
  <si>
    <t>YA-982</t>
  </si>
  <si>
    <t>YA-983</t>
  </si>
  <si>
    <t>YA-984</t>
  </si>
  <si>
    <t>YA-985</t>
  </si>
  <si>
    <t>YA-986</t>
  </si>
  <si>
    <t>YA-987</t>
  </si>
  <si>
    <t>YA-988</t>
  </si>
  <si>
    <t>YA-989</t>
  </si>
  <si>
    <t>YA-990</t>
  </si>
  <si>
    <t>YA-991</t>
  </si>
  <si>
    <t>YA-992</t>
  </si>
  <si>
    <t>YA-993</t>
  </si>
  <si>
    <t>YA-994</t>
  </si>
  <si>
    <t>YA-995</t>
  </si>
  <si>
    <t>YA-996</t>
  </si>
  <si>
    <t>YA-997</t>
  </si>
  <si>
    <t>YA-998</t>
  </si>
  <si>
    <t>YA-999</t>
  </si>
  <si>
    <t>YA-1000</t>
  </si>
  <si>
    <t>YA-1001</t>
  </si>
  <si>
    <t>YA-1002</t>
  </si>
  <si>
    <t>YA-1003</t>
  </si>
  <si>
    <t>YA-1004</t>
  </si>
  <si>
    <t>YA-1005</t>
  </si>
  <si>
    <t>YA-1006</t>
  </si>
  <si>
    <t>YA-1007</t>
  </si>
  <si>
    <t>YA-1008</t>
  </si>
  <si>
    <t>YA-1009</t>
  </si>
  <si>
    <t>YA-1010</t>
  </si>
  <si>
    <t>YA-1011</t>
  </si>
  <si>
    <t>YA-1012</t>
  </si>
  <si>
    <t>YA-1013</t>
  </si>
  <si>
    <t>YA-1014</t>
  </si>
  <si>
    <t>YA-1015</t>
  </si>
  <si>
    <t>YA-1016</t>
  </si>
  <si>
    <t>YA-1017</t>
  </si>
  <si>
    <t>YA-1018</t>
  </si>
  <si>
    <t>YA-1019</t>
  </si>
  <si>
    <t>YA-1020</t>
  </si>
  <si>
    <t>YA-1021</t>
  </si>
  <si>
    <t>YA-1022</t>
  </si>
  <si>
    <t>YA-1023</t>
  </si>
  <si>
    <t>YA-1024</t>
  </si>
  <si>
    <t>YA-1025</t>
  </si>
  <si>
    <t>YA-1026</t>
  </si>
  <si>
    <t>YA-1027</t>
  </si>
  <si>
    <t>YA-1028</t>
  </si>
  <si>
    <t>YA-1029</t>
  </si>
  <si>
    <t>YA-1030</t>
  </si>
  <si>
    <t>YA-1031</t>
  </si>
  <si>
    <t>YA-1032</t>
  </si>
  <si>
    <t>YA-1033</t>
  </si>
  <si>
    <t>YA-1034</t>
  </si>
  <si>
    <t>YA-1035</t>
  </si>
  <si>
    <t>YA-1036</t>
  </si>
  <si>
    <t>YA-1037</t>
  </si>
  <si>
    <t>YA-1038</t>
  </si>
  <si>
    <t>YA-1039</t>
  </si>
  <si>
    <t>YA-1040</t>
  </si>
  <si>
    <t>YA-1041</t>
  </si>
  <si>
    <t>YA-1042</t>
  </si>
  <si>
    <t>YA-1043</t>
  </si>
  <si>
    <t>YA-1044</t>
  </si>
  <si>
    <t>YA-1045</t>
  </si>
  <si>
    <t>YA-1046</t>
  </si>
  <si>
    <t>YA-1047</t>
  </si>
  <si>
    <t>YA-1048</t>
  </si>
  <si>
    <t>YA-1049</t>
  </si>
  <si>
    <t>YA-1050</t>
  </si>
  <si>
    <t>YA-1051</t>
  </si>
  <si>
    <t>YA-1052</t>
  </si>
  <si>
    <t>YA-1053</t>
  </si>
  <si>
    <t>YA-1054</t>
  </si>
  <si>
    <t>YA-1055</t>
  </si>
  <si>
    <t>YA-1056</t>
  </si>
  <si>
    <t>YA-1057</t>
  </si>
  <si>
    <t>YA-1058</t>
  </si>
  <si>
    <t>YA-1059</t>
  </si>
  <si>
    <t>YA-1060</t>
  </si>
  <si>
    <t>YA-1061</t>
  </si>
  <si>
    <t>YA-1062</t>
  </si>
  <si>
    <t>YA-1063</t>
  </si>
  <si>
    <t>YA-1064</t>
  </si>
  <si>
    <t>YA-1065</t>
  </si>
  <si>
    <t>YA-1066</t>
  </si>
  <si>
    <t>YA-1067</t>
  </si>
  <si>
    <t>YA-1068</t>
  </si>
  <si>
    <t>YA-1069</t>
  </si>
  <si>
    <t>YA-1070</t>
  </si>
  <si>
    <t>YA-1071</t>
  </si>
  <si>
    <t>YA-1072</t>
  </si>
  <si>
    <t>YA-1073</t>
  </si>
  <si>
    <t>YA-1074</t>
  </si>
  <si>
    <t>YA-1075</t>
  </si>
  <si>
    <t>YA-1076</t>
  </si>
  <si>
    <t>YA-1077</t>
  </si>
  <si>
    <t>YA-1078</t>
  </si>
  <si>
    <t>YA-1079</t>
  </si>
  <si>
    <t>YA-1080</t>
  </si>
  <si>
    <t>YA-1081</t>
  </si>
  <si>
    <t>YA-1082</t>
  </si>
  <si>
    <t>YA-1083</t>
  </si>
  <si>
    <t>YA-1084</t>
  </si>
  <si>
    <t>YA-1085</t>
  </si>
  <si>
    <t>YA-1086</t>
  </si>
  <si>
    <t>YA-1087</t>
  </si>
  <si>
    <t>YA-1088</t>
  </si>
  <si>
    <t>YA-1089</t>
  </si>
  <si>
    <t>YA-1090</t>
  </si>
  <si>
    <t>YA-1091</t>
  </si>
  <si>
    <t>YA-1092</t>
  </si>
  <si>
    <t>YA-1093</t>
  </si>
  <si>
    <t>YA-1094</t>
  </si>
  <si>
    <t>YA-1095</t>
  </si>
  <si>
    <t>YA-1096</t>
  </si>
  <si>
    <t>YA-1097</t>
  </si>
  <si>
    <t>YA-1098</t>
  </si>
  <si>
    <t>YA-1099</t>
  </si>
  <si>
    <t>YA-1100</t>
  </si>
  <si>
    <t>YA-1101</t>
  </si>
  <si>
    <t>YA-1102</t>
  </si>
  <si>
    <t>YA-1103</t>
  </si>
  <si>
    <t>YA-1104</t>
  </si>
  <si>
    <t>YA-1105</t>
  </si>
  <si>
    <t>YA-1106</t>
  </si>
  <si>
    <t>YA-1107</t>
  </si>
  <si>
    <t>YA-1108</t>
  </si>
  <si>
    <t>YA-1109</t>
  </si>
  <si>
    <t>YA-1110</t>
  </si>
  <si>
    <t>YA-1111</t>
  </si>
  <si>
    <t>YA-1112</t>
  </si>
  <si>
    <t>YA-1113</t>
  </si>
  <si>
    <t>YA-1114</t>
  </si>
  <si>
    <t>YA-1115</t>
  </si>
  <si>
    <t>YA-1116</t>
  </si>
  <si>
    <t>YA-1117</t>
  </si>
  <si>
    <t>YA-1118</t>
  </si>
  <si>
    <t>YA-1119</t>
  </si>
  <si>
    <t>YA-1120</t>
  </si>
  <si>
    <t>YA-1121</t>
  </si>
  <si>
    <t>YA-1122</t>
  </si>
  <si>
    <t>YA-1123</t>
  </si>
  <si>
    <t>YA-1124</t>
  </si>
  <si>
    <t>YA-1125</t>
  </si>
  <si>
    <t>YA-1126</t>
  </si>
  <si>
    <t>YA-1127</t>
  </si>
  <si>
    <t>YA-1128</t>
  </si>
  <si>
    <t>YA-1129</t>
  </si>
  <si>
    <t>YA-1130</t>
  </si>
  <si>
    <t>YA-1131</t>
  </si>
  <si>
    <t>YA-1132</t>
  </si>
  <si>
    <t>YA-1133</t>
  </si>
  <si>
    <t>YA-1134</t>
  </si>
  <si>
    <t>YA-1135</t>
  </si>
  <si>
    <t>YA-1136</t>
  </si>
  <si>
    <t>YA-1137</t>
  </si>
  <si>
    <t>YA-1138</t>
  </si>
  <si>
    <t>YA-1139</t>
  </si>
  <si>
    <t>YA-1140</t>
  </si>
  <si>
    <t>YA-1141</t>
  </si>
  <si>
    <t>YA-1142</t>
  </si>
  <si>
    <t>YA-1143</t>
  </si>
  <si>
    <t>YA-1144</t>
  </si>
  <si>
    <t>YA-1145</t>
  </si>
  <si>
    <t>YA-1146</t>
  </si>
  <si>
    <t>YA-1147</t>
  </si>
  <si>
    <t>YA-1148</t>
  </si>
  <si>
    <t>YA-1149</t>
  </si>
  <si>
    <t>YA-1150</t>
  </si>
  <si>
    <t>YA-1151</t>
  </si>
  <si>
    <t>YA-1152</t>
  </si>
  <si>
    <t>YA-1153</t>
  </si>
  <si>
    <t>YA-1154</t>
  </si>
  <si>
    <t>YA-1155</t>
  </si>
  <si>
    <t>YA-1156</t>
  </si>
  <si>
    <t>YA-1157</t>
  </si>
  <si>
    <t>YA-1158</t>
  </si>
  <si>
    <t>YA-1159</t>
  </si>
  <si>
    <t>YA-1160</t>
  </si>
  <si>
    <t>YA-1161</t>
  </si>
  <si>
    <t>YA-1162</t>
  </si>
  <si>
    <t>YA-1163</t>
  </si>
  <si>
    <t>YA-1164</t>
  </si>
  <si>
    <t>YA-1165</t>
  </si>
  <si>
    <t>YA-1166</t>
  </si>
  <si>
    <t>YA-1167</t>
  </si>
  <si>
    <t>YA-1168</t>
  </si>
  <si>
    <t>YA-1169</t>
  </si>
  <si>
    <t>YA-1170</t>
  </si>
  <si>
    <t>YA-1171</t>
  </si>
  <si>
    <t>YA-1172</t>
  </si>
  <si>
    <t>YA-1173</t>
  </si>
  <si>
    <t>YA-1174</t>
  </si>
  <si>
    <t>YA-1175</t>
  </si>
  <si>
    <t>YA-1176</t>
  </si>
  <si>
    <t>YA-1177</t>
  </si>
  <si>
    <t>YA-1178</t>
  </si>
  <si>
    <t>YA-1179</t>
  </si>
  <si>
    <t>YA-1180</t>
  </si>
  <si>
    <t>YA-1181</t>
  </si>
  <si>
    <t>YA-1182</t>
  </si>
  <si>
    <t>YA-1183</t>
  </si>
  <si>
    <t>YA-1184</t>
  </si>
  <si>
    <t>YA-1185</t>
  </si>
  <si>
    <t>YA-1186</t>
  </si>
  <si>
    <t>YA-1187</t>
  </si>
  <si>
    <t>YA-1188</t>
  </si>
  <si>
    <t>YA-1189</t>
  </si>
  <si>
    <t>YA-1190</t>
  </si>
  <si>
    <t>YA-1191</t>
  </si>
  <si>
    <t>YA-1192</t>
  </si>
  <si>
    <t>YA-1193</t>
  </si>
  <si>
    <t>YA-1194</t>
  </si>
  <si>
    <t>YA-1195</t>
  </si>
  <si>
    <t>YA-1196</t>
  </si>
  <si>
    <t>YA-1197</t>
  </si>
  <si>
    <t>YA-1198</t>
  </si>
  <si>
    <t>YA-1199</t>
  </si>
  <si>
    <t>YA-1200</t>
  </si>
  <si>
    <t>YA-1201</t>
  </si>
  <si>
    <t>YA-1202</t>
  </si>
  <si>
    <t>YA-1203</t>
  </si>
  <si>
    <t>YA-1204</t>
  </si>
  <si>
    <t>YA-1205</t>
  </si>
  <si>
    <t>YA-1206</t>
  </si>
  <si>
    <t>YA-1207</t>
  </si>
  <si>
    <t>YA-1208</t>
  </si>
  <si>
    <t>YA-1209</t>
  </si>
  <si>
    <t>YA-1210</t>
  </si>
  <si>
    <t>YA-1211</t>
  </si>
  <si>
    <t>YA-1212</t>
  </si>
  <si>
    <t>YA-1213</t>
  </si>
  <si>
    <t>YA-1214</t>
  </si>
  <si>
    <t>YA-1215</t>
  </si>
  <si>
    <t>YA-1216</t>
  </si>
  <si>
    <t>YA-1217</t>
  </si>
  <si>
    <t>YA-1218</t>
  </si>
  <si>
    <t>YA-1219</t>
  </si>
  <si>
    <t>YA-1220</t>
  </si>
  <si>
    <t>YA-1221</t>
  </si>
  <si>
    <t>YA-1222</t>
  </si>
  <si>
    <t>YA-1223</t>
  </si>
  <si>
    <t>YA-1224</t>
  </si>
  <si>
    <t>YA-1225</t>
  </si>
  <si>
    <t>YA-1226</t>
  </si>
  <si>
    <t>YA-1227</t>
  </si>
  <si>
    <t>YA-1228</t>
  </si>
  <si>
    <t>YA-1229</t>
  </si>
  <si>
    <t>YA-1230</t>
  </si>
  <si>
    <t>YA-1231</t>
  </si>
  <si>
    <t>YA-1232</t>
  </si>
  <si>
    <t>YA-1233</t>
  </si>
  <si>
    <t>YA-1234</t>
  </si>
  <si>
    <t>YA-1235</t>
  </si>
  <si>
    <t>YA-1236</t>
  </si>
  <si>
    <t>YA-1237</t>
  </si>
  <si>
    <t>YA-1238</t>
  </si>
  <si>
    <t>YA-1239</t>
  </si>
  <si>
    <t>YA-1240</t>
  </si>
  <si>
    <t>YA-1241</t>
  </si>
  <si>
    <t>YA-1242</t>
  </si>
  <si>
    <t>YA-1243</t>
  </si>
  <si>
    <t>YA-1244</t>
  </si>
  <si>
    <t>YA-1245</t>
  </si>
  <si>
    <t>YA-1246</t>
  </si>
  <si>
    <t>YA-1247</t>
  </si>
  <si>
    <t>YA-1248</t>
  </si>
  <si>
    <t>YA-1249</t>
  </si>
  <si>
    <t>YA-1250</t>
  </si>
  <si>
    <t>YA-1251</t>
  </si>
  <si>
    <t>YA-1252</t>
  </si>
  <si>
    <t>YA-1253</t>
  </si>
  <si>
    <t>YA-1254</t>
  </si>
  <si>
    <t>YA-1255</t>
  </si>
  <si>
    <t>YA-1256</t>
  </si>
  <si>
    <t>YA-1257</t>
  </si>
  <si>
    <t>YA-1258</t>
  </si>
  <si>
    <t>YA-1259</t>
  </si>
  <si>
    <t>YA-1260</t>
  </si>
  <si>
    <t>YA-1261</t>
  </si>
  <si>
    <t>YA-1262</t>
  </si>
  <si>
    <t>YA-1263</t>
  </si>
  <si>
    <t>YA-1264</t>
  </si>
  <si>
    <t>YA-1265</t>
  </si>
  <si>
    <t>YA-1266</t>
  </si>
  <si>
    <t>YA-1267</t>
  </si>
  <si>
    <t>YA-1268</t>
  </si>
  <si>
    <t>YA-1269</t>
  </si>
  <si>
    <t>YA-1270</t>
  </si>
  <si>
    <t>YA-1271</t>
  </si>
  <si>
    <t>YA-1272</t>
  </si>
  <si>
    <t>YA-1273</t>
  </si>
  <si>
    <t>YA-1274</t>
  </si>
  <si>
    <t>YA-1275</t>
  </si>
  <si>
    <t>YA-1276</t>
  </si>
  <si>
    <t>YA-1277</t>
  </si>
  <si>
    <t>YA-1278</t>
  </si>
  <si>
    <t>YA-1279</t>
  </si>
  <si>
    <t>YA-1280</t>
  </si>
  <si>
    <t>YA-1281</t>
  </si>
  <si>
    <t>YA-1282</t>
  </si>
  <si>
    <t>YA-1283</t>
  </si>
  <si>
    <t>YA-1284</t>
  </si>
  <si>
    <t>YA-1285</t>
  </si>
  <si>
    <t>YA-1286</t>
  </si>
  <si>
    <t>YA-1287</t>
  </si>
  <si>
    <t>YA-1288</t>
  </si>
  <si>
    <t>YA-1289</t>
  </si>
  <si>
    <t>YA-1290</t>
  </si>
  <si>
    <t>YA-1291</t>
  </si>
  <si>
    <t>YA-1292</t>
  </si>
  <si>
    <t>YA-1293</t>
  </si>
  <si>
    <t>YA-1294</t>
  </si>
  <si>
    <t>YA-1295</t>
  </si>
  <si>
    <t>YA-1296</t>
  </si>
  <si>
    <t>YA-1297</t>
  </si>
  <si>
    <t>YA-1298</t>
  </si>
  <si>
    <t>YA-1299</t>
  </si>
  <si>
    <t>YA-1300</t>
  </si>
  <si>
    <t>YA-1301</t>
  </si>
  <si>
    <t>YA-1302</t>
  </si>
  <si>
    <t>YA-1303</t>
  </si>
  <si>
    <t>YA-1304</t>
  </si>
  <si>
    <t>YA-1305</t>
  </si>
  <si>
    <t>YA-1306</t>
  </si>
  <si>
    <t>YA-1307</t>
  </si>
  <si>
    <t>YA-1308</t>
  </si>
  <si>
    <t>YA-1309</t>
  </si>
  <si>
    <t>YA-1310</t>
  </si>
  <si>
    <t>YA-1311</t>
  </si>
  <si>
    <t>YA-1312</t>
  </si>
  <si>
    <t>YA-1313</t>
  </si>
  <si>
    <t>YA-1314</t>
  </si>
  <si>
    <t>YA-1315</t>
  </si>
  <si>
    <t>YA-1316</t>
  </si>
  <si>
    <t>YA-1317</t>
  </si>
  <si>
    <t>YA-1318</t>
  </si>
  <si>
    <t>YA-1319</t>
  </si>
  <si>
    <t>YA-1320</t>
  </si>
  <si>
    <t>YA-1321</t>
  </si>
  <si>
    <t>YA-1322</t>
  </si>
  <si>
    <t>YA-1323</t>
  </si>
  <si>
    <t>YA-1324</t>
  </si>
  <si>
    <t>YA-1325</t>
  </si>
  <si>
    <t>YA-1326</t>
  </si>
  <si>
    <t>YA-1327</t>
  </si>
  <si>
    <t>YA-1328</t>
  </si>
  <si>
    <t>YA-1329</t>
  </si>
  <si>
    <t>YA-1330</t>
  </si>
  <si>
    <t>YA-1331</t>
  </si>
  <si>
    <t>YA-1332</t>
  </si>
  <si>
    <t>YA-1333</t>
  </si>
  <si>
    <t>YA-1334</t>
  </si>
  <si>
    <t>YA-1335</t>
  </si>
  <si>
    <t>YA-1336</t>
  </si>
  <si>
    <t>Ümumi Çəki</t>
  </si>
  <si>
    <t>Bir Fəhlə başına Gündəlik orta Çəki</t>
  </si>
  <si>
    <t>Sum of Fəhlə sayı</t>
  </si>
  <si>
    <t>Ərazinin Aqronumu</t>
  </si>
  <si>
    <t>Aqronom üzrə Çəki</t>
  </si>
  <si>
    <t>Sortlar üzrə Çəki</t>
  </si>
  <si>
    <t>Sotrun Adı</t>
  </si>
  <si>
    <t>2022</t>
  </si>
  <si>
    <t>2222</t>
  </si>
  <si>
    <t>İl və Aylar üzrə Çəki</t>
  </si>
  <si>
    <t>Əl və Texnikanın Payı</t>
  </si>
  <si>
    <t>Ərazi üzrə Ümmi Çəki</t>
  </si>
  <si>
    <t>Tarix üzrə Aylıq Çəki</t>
  </si>
  <si>
    <t>Aqronomun yetişdirdiyi Məhsul Sortları</t>
  </si>
  <si>
    <t>Sortlar üzrə Faiz payları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</si>
</sst>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4">
    <numFmt numFmtId="8" formatCode="&quot;$&quot;#,##0.00_);[Red]\(&quot;$&quot;#,##0.00\)"/>
    <numFmt numFmtId="43" formatCode="_(* #,##0.00_);_(* \(#,##0.00\);_(* &quot;-&quot;??_);_(@_)"/>
    <numFmt numFmtId="164" formatCode="0.0"/>
    <numFmt numFmtId="165" formatCode="mmm&quot; &quot;d&quot;, &quot;yyyy"/>
    <numFmt numFmtId="166" formatCode="d"/>
    <numFmt numFmtId="167" formatCode="_(* #,##0_);_(* \(#,##0\);_(* &quot;-&quot;??_);_(@_)"/>
    <numFmt numFmtId="168" formatCode="&quot;$&quot;#,##0.00"/>
    <numFmt numFmtId="169" formatCode="_-* #,##0.00\ &quot;₼&quot;_-;\-* #,##0.00\ &quot;₼&quot;_-;_-* &quot;-&quot;??\ &quot;₼&quot;_-;_-@_-"/>
    <numFmt numFmtId="170" formatCode="#,##0\ &quot;₼&quot;"/>
    <numFmt numFmtId="171" formatCode="[$-409]d\-mmm\-yyyy;@"/>
    <numFmt numFmtId="172" formatCode="#,##0.0"/>
    <numFmt numFmtId="173" formatCode="0.0%"/>
    <numFmt numFmtId="174" formatCode="#,##0.0000"/>
    <numFmt numFmtId="188" formatCode="0.000000%"/>
  </numFmts>
  <fonts count="41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0"/>
      <color rgb="FF000000"/>
      <name val="Arial"/>
      <family val="2"/>
      <charset val="162"/>
      <scheme val="minor"/>
    </font>
    <font>
      <b/>
      <sz val="11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charset val="204"/>
    </font>
    <font>
      <sz val="12"/>
      <color theme="1"/>
      <name val="Calibri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b/>
      <sz val="14"/>
      <color theme="1"/>
      <name val="Arial"/>
      <family val="2"/>
      <charset val="204"/>
      <scheme val="minor"/>
    </font>
    <font>
      <b/>
      <sz val="12"/>
      <color rgb="FFFFFFFF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sz val="10"/>
      <name val="Arial Cyr"/>
      <charset val="204"/>
    </font>
    <font>
      <b/>
      <sz val="20"/>
      <color rgb="FF0070C0"/>
      <name val="Arial"/>
      <family val="2"/>
      <charset val="204"/>
    </font>
    <font>
      <sz val="10"/>
      <name val="Arial"/>
      <family val="2"/>
      <charset val="204"/>
    </font>
    <font>
      <b/>
      <sz val="11"/>
      <name val="Arial"/>
      <family val="2"/>
      <charset val="204"/>
    </font>
    <font>
      <b/>
      <sz val="11"/>
      <color theme="0" tint="-0.499984740745262"/>
      <name val="Arial"/>
      <family val="2"/>
      <charset val="204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charset val="186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sz val="11"/>
      <color theme="1"/>
      <name val="Arial"/>
      <family val="2"/>
      <charset val="186"/>
      <scheme val="minor"/>
    </font>
    <font>
      <b/>
      <sz val="10"/>
      <color theme="0"/>
      <name val="Arial"/>
      <family val="2"/>
    </font>
    <font>
      <sz val="8"/>
      <name val="Arial"/>
      <family val="2"/>
      <scheme val="minor"/>
    </font>
    <font>
      <b/>
      <sz val="11"/>
      <name val="Arial"/>
      <family val="2"/>
    </font>
    <font>
      <sz val="10"/>
      <color rgb="FF000000"/>
      <name val="Arial"/>
      <family val="2"/>
      <scheme val="minor"/>
    </font>
    <font>
      <b/>
      <sz val="10"/>
      <color theme="5" tint="-0.249977111117893"/>
      <name val="Arial"/>
      <family val="2"/>
      <scheme val="minor"/>
    </font>
    <font>
      <sz val="10"/>
      <color theme="0"/>
      <name val="Arial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rgb="FFFFFF00"/>
      </patternFill>
    </fill>
    <fill>
      <patternFill patternType="solid">
        <fgColor rgb="FFFFFF00"/>
        <bgColor rgb="FF93C47D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79998168889431442"/>
        <bgColor indexed="21"/>
      </patternFill>
    </fill>
    <fill>
      <patternFill patternType="solid">
        <fgColor theme="4" tint="0.59999389629810485"/>
        <bgColor theme="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6699"/>
      </bottom>
      <diagonal/>
    </border>
    <border>
      <left/>
      <right style="thin">
        <color rgb="FF006699"/>
      </right>
      <top style="thin">
        <color indexed="64"/>
      </top>
      <bottom style="thin">
        <color rgb="FF006699"/>
      </bottom>
      <diagonal/>
    </border>
    <border>
      <left style="thin">
        <color rgb="FF006699"/>
      </left>
      <right/>
      <top style="thin">
        <color indexed="64"/>
      </top>
      <bottom style="thin">
        <color rgb="FF006699"/>
      </bottom>
      <diagonal/>
    </border>
    <border>
      <left/>
      <right/>
      <top style="thin">
        <color rgb="FF006699"/>
      </top>
      <bottom style="thin">
        <color rgb="FF006699"/>
      </bottom>
      <diagonal/>
    </border>
    <border>
      <left/>
      <right style="thin">
        <color rgb="FF006699"/>
      </right>
      <top style="thin">
        <color rgb="FF006699"/>
      </top>
      <bottom style="thin">
        <color rgb="FF00669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/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/>
      <top style="thin">
        <color indexed="65"/>
      </top>
      <bottom style="thin">
        <color rgb="FF999999"/>
      </bottom>
      <diagonal/>
    </border>
    <border>
      <left/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3">
    <xf numFmtId="0" fontId="0" fillId="0" borderId="0"/>
    <xf numFmtId="0" fontId="7" fillId="0" borderId="0"/>
    <xf numFmtId="9" fontId="11" fillId="0" borderId="0" applyFont="0" applyFill="0" applyBorder="0" applyAlignment="0" applyProtection="0"/>
    <xf numFmtId="0" fontId="14" fillId="0" borderId="0"/>
    <xf numFmtId="43" fontId="9" fillId="0" borderId="0" applyFont="0" applyFill="0" applyBorder="0" applyAlignment="0" applyProtection="0"/>
    <xf numFmtId="0" fontId="16" fillId="0" borderId="0"/>
    <xf numFmtId="0" fontId="25" fillId="0" borderId="0"/>
    <xf numFmtId="0" fontId="27" fillId="0" borderId="0"/>
    <xf numFmtId="0" fontId="31" fillId="0" borderId="0"/>
    <xf numFmtId="169" fontId="31" fillId="0" borderId="0" applyFont="0" applyFill="0" applyBorder="0" applyAlignment="0" applyProtection="0"/>
    <xf numFmtId="171" fontId="34" fillId="0" borderId="0"/>
    <xf numFmtId="0" fontId="34" fillId="0" borderId="0"/>
    <xf numFmtId="43" fontId="38" fillId="0" borderId="0" applyFont="0" applyFill="0" applyBorder="0" applyAlignment="0" applyProtection="0"/>
  </cellStyleXfs>
  <cellXfs count="256">
    <xf numFmtId="0" fontId="0" fillId="0" borderId="0" xfId="0"/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1" fillId="0" borderId="1" xfId="0" applyNumberFormat="1" applyFont="1" applyBorder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0" fillId="5" borderId="0" xfId="1" applyFont="1" applyFill="1"/>
    <xf numFmtId="0" fontId="8" fillId="5" borderId="6" xfId="1" applyFont="1" applyFill="1" applyBorder="1" applyAlignment="1">
      <alignment horizontal="left"/>
    </xf>
    <xf numFmtId="0" fontId="7" fillId="0" borderId="0" xfId="1"/>
    <xf numFmtId="0" fontId="8" fillId="3" borderId="0" xfId="1" applyFont="1" applyFill="1"/>
    <xf numFmtId="0" fontId="10" fillId="3" borderId="0" xfId="1" applyFont="1" applyFill="1"/>
    <xf numFmtId="0" fontId="10" fillId="3" borderId="0" xfId="1" applyFont="1" applyFill="1" applyAlignment="1">
      <alignment horizontal="center"/>
    </xf>
    <xf numFmtId="0" fontId="8" fillId="6" borderId="1" xfId="1" applyFont="1" applyFill="1" applyBorder="1" applyAlignment="1">
      <alignment horizontal="center"/>
    </xf>
    <xf numFmtId="166" fontId="8" fillId="6" borderId="1" xfId="1" applyNumberFormat="1" applyFont="1" applyFill="1" applyBorder="1" applyAlignment="1">
      <alignment horizontal="center"/>
    </xf>
    <xf numFmtId="0" fontId="8" fillId="0" borderId="1" xfId="1" applyFont="1" applyBorder="1"/>
    <xf numFmtId="0" fontId="10" fillId="0" borderId="1" xfId="1" applyFont="1" applyBorder="1"/>
    <xf numFmtId="0" fontId="10" fillId="0" borderId="1" xfId="1" applyFont="1" applyBorder="1" applyAlignment="1">
      <alignment horizontal="center"/>
    </xf>
    <xf numFmtId="164" fontId="10" fillId="0" borderId="1" xfId="1" applyNumberFormat="1" applyFont="1" applyBorder="1" applyAlignment="1">
      <alignment horizontal="center"/>
    </xf>
    <xf numFmtId="0" fontId="8" fillId="0" borderId="0" xfId="1" applyFont="1"/>
    <xf numFmtId="0" fontId="10" fillId="0" borderId="0" xfId="1" applyFont="1"/>
    <xf numFmtId="0" fontId="10" fillId="0" borderId="0" xfId="1" applyFont="1" applyAlignment="1">
      <alignment horizontal="center"/>
    </xf>
    <xf numFmtId="164" fontId="10" fillId="7" borderId="1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9" fontId="0" fillId="0" borderId="0" xfId="2" applyFont="1" applyAlignment="1"/>
    <xf numFmtId="0" fontId="6" fillId="4" borderId="1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/>
    </xf>
    <xf numFmtId="2" fontId="3" fillId="8" borderId="1" xfId="0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164" fontId="10" fillId="7" borderId="1" xfId="1" applyNumberFormat="1" applyFont="1" applyFill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center" vertical="center"/>
    </xf>
    <xf numFmtId="0" fontId="7" fillId="0" borderId="0" xfId="1" applyAlignment="1">
      <alignment vertical="center"/>
    </xf>
    <xf numFmtId="0" fontId="4" fillId="0" borderId="0" xfId="0" applyFont="1"/>
    <xf numFmtId="0" fontId="3" fillId="8" borderId="9" xfId="0" applyFont="1" applyFill="1" applyBorder="1" applyAlignment="1">
      <alignment horizontal="center" vertical="center"/>
    </xf>
    <xf numFmtId="2" fontId="3" fillId="8" borderId="9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5" fillId="13" borderId="14" xfId="3" applyFont="1" applyFill="1" applyBorder="1" applyAlignment="1">
      <alignment horizontal="left" vertical="top"/>
    </xf>
    <xf numFmtId="0" fontId="15" fillId="13" borderId="15" xfId="3" applyFont="1" applyFill="1" applyBorder="1" applyAlignment="1">
      <alignment vertical="top"/>
    </xf>
    <xf numFmtId="15" fontId="15" fillId="13" borderId="15" xfId="3" applyNumberFormat="1" applyFont="1" applyFill="1" applyBorder="1" applyAlignment="1">
      <alignment horizontal="right" vertical="top"/>
    </xf>
    <xf numFmtId="0" fontId="15" fillId="13" borderId="15" xfId="3" applyFont="1" applyFill="1" applyBorder="1" applyAlignment="1">
      <alignment horizontal="right" vertical="top"/>
    </xf>
    <xf numFmtId="167" fontId="15" fillId="13" borderId="15" xfId="4" applyNumberFormat="1" applyFont="1" applyFill="1" applyBorder="1" applyAlignment="1" applyProtection="1">
      <alignment vertical="top"/>
    </xf>
    <xf numFmtId="0" fontId="15" fillId="13" borderId="16" xfId="3" applyFont="1" applyFill="1" applyBorder="1" applyAlignment="1">
      <alignment horizontal="center" vertical="top"/>
    </xf>
    <xf numFmtId="0" fontId="17" fillId="0" borderId="0" xfId="5" applyFont="1"/>
    <xf numFmtId="0" fontId="18" fillId="0" borderId="17" xfId="3" applyFont="1" applyBorder="1"/>
    <xf numFmtId="15" fontId="18" fillId="0" borderId="17" xfId="3" applyNumberFormat="1" applyFont="1" applyBorder="1"/>
    <xf numFmtId="167" fontId="18" fillId="0" borderId="17" xfId="4" applyNumberFormat="1" applyFont="1" applyFill="1" applyBorder="1" applyProtection="1"/>
    <xf numFmtId="167" fontId="18" fillId="0" borderId="17" xfId="4" applyNumberFormat="1" applyFont="1" applyFill="1" applyBorder="1" applyAlignment="1" applyProtection="1"/>
    <xf numFmtId="0" fontId="18" fillId="0" borderId="18" xfId="3" applyFont="1" applyBorder="1" applyAlignment="1">
      <alignment horizontal="center"/>
    </xf>
    <xf numFmtId="0" fontId="19" fillId="0" borderId="0" xfId="0" applyFont="1"/>
    <xf numFmtId="14" fontId="19" fillId="0" borderId="0" xfId="0" applyNumberFormat="1" applyFont="1"/>
    <xf numFmtId="0" fontId="18" fillId="0" borderId="19" xfId="3" applyFont="1" applyBorder="1"/>
    <xf numFmtId="0" fontId="18" fillId="0" borderId="20" xfId="3" applyFont="1" applyBorder="1"/>
    <xf numFmtId="15" fontId="18" fillId="0" borderId="20" xfId="3" applyNumberFormat="1" applyFont="1" applyBorder="1"/>
    <xf numFmtId="167" fontId="18" fillId="0" borderId="20" xfId="4" applyNumberFormat="1" applyFont="1" applyFill="1" applyBorder="1" applyProtection="1"/>
    <xf numFmtId="167" fontId="18" fillId="0" borderId="20" xfId="4" applyNumberFormat="1" applyFont="1" applyFill="1" applyBorder="1" applyAlignment="1" applyProtection="1"/>
    <xf numFmtId="0" fontId="18" fillId="0" borderId="21" xfId="3" applyFont="1" applyBorder="1" applyAlignment="1">
      <alignment horizontal="center"/>
    </xf>
    <xf numFmtId="0" fontId="17" fillId="0" borderId="21" xfId="3" applyFont="1" applyBorder="1" applyAlignment="1">
      <alignment horizontal="center"/>
    </xf>
    <xf numFmtId="0" fontId="20" fillId="14" borderId="22" xfId="0" applyFont="1" applyFill="1" applyBorder="1" applyAlignment="1">
      <alignment horizontal="center" vertical="center" wrapText="1"/>
    </xf>
    <xf numFmtId="14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/>
    <xf numFmtId="14" fontId="21" fillId="15" borderId="23" xfId="0" applyNumberFormat="1" applyFont="1" applyFill="1" applyBorder="1" applyAlignment="1">
      <alignment horizontal="center" vertical="center"/>
    </xf>
    <xf numFmtId="14" fontId="20" fillId="14" borderId="22" xfId="0" applyNumberFormat="1" applyFont="1" applyFill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8" fontId="21" fillId="0" borderId="23" xfId="0" applyNumberFormat="1" applyFont="1" applyBorder="1" applyAlignment="1">
      <alignment horizontal="center" vertical="center"/>
    </xf>
    <xf numFmtId="0" fontId="22" fillId="16" borderId="23" xfId="0" applyFont="1" applyFill="1" applyBorder="1" applyAlignment="1">
      <alignment horizontal="center" vertical="center"/>
    </xf>
    <xf numFmtId="14" fontId="21" fillId="0" borderId="23" xfId="0" applyNumberFormat="1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3" fillId="7" borderId="23" xfId="0" applyFont="1" applyFill="1" applyBorder="1"/>
    <xf numFmtId="0" fontId="21" fillId="0" borderId="23" xfId="0" applyFont="1" applyBorder="1" applyAlignment="1" applyProtection="1">
      <alignment horizontal="center"/>
      <protection locked="0"/>
    </xf>
    <xf numFmtId="0" fontId="24" fillId="16" borderId="23" xfId="0" applyFont="1" applyFill="1" applyBorder="1"/>
    <xf numFmtId="0" fontId="21" fillId="0" borderId="23" xfId="0" applyFont="1" applyBorder="1"/>
    <xf numFmtId="168" fontId="21" fillId="17" borderId="23" xfId="0" applyNumberFormat="1" applyFont="1" applyFill="1" applyBorder="1"/>
    <xf numFmtId="0" fontId="21" fillId="0" borderId="0" xfId="0" applyFont="1" applyAlignment="1">
      <alignment horizontal="center"/>
    </xf>
    <xf numFmtId="0" fontId="26" fillId="0" borderId="0" xfId="6" applyFont="1" applyProtection="1">
      <protection locked="0"/>
    </xf>
    <xf numFmtId="0" fontId="18" fillId="0" borderId="0" xfId="6" applyFont="1" applyProtection="1">
      <protection locked="0"/>
    </xf>
    <xf numFmtId="0" fontId="25" fillId="0" borderId="0" xfId="6" applyProtection="1">
      <protection locked="0"/>
    </xf>
    <xf numFmtId="0" fontId="25" fillId="0" borderId="0" xfId="6"/>
    <xf numFmtId="0" fontId="28" fillId="18" borderId="24" xfId="7" applyFont="1" applyFill="1" applyBorder="1" applyAlignment="1" applyProtection="1">
      <alignment vertical="center" wrapText="1"/>
      <protection locked="0"/>
    </xf>
    <xf numFmtId="0" fontId="18" fillId="0" borderId="24" xfId="7" applyFont="1" applyBorder="1" applyAlignment="1" applyProtection="1">
      <alignment horizontal="center"/>
      <protection locked="0"/>
    </xf>
    <xf numFmtId="0" fontId="29" fillId="0" borderId="0" xfId="7" applyFont="1" applyProtection="1">
      <protection locked="0"/>
    </xf>
    <xf numFmtId="0" fontId="4" fillId="12" borderId="23" xfId="0" applyFont="1" applyFill="1" applyBorder="1" applyAlignment="1">
      <alignment horizontal="left" vertical="center" wrapText="1"/>
    </xf>
    <xf numFmtId="0" fontId="14" fillId="0" borderId="0" xfId="8" applyFont="1"/>
    <xf numFmtId="14" fontId="14" fillId="0" borderId="0" xfId="8" applyNumberFormat="1" applyFont="1"/>
    <xf numFmtId="0" fontId="35" fillId="20" borderId="25" xfId="10" applyNumberFormat="1" applyFont="1" applyFill="1" applyBorder="1" applyAlignment="1">
      <alignment horizontal="center" vertical="center"/>
    </xf>
    <xf numFmtId="171" fontId="35" fillId="20" borderId="25" xfId="10" applyFont="1" applyFill="1" applyBorder="1" applyAlignment="1">
      <alignment horizontal="center" vertical="center"/>
    </xf>
    <xf numFmtId="1" fontId="35" fillId="20" borderId="25" xfId="10" applyNumberFormat="1" applyFont="1" applyFill="1" applyBorder="1" applyAlignment="1">
      <alignment horizontal="center" vertical="center"/>
    </xf>
    <xf numFmtId="14" fontId="35" fillId="20" borderId="23" xfId="10" applyNumberFormat="1" applyFont="1" applyFill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3" fontId="0" fillId="0" borderId="26" xfId="0" applyNumberFormat="1" applyBorder="1" applyAlignment="1">
      <alignment horizontal="center" vertical="center"/>
    </xf>
    <xf numFmtId="172" fontId="33" fillId="12" borderId="26" xfId="0" applyNumberFormat="1" applyFont="1" applyFill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3" fontId="0" fillId="0" borderId="27" xfId="0" applyNumberFormat="1" applyBorder="1" applyAlignment="1">
      <alignment horizontal="center" vertical="center"/>
    </xf>
    <xf numFmtId="172" fontId="0" fillId="0" borderId="27" xfId="0" applyNumberFormat="1" applyBorder="1" applyAlignment="1">
      <alignment horizontal="center" vertical="center"/>
    </xf>
    <xf numFmtId="0" fontId="33" fillId="12" borderId="27" xfId="11" applyFont="1" applyFill="1" applyBorder="1" applyAlignment="1">
      <alignment horizontal="center" vertical="center"/>
    </xf>
    <xf numFmtId="0" fontId="0" fillId="12" borderId="27" xfId="11" applyFont="1" applyFill="1" applyBorder="1" applyAlignment="1">
      <alignment horizontal="center" vertical="center"/>
    </xf>
    <xf numFmtId="172" fontId="33" fillId="12" borderId="27" xfId="0" applyNumberFormat="1" applyFont="1" applyFill="1" applyBorder="1" applyAlignment="1">
      <alignment horizontal="center" vertical="center"/>
    </xf>
    <xf numFmtId="0" fontId="0" fillId="0" borderId="27" xfId="10" applyNumberFormat="1" applyFont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172" fontId="33" fillId="0" borderId="27" xfId="0" applyNumberFormat="1" applyFont="1" applyBorder="1" applyAlignment="1">
      <alignment horizontal="center" vertical="center"/>
    </xf>
    <xf numFmtId="0" fontId="33" fillId="12" borderId="27" xfId="0" applyFont="1" applyFill="1" applyBorder="1" applyAlignment="1">
      <alignment horizontal="center" vertical="center"/>
    </xf>
    <xf numFmtId="0" fontId="0" fillId="0" borderId="27" xfId="11" applyFont="1" applyBorder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17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left" indent="2"/>
    </xf>
    <xf numFmtId="0" fontId="13" fillId="10" borderId="2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4" fillId="0" borderId="23" xfId="0" applyFont="1" applyBorder="1"/>
    <xf numFmtId="0" fontId="32" fillId="19" borderId="23" xfId="8" applyFont="1" applyFill="1" applyBorder="1" applyAlignment="1">
      <alignment horizontal="center" vertical="center"/>
    </xf>
    <xf numFmtId="14" fontId="32" fillId="19" borderId="23" xfId="8" applyNumberFormat="1" applyFont="1" applyFill="1" applyBorder="1" applyAlignment="1">
      <alignment horizontal="center" vertical="center"/>
    </xf>
    <xf numFmtId="0" fontId="33" fillId="0" borderId="23" xfId="8" applyFont="1" applyBorder="1" applyAlignment="1">
      <alignment horizontal="center" vertical="center"/>
    </xf>
    <xf numFmtId="1" fontId="14" fillId="0" borderId="23" xfId="9" applyNumberFormat="1" applyFont="1" applyBorder="1" applyAlignment="1">
      <alignment horizontal="center" vertical="center"/>
    </xf>
    <xf numFmtId="14" fontId="33" fillId="0" borderId="23" xfId="8" applyNumberFormat="1" applyFont="1" applyBorder="1" applyAlignment="1">
      <alignment horizontal="center" vertical="center"/>
    </xf>
    <xf numFmtId="170" fontId="14" fillId="0" borderId="23" xfId="9" applyNumberFormat="1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/>
    </xf>
    <xf numFmtId="0" fontId="6" fillId="0" borderId="23" xfId="0" applyFont="1" applyBorder="1" applyAlignment="1">
      <alignment horizontal="center" vertical="center"/>
    </xf>
    <xf numFmtId="0" fontId="4" fillId="0" borderId="23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left" vertical="center"/>
    </xf>
    <xf numFmtId="0" fontId="4" fillId="12" borderId="23" xfId="0" applyFont="1" applyFill="1" applyBorder="1" applyAlignment="1">
      <alignment horizontal="center" vertical="center" wrapText="1"/>
    </xf>
    <xf numFmtId="0" fontId="6" fillId="11" borderId="23" xfId="0" applyFont="1" applyFill="1" applyBorder="1" applyAlignment="1">
      <alignment horizontal="center" vertical="center"/>
    </xf>
    <xf numFmtId="0" fontId="4" fillId="11" borderId="23" xfId="0" applyFont="1" applyFill="1" applyBorder="1" applyAlignment="1">
      <alignment horizontal="left" vertical="center"/>
    </xf>
    <xf numFmtId="0" fontId="4" fillId="0" borderId="0" xfId="0" quotePrefix="1" applyFont="1" applyAlignment="1">
      <alignment horizontal="center" vertical="center"/>
    </xf>
    <xf numFmtId="2" fontId="0" fillId="0" borderId="0" xfId="0" applyNumberFormat="1"/>
    <xf numFmtId="0" fontId="0" fillId="0" borderId="28" xfId="0" pivotButton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0" fillId="0" borderId="35" xfId="0" applyNumberFormat="1" applyBorder="1" applyAlignment="1">
      <alignment horizontal="center"/>
    </xf>
    <xf numFmtId="0" fontId="0" fillId="0" borderId="32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1" xfId="0" applyNumberFormat="1" applyBorder="1" applyAlignment="1">
      <alignment horizontal="center"/>
    </xf>
    <xf numFmtId="0" fontId="0" fillId="0" borderId="37" xfId="0" applyNumberFormat="1" applyBorder="1" applyAlignment="1">
      <alignment horizontal="center"/>
    </xf>
    <xf numFmtId="0" fontId="0" fillId="0" borderId="33" xfId="0" applyNumberForma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6" xfId="0" applyNumberFormat="1" applyBorder="1" applyAlignment="1">
      <alignment horizontal="center"/>
    </xf>
    <xf numFmtId="0" fontId="0" fillId="0" borderId="38" xfId="0" applyNumberFormat="1" applyBorder="1" applyAlignment="1">
      <alignment horizontal="center"/>
    </xf>
    <xf numFmtId="0" fontId="0" fillId="0" borderId="34" xfId="0" applyNumberFormat="1" applyBorder="1" applyAlignment="1">
      <alignment horizontal="center"/>
    </xf>
    <xf numFmtId="0" fontId="37" fillId="4" borderId="39" xfId="3" applyFont="1" applyFill="1" applyBorder="1" applyAlignment="1">
      <alignment horizontal="center"/>
    </xf>
    <xf numFmtId="14" fontId="21" fillId="0" borderId="23" xfId="0" applyNumberFormat="1" applyFont="1" applyBorder="1" applyAlignment="1">
      <alignment horizontal="center" vertical="center"/>
    </xf>
    <xf numFmtId="9" fontId="4" fillId="3" borderId="1" xfId="2" applyFont="1" applyFill="1" applyBorder="1" applyAlignment="1">
      <alignment horizontal="center" vertical="center"/>
    </xf>
    <xf numFmtId="167" fontId="18" fillId="0" borderId="20" xfId="4" applyNumberFormat="1" applyFont="1" applyFill="1" applyBorder="1"/>
    <xf numFmtId="167" fontId="18" fillId="0" borderId="20" xfId="4" applyNumberFormat="1" applyFont="1" applyFill="1" applyBorder="1" applyAlignment="1"/>
    <xf numFmtId="0" fontId="0" fillId="4" borderId="0" xfId="0" applyFill="1"/>
    <xf numFmtId="0" fontId="14" fillId="0" borderId="23" xfId="9" applyNumberFormat="1" applyFont="1" applyBorder="1" applyAlignment="1">
      <alignment horizontal="center" vertical="center"/>
    </xf>
    <xf numFmtId="172" fontId="0" fillId="0" borderId="0" xfId="0" applyNumberFormat="1"/>
    <xf numFmtId="172" fontId="33" fillId="4" borderId="26" xfId="0" applyNumberFormat="1" applyFont="1" applyFill="1" applyBorder="1" applyAlignment="1">
      <alignment horizontal="center" vertical="center"/>
    </xf>
    <xf numFmtId="172" fontId="0" fillId="4" borderId="0" xfId="0" applyNumberFormat="1" applyFill="1" applyAlignment="1">
      <alignment horizontal="center" vertical="center"/>
    </xf>
    <xf numFmtId="0" fontId="0" fillId="4" borderId="39" xfId="0" applyFill="1" applyBorder="1"/>
    <xf numFmtId="173" fontId="33" fillId="21" borderId="23" xfId="2" applyNumberFormat="1" applyFont="1" applyFill="1" applyBorder="1" applyAlignment="1">
      <alignment horizontal="center" vertical="center"/>
    </xf>
    <xf numFmtId="0" fontId="0" fillId="21" borderId="0" xfId="0" applyFill="1"/>
    <xf numFmtId="0" fontId="3" fillId="8" borderId="10" xfId="0" applyFont="1" applyFill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/>
    </xf>
    <xf numFmtId="0" fontId="3" fillId="8" borderId="4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4" fontId="1" fillId="0" borderId="8" xfId="0" applyNumberFormat="1" applyFont="1" applyBorder="1"/>
    <xf numFmtId="0" fontId="4" fillId="3" borderId="8" xfId="0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center"/>
    </xf>
    <xf numFmtId="0" fontId="4" fillId="3" borderId="43" xfId="0" applyFont="1" applyFill="1" applyBorder="1" applyAlignment="1">
      <alignment horizontal="center" vertical="center"/>
    </xf>
    <xf numFmtId="0" fontId="0" fillId="0" borderId="0" xfId="0" applyNumberFormat="1"/>
    <xf numFmtId="14" fontId="0" fillId="0" borderId="0" xfId="0" applyNumberFormat="1"/>
    <xf numFmtId="0" fontId="6" fillId="0" borderId="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5" fontId="8" fillId="5" borderId="5" xfId="1" applyNumberFormat="1" applyFont="1" applyFill="1" applyBorder="1" applyAlignment="1">
      <alignment horizontal="left"/>
    </xf>
    <xf numFmtId="0" fontId="9" fillId="0" borderId="5" xfId="1" applyFont="1" applyBorder="1" applyAlignment="1"/>
    <xf numFmtId="0" fontId="9" fillId="0" borderId="6" xfId="1" applyFont="1" applyBorder="1" applyAlignment="1"/>
    <xf numFmtId="0" fontId="8" fillId="5" borderId="4" xfId="1" applyFont="1" applyFill="1" applyBorder="1" applyAlignment="1">
      <alignment horizontal="right"/>
    </xf>
    <xf numFmtId="166" fontId="8" fillId="9" borderId="7" xfId="1" applyNumberFormat="1" applyFont="1" applyFill="1" applyBorder="1" applyAlignment="1">
      <alignment vertical="center"/>
    </xf>
    <xf numFmtId="166" fontId="8" fillId="9" borderId="3" xfId="1" applyNumberFormat="1" applyFont="1" applyFill="1" applyBorder="1" applyAlignment="1">
      <alignment vertical="center"/>
    </xf>
    <xf numFmtId="166" fontId="8" fillId="9" borderId="10" xfId="1" applyNumberFormat="1" applyFont="1" applyFill="1" applyBorder="1" applyAlignment="1">
      <alignment vertical="center"/>
    </xf>
    <xf numFmtId="0" fontId="8" fillId="6" borderId="8" xfId="1" applyFont="1" applyFill="1" applyBorder="1" applyAlignment="1">
      <alignment horizontal="center" vertical="center" wrapText="1"/>
    </xf>
    <xf numFmtId="0" fontId="9" fillId="0" borderId="9" xfId="1" applyFont="1" applyBorder="1" applyAlignment="1"/>
    <xf numFmtId="0" fontId="8" fillId="6" borderId="8" xfId="1" applyFont="1" applyFill="1" applyBorder="1" applyAlignment="1">
      <alignment horizontal="center" vertical="center"/>
    </xf>
    <xf numFmtId="0" fontId="8" fillId="5" borderId="5" xfId="1" applyFont="1" applyFill="1" applyBorder="1" applyAlignment="1">
      <alignment horizontal="left"/>
    </xf>
    <xf numFmtId="0" fontId="8" fillId="5" borderId="0" xfId="1" applyFont="1" applyFill="1" applyAlignment="1">
      <alignment horizontal="center"/>
    </xf>
    <xf numFmtId="0" fontId="8" fillId="5" borderId="11" xfId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2" xfId="0" applyBorder="1"/>
    <xf numFmtId="0" fontId="0" fillId="0" borderId="34" xfId="0" applyNumberFormat="1" applyBorder="1"/>
    <xf numFmtId="0" fontId="0" fillId="0" borderId="32" xfId="0" applyNumberFormat="1" applyBorder="1"/>
    <xf numFmtId="0" fontId="0" fillId="0" borderId="0" xfId="0" applyNumberForma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43" fontId="6" fillId="0" borderId="31" xfId="0" applyNumberFormat="1" applyFont="1" applyBorder="1" applyAlignment="1">
      <alignment horizont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0" fillId="0" borderId="28" xfId="0" pivotButton="1" applyBorder="1"/>
    <xf numFmtId="0" fontId="0" fillId="0" borderId="28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3" xfId="0" applyNumberFormat="1" applyBorder="1"/>
    <xf numFmtId="0" fontId="0" fillId="0" borderId="36" xfId="0" applyBorder="1" applyAlignment="1">
      <alignment horizontal="left"/>
    </xf>
    <xf numFmtId="43" fontId="0" fillId="0" borderId="33" xfId="0" applyNumberFormat="1" applyBorder="1"/>
    <xf numFmtId="0" fontId="6" fillId="0" borderId="28" xfId="0" pivotButton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28" xfId="0" applyNumberFormat="1" applyBorder="1"/>
    <xf numFmtId="0" fontId="0" fillId="0" borderId="31" xfId="0" applyNumberFormat="1" applyBorder="1"/>
    <xf numFmtId="0" fontId="0" fillId="0" borderId="36" xfId="0" applyNumberFormat="1" applyBorder="1"/>
    <xf numFmtId="43" fontId="6" fillId="0" borderId="28" xfId="0" applyNumberFormat="1" applyFont="1" applyBorder="1" applyAlignment="1">
      <alignment horizontal="center"/>
    </xf>
    <xf numFmtId="43" fontId="6" fillId="0" borderId="45" xfId="0" applyNumberFormat="1" applyFont="1" applyBorder="1" applyAlignment="1">
      <alignment horizontal="center"/>
    </xf>
    <xf numFmtId="43" fontId="6" fillId="0" borderId="46" xfId="0" applyNumberFormat="1" applyFont="1" applyBorder="1" applyAlignment="1">
      <alignment horizontal="center"/>
    </xf>
    <xf numFmtId="43" fontId="6" fillId="0" borderId="36" xfId="0" applyNumberFormat="1" applyFont="1" applyBorder="1" applyAlignment="1">
      <alignment horizontal="center"/>
    </xf>
    <xf numFmtId="43" fontId="6" fillId="0" borderId="47" xfId="0" applyNumberFormat="1" applyFont="1" applyBorder="1" applyAlignment="1">
      <alignment horizontal="center"/>
    </xf>
    <xf numFmtId="0" fontId="6" fillId="0" borderId="45" xfId="0" applyFont="1" applyBorder="1" applyAlignment="1">
      <alignment horizontal="center" vertical="center"/>
    </xf>
    <xf numFmtId="0" fontId="6" fillId="22" borderId="48" xfId="0" applyFont="1" applyFill="1" applyBorder="1" applyAlignment="1">
      <alignment horizontal="center"/>
    </xf>
    <xf numFmtId="0" fontId="0" fillId="0" borderId="0" xfId="0" pivotButton="1"/>
    <xf numFmtId="0" fontId="0" fillId="23" borderId="0" xfId="0" applyFill="1"/>
    <xf numFmtId="0" fontId="0" fillId="23" borderId="0" xfId="0" applyFill="1" applyAlignment="1">
      <alignment horizontal="center"/>
    </xf>
    <xf numFmtId="43" fontId="0" fillId="23" borderId="0" xfId="12" applyFont="1" applyFill="1" applyAlignment="1">
      <alignment vertical="center"/>
    </xf>
    <xf numFmtId="43" fontId="6" fillId="0" borderId="0" xfId="0" applyNumberFormat="1" applyFont="1" applyBorder="1" applyAlignment="1">
      <alignment horizontal="center" vertical="center"/>
    </xf>
    <xf numFmtId="0" fontId="39" fillId="22" borderId="0" xfId="0" applyFont="1" applyFill="1" applyBorder="1" applyAlignment="1">
      <alignment horizontal="center" vertical="center"/>
    </xf>
    <xf numFmtId="0" fontId="39" fillId="22" borderId="48" xfId="0" applyFont="1" applyFill="1" applyBorder="1" applyAlignment="1">
      <alignment horizontal="center"/>
    </xf>
    <xf numFmtId="14" fontId="0" fillId="0" borderId="31" xfId="0" applyNumberFormat="1" applyBorder="1" applyAlignment="1">
      <alignment horizontal="left" indent="1"/>
    </xf>
    <xf numFmtId="14" fontId="6" fillId="0" borderId="31" xfId="0" applyNumberFormat="1" applyFont="1" applyBorder="1" applyAlignment="1">
      <alignment horizontal="center" vertical="center" indent="1"/>
    </xf>
    <xf numFmtId="0" fontId="6" fillId="0" borderId="44" xfId="0" applyFont="1" applyBorder="1" applyAlignment="1">
      <alignment horizontal="center" vertical="center"/>
    </xf>
    <xf numFmtId="0" fontId="0" fillId="0" borderId="35" xfId="0" applyBorder="1"/>
    <xf numFmtId="0" fontId="0" fillId="0" borderId="35" xfId="0" applyNumberFormat="1" applyBorder="1"/>
    <xf numFmtId="0" fontId="6" fillId="0" borderId="35" xfId="0" applyFont="1" applyBorder="1" applyAlignment="1">
      <alignment horizontal="center" vertical="center"/>
    </xf>
    <xf numFmtId="10" fontId="6" fillId="0" borderId="28" xfId="0" applyNumberFormat="1" applyFont="1" applyBorder="1" applyAlignment="1">
      <alignment horizontal="center"/>
    </xf>
    <xf numFmtId="10" fontId="6" fillId="0" borderId="35" xfId="0" applyNumberFormat="1" applyFont="1" applyBorder="1" applyAlignment="1">
      <alignment horizontal="center"/>
    </xf>
    <xf numFmtId="10" fontId="6" fillId="0" borderId="45" xfId="0" applyNumberFormat="1" applyFont="1" applyBorder="1" applyAlignment="1">
      <alignment horizontal="center"/>
    </xf>
    <xf numFmtId="10" fontId="6" fillId="0" borderId="44" xfId="0" applyNumberFormat="1" applyFont="1" applyBorder="1" applyAlignment="1">
      <alignment horizontal="center"/>
    </xf>
    <xf numFmtId="10" fontId="6" fillId="0" borderId="49" xfId="0" applyNumberFormat="1" applyFont="1" applyBorder="1" applyAlignment="1">
      <alignment horizontal="center"/>
    </xf>
    <xf numFmtId="10" fontId="6" fillId="0" borderId="50" xfId="0" applyNumberFormat="1" applyFont="1" applyBorder="1" applyAlignment="1">
      <alignment horizontal="center"/>
    </xf>
    <xf numFmtId="0" fontId="4" fillId="24" borderId="48" xfId="0" applyFont="1" applyFill="1" applyBorder="1" applyAlignment="1">
      <alignment horizontal="center"/>
    </xf>
    <xf numFmtId="0" fontId="0" fillId="24" borderId="48" xfId="0" applyFill="1" applyBorder="1" applyAlignment="1">
      <alignment horizontal="center"/>
    </xf>
    <xf numFmtId="0" fontId="40" fillId="23" borderId="0" xfId="0" applyFont="1" applyFill="1"/>
    <xf numFmtId="0" fontId="0" fillId="0" borderId="37" xfId="0" applyNumberFormat="1" applyBorder="1"/>
    <xf numFmtId="0" fontId="0" fillId="0" borderId="38" xfId="0" applyNumberFormat="1" applyBorder="1"/>
    <xf numFmtId="10" fontId="0" fillId="0" borderId="34" xfId="0" applyNumberFormat="1" applyBorder="1"/>
    <xf numFmtId="188" fontId="0" fillId="0" borderId="32" xfId="0" applyNumberFormat="1" applyBorder="1"/>
    <xf numFmtId="188" fontId="0" fillId="0" borderId="33" xfId="0" applyNumberFormat="1" applyBorder="1"/>
  </cellXfs>
  <cellStyles count="13">
    <cellStyle name="Comma" xfId="12" builtinId="3"/>
    <cellStyle name="Comma 2 2 2" xfId="4" xr:uid="{539CA7BF-F37F-457A-B85A-3DA5A3A462B5}"/>
    <cellStyle name="Currency 2 2" xfId="9" xr:uid="{A302F673-996F-4C8D-B773-13CA9D32C3FD}"/>
    <cellStyle name="Normal" xfId="0" builtinId="0"/>
    <cellStyle name="Normal 2" xfId="1" xr:uid="{00000000-0005-0000-0000-000001000000}"/>
    <cellStyle name="Normal 2 2 2 2" xfId="3" xr:uid="{83289A17-DE29-4839-B0C0-6530B25D2AB8}"/>
    <cellStyle name="Normal 4" xfId="5" xr:uid="{99C870C3-106E-4C5F-8B9C-EB213F29CEFE}"/>
    <cellStyle name="Normal 4 2" xfId="6" xr:uid="{9076FB2F-984A-46BD-A80F-56F4AB61DD60}"/>
    <cellStyle name="Normal 5 10 2 2 2 2" xfId="11" xr:uid="{3C824292-5938-416E-9F1A-5010F1957A2B}"/>
    <cellStyle name="Normal 5 15 2" xfId="10" xr:uid="{9BAD8AE1-3F4A-4F68-A6A5-03BB1D6A10D4}"/>
    <cellStyle name="Normal 6 3 2" xfId="8" xr:uid="{3F277694-FC46-403F-846C-EEBACAA01EDA}"/>
    <cellStyle name="Percent" xfId="2" builtinId="5"/>
    <cellStyle name="Обычный_Функции ЕСЛИ и ВПР" xfId="7" xr:uid="{31CFBEA8-9495-4510-9FD8-84449D59AF2F}"/>
  </cellStyles>
  <dxfs count="126">
    <dxf>
      <numFmt numFmtId="187" formatCode="0.00000%"/>
    </dxf>
    <dxf>
      <numFmt numFmtId="188" formatCode="0.000000%"/>
    </dxf>
    <dxf>
      <numFmt numFmtId="186" formatCode="0.0000%"/>
    </dxf>
    <dxf>
      <numFmt numFmtId="185" formatCode="0.000%"/>
    </dxf>
    <dxf>
      <numFmt numFmtId="14" formatCode="0.00%"/>
    </dxf>
    <dxf>
      <numFmt numFmtId="173" formatCode="0.0%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4" formatCode="0.00%"/>
    </dxf>
    <dxf>
      <numFmt numFmtId="35" formatCode="_(* #,##0.00_);_(* \(#,##0.00\);_(* &quot;-&quot;??_);_(@_)"/>
    </dxf>
    <dxf>
      <alignment horizontal="center"/>
    </dxf>
    <dxf>
      <alignment horizontal="center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bottom"/>
    </dxf>
    <dxf>
      <alignment horizontal="center"/>
    </dxf>
    <dxf>
      <numFmt numFmtId="35" formatCode="_(* #,##0.00_);_(* \(#,##0.00\);_(* &quot;-&quot;??_);_(@_)"/>
    </dxf>
    <dxf>
      <alignment horizontal="center"/>
    </dxf>
    <dxf>
      <alignment horizontal="center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bottom"/>
    </dxf>
    <dxf>
      <alignment horizontal="center"/>
    </dxf>
    <dxf>
      <font>
        <color theme="5" tint="-0.249977111117893"/>
      </font>
    </dxf>
    <dxf>
      <alignment vertical="center"/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alignment horizontal="center"/>
    </dxf>
    <dxf>
      <alignment horizontal="center"/>
    </dxf>
    <dxf>
      <numFmt numFmtId="35" formatCode="_(* #,##0.00_);_(* \(#,##0.00\);_(* &quot;-&quot;??_);_(@_)"/>
    </dxf>
    <dxf>
      <alignment horizontal="center"/>
    </dxf>
    <dxf>
      <alignment horizontal="center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bottom"/>
    </dxf>
    <dxf>
      <alignment horizontal="center"/>
    </dxf>
    <dxf>
      <fill>
        <patternFill patternType="solid">
          <bgColor theme="0" tint="-0.14999847407452621"/>
        </patternFill>
      </fill>
    </dxf>
    <dxf>
      <numFmt numFmtId="35" formatCode="_(* #,##0.00_);_(* \(#,##0.00\);_(* &quot;-&quot;??_);_(@_)"/>
    </dxf>
    <dxf>
      <alignment horizontal="center"/>
    </dxf>
    <dxf>
      <alignment horizontal="center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bottom"/>
    </dxf>
    <dxf>
      <alignment horizontal="center"/>
    </dxf>
    <dxf>
      <alignment horizontal="center"/>
    </dxf>
    <dxf>
      <alignment vertical="bottom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alignment horizontal="center"/>
    </dxf>
    <dxf>
      <alignment horizontal="center"/>
    </dxf>
    <dxf>
      <alignment horizontal="center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2" formatCode="0.00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9" formatCode="d/m/yyyy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auto="1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fill>
        <patternFill patternType="solid">
          <fgColor rgb="FFFFFF00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</dxfs>
  <tableStyles count="1">
    <tableStyle name="Parsellər Üzrə-style" pivot="0" count="3" xr9:uid="{00000000-0011-0000-FFFF-FFFF00000000}">
      <tableStyleElement type="headerRow" dxfId="125"/>
      <tableStyleElement type="firstRowStripe" dxfId="124"/>
      <tableStyleElement type="secondRowStripe" dxfId="1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[Zəfər bağları İşə qəbul sualları.xlsx]Pivot!PivotTable1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Aylar</a:t>
            </a:r>
            <a:r>
              <a:rPr lang="en-US" baseline="0"/>
              <a:t> </a:t>
            </a:r>
            <a:r>
              <a:rPr lang="az-Latn-AZ" baseline="0"/>
              <a:t> üzrə hesabat</a:t>
            </a:r>
            <a:endParaRPr lang="en-US"/>
          </a:p>
        </c:rich>
      </c:tx>
      <c:layout>
        <c:manualLayout>
          <c:xMode val="edge"/>
          <c:yMode val="edge"/>
          <c:x val="0.33918044619422572"/>
          <c:y val="0.15175707203266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Pivot!$C$4:$C$5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Pivot!$B$6:$B$10</c:f>
              <c:strCache>
                <c:ptCount val="4"/>
                <c:pt idx="0">
                  <c:v>AA 01</c:v>
                </c:pt>
                <c:pt idx="1">
                  <c:v>AA 02</c:v>
                </c:pt>
                <c:pt idx="2">
                  <c:v>AA 03</c:v>
                </c:pt>
                <c:pt idx="3">
                  <c:v>AA 04</c:v>
                </c:pt>
              </c:strCache>
            </c:strRef>
          </c:cat>
          <c:val>
            <c:numRef>
              <c:f>Pivot!$C$6:$C$10</c:f>
              <c:numCache>
                <c:formatCode>General</c:formatCode>
                <c:ptCount val="4"/>
                <c:pt idx="0">
                  <c:v>9900</c:v>
                </c:pt>
                <c:pt idx="1">
                  <c:v>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7-4E22-927B-40C0247D6A70}"/>
            </c:ext>
          </c:extLst>
        </c:ser>
        <c:ser>
          <c:idx val="1"/>
          <c:order val="1"/>
          <c:tx>
            <c:strRef>
              <c:f>Pivot!$D$4:$D$5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Pivot!$B$6:$B$10</c:f>
              <c:strCache>
                <c:ptCount val="4"/>
                <c:pt idx="0">
                  <c:v>AA 01</c:v>
                </c:pt>
                <c:pt idx="1">
                  <c:v>AA 02</c:v>
                </c:pt>
                <c:pt idx="2">
                  <c:v>AA 03</c:v>
                </c:pt>
                <c:pt idx="3">
                  <c:v>AA 04</c:v>
                </c:pt>
              </c:strCache>
            </c:strRef>
          </c:cat>
          <c:val>
            <c:numRef>
              <c:f>Pivot!$D$6:$D$10</c:f>
              <c:numCache>
                <c:formatCode>General</c:formatCode>
                <c:ptCount val="4"/>
                <c:pt idx="0">
                  <c:v>95600</c:v>
                </c:pt>
                <c:pt idx="1">
                  <c:v>40200</c:v>
                </c:pt>
                <c:pt idx="2">
                  <c:v>19700</c:v>
                </c:pt>
                <c:pt idx="3">
                  <c:v>9540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F7-4E22-927B-40C0247D6A70}"/>
            </c:ext>
          </c:extLst>
        </c:ser>
        <c:ser>
          <c:idx val="2"/>
          <c:order val="2"/>
          <c:tx>
            <c:strRef>
              <c:f>Pivot!$E$4:$E$5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Pivot!$B$6:$B$10</c:f>
              <c:strCache>
                <c:ptCount val="4"/>
                <c:pt idx="0">
                  <c:v>AA 01</c:v>
                </c:pt>
                <c:pt idx="1">
                  <c:v>AA 02</c:v>
                </c:pt>
                <c:pt idx="2">
                  <c:v>AA 03</c:v>
                </c:pt>
                <c:pt idx="3">
                  <c:v>AA 04</c:v>
                </c:pt>
              </c:strCache>
            </c:strRef>
          </c:cat>
          <c:val>
            <c:numRef>
              <c:f>Pivot!$E$6:$E$10</c:f>
              <c:numCache>
                <c:formatCode>General</c:formatCode>
                <c:ptCount val="4"/>
                <c:pt idx="0">
                  <c:v>55865</c:v>
                </c:pt>
                <c:pt idx="1">
                  <c:v>62862.799999999988</c:v>
                </c:pt>
                <c:pt idx="2">
                  <c:v>106081.4</c:v>
                </c:pt>
                <c:pt idx="3">
                  <c:v>41468.800000000003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F7-4E22-927B-40C0247D6A70}"/>
            </c:ext>
          </c:extLst>
        </c:ser>
        <c:ser>
          <c:idx val="3"/>
          <c:order val="3"/>
          <c:tx>
            <c:strRef>
              <c:f>Pivot!$F$4:$F$5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Pivot!$B$6:$B$10</c:f>
              <c:strCache>
                <c:ptCount val="4"/>
                <c:pt idx="0">
                  <c:v>AA 01</c:v>
                </c:pt>
                <c:pt idx="1">
                  <c:v>AA 02</c:v>
                </c:pt>
                <c:pt idx="2">
                  <c:v>AA 03</c:v>
                </c:pt>
                <c:pt idx="3">
                  <c:v>AA 04</c:v>
                </c:pt>
              </c:strCache>
            </c:strRef>
          </c:cat>
          <c:val>
            <c:numRef>
              <c:f>Pivot!$F$6:$F$10</c:f>
              <c:numCache>
                <c:formatCode>General</c:formatCode>
                <c:ptCount val="4"/>
                <c:pt idx="0">
                  <c:v>216280</c:v>
                </c:pt>
                <c:pt idx="1">
                  <c:v>17075</c:v>
                </c:pt>
                <c:pt idx="2">
                  <c:v>29932</c:v>
                </c:pt>
                <c:pt idx="3">
                  <c:v>31097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F7-4E22-927B-40C0247D6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084335"/>
        <c:axId val="1850924879"/>
      </c:barChart>
      <c:catAx>
        <c:axId val="20800843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50924879"/>
        <c:crosses val="autoZero"/>
        <c:auto val="1"/>
        <c:lblAlgn val="ctr"/>
        <c:lblOffset val="100"/>
        <c:noMultiLvlLbl val="0"/>
      </c:catAx>
      <c:valAx>
        <c:axId val="18509248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8008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[Zəfər bağları İşə qəbul sualları.xlsx]Riyazi Pivot!PivotTable5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Latn-AZ">
                <a:solidFill>
                  <a:schemeClr val="accent2">
                    <a:lumMod val="75000"/>
                  </a:schemeClr>
                </a:solidFill>
              </a:rPr>
              <a:t>Əl əməyi</a:t>
            </a:r>
            <a:r>
              <a:rPr lang="az-Latn-AZ" baseline="0">
                <a:solidFill>
                  <a:schemeClr val="accent2">
                    <a:lumMod val="75000"/>
                  </a:schemeClr>
                </a:solidFill>
              </a:rPr>
              <a:t> və Texnikanın Payı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'Riyazi Pivot'!$B$14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14-421D-ADFA-BF705000CB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14-421D-ADFA-BF705000CB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14-421D-ADFA-BF705000CB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'Riyazi Pivot'!$A$15:$A$18</c:f>
              <c:strCache>
                <c:ptCount val="3"/>
                <c:pt idx="0">
                  <c:v>Əl</c:v>
                </c:pt>
                <c:pt idx="1">
                  <c:v>Əl(shaker)</c:v>
                </c:pt>
                <c:pt idx="2">
                  <c:v>Texnika(shaker)</c:v>
                </c:pt>
              </c:strCache>
            </c:strRef>
          </c:cat>
          <c:val>
            <c:numRef>
              <c:f>'Riyazi Pivot'!$B$15:$B$18</c:f>
              <c:numCache>
                <c:formatCode>General</c:formatCode>
                <c:ptCount val="3"/>
                <c:pt idx="0">
                  <c:v>14880</c:v>
                </c:pt>
                <c:pt idx="1">
                  <c:v>2724</c:v>
                </c:pt>
                <c:pt idx="2">
                  <c:v>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14-421D-ADFA-BF705000C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[Zəfər bağları İşə qəbul sualları.xlsx]Riyazi Pivot!PivotTable8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cap="small" spc="0" normalizeH="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Latn-AZ" sz="1400" b="0" i="0" u="none" strike="noStrike" kern="1200" cap="all" spc="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rPr>
              <a:t>Əl və texika</a:t>
            </a:r>
            <a:r>
              <a:rPr lang="en-US" sz="1400" b="0" i="0" u="none" strike="noStrike" kern="1200" cap="all" spc="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rPr>
              <a:t>n</a:t>
            </a:r>
            <a:r>
              <a:rPr lang="az-Latn-AZ" sz="1400" b="0" i="0" u="none" strike="noStrike" kern="1200" cap="all" spc="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rPr>
              <a:t>ın payı</a:t>
            </a:r>
          </a:p>
          <a:p>
            <a:pPr algn="ctr" rtl="0">
              <a:defRPr lang="en-US" sz="1400" b="0" i="0" u="none" strike="noStrike" kern="1200" cap="small" spc="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 b="0" i="0" u="none" strike="noStrike" kern="1200" cap="small" spc="0" baseline="0"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cap="small" spc="0" normalizeH="0" baseline="0"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-5.9590291608678132E-2"/>
              <c:y val="-4.2437781360066642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/>
          <a:sp3d/>
        </c:spPr>
        <c:dLbl>
          <c:idx val="0"/>
          <c:layout>
            <c:manualLayout>
              <c:x val="-2.1282247003099254E-2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3.1923370504648996E-2"/>
              <c:y val="-9.259259259259343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3.1923370504648996E-2"/>
              <c:y val="-9.259259259259343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-5.9590291608678132E-2"/>
              <c:y val="-4.2437781360066642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  <a:sp3d/>
        </c:spPr>
        <c:dLbl>
          <c:idx val="0"/>
          <c:layout>
            <c:manualLayout>
              <c:x val="-2.1282247003099254E-2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3.1923370504648996E-2"/>
              <c:y val="-9.259259259259343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-5.9590291608678132E-2"/>
              <c:y val="-4.2437781360066642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  <a:sp3d/>
        </c:spPr>
        <c:dLbl>
          <c:idx val="0"/>
          <c:layout>
            <c:manualLayout>
              <c:x val="-2.1282247003099254E-2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670542366263647"/>
          <c:y val="0.10582800679326849"/>
          <c:w val="0.82446231761351763"/>
          <c:h val="0.84731481481481485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'Riyazi Pivot'!$E$29:$E$30</c:f>
              <c:strCache>
                <c:ptCount val="1"/>
                <c:pt idx="0">
                  <c:v>Əl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1923370504648996E-2"/>
                  <c:y val="-9.25925925925934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62C-4B88-88A1-E96A5021C6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'Riyazi Pivot'!$D$31:$D$32</c:f>
              <c:strCache>
                <c:ptCount val="2"/>
                <c:pt idx="0">
                  <c:v>Süfrəlik</c:v>
                </c:pt>
                <c:pt idx="1">
                  <c:v>Yağlıq</c:v>
                </c:pt>
              </c:strCache>
            </c:strRef>
          </c:cat>
          <c:val>
            <c:numRef>
              <c:f>'Riyazi Pivot'!$E$31:$E$32</c:f>
              <c:numCache>
                <c:formatCode>0.00%</c:formatCode>
                <c:ptCount val="2"/>
                <c:pt idx="0">
                  <c:v>1</c:v>
                </c:pt>
                <c:pt idx="1">
                  <c:v>0.42679243941337824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2C-4B88-88A1-E96A5021C61F}"/>
            </c:ext>
          </c:extLst>
        </c:ser>
        <c:ser>
          <c:idx val="1"/>
          <c:order val="1"/>
          <c:tx>
            <c:strRef>
              <c:f>'Riyazi Pivot'!$F$29:$F$30</c:f>
              <c:strCache>
                <c:ptCount val="1"/>
                <c:pt idx="0">
                  <c:v>Əl(shaker)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-5.9590291608678132E-2"/>
                  <c:y val="-4.243778136006664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62C-4B88-88A1-E96A5021C6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'Riyazi Pivot'!$D$31:$D$32</c:f>
              <c:strCache>
                <c:ptCount val="2"/>
                <c:pt idx="0">
                  <c:v>Süfrəlik</c:v>
                </c:pt>
                <c:pt idx="1">
                  <c:v>Yağlıq</c:v>
                </c:pt>
              </c:strCache>
            </c:strRef>
          </c:cat>
          <c:val>
            <c:numRef>
              <c:f>'Riyazi Pivot'!$F$31:$F$32</c:f>
              <c:numCache>
                <c:formatCode>0.00%</c:formatCode>
                <c:ptCount val="2"/>
                <c:pt idx="0">
                  <c:v>0</c:v>
                </c:pt>
                <c:pt idx="1">
                  <c:v>0.57320437302084393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2C-4B88-88A1-E96A5021C61F}"/>
            </c:ext>
          </c:extLst>
        </c:ser>
        <c:ser>
          <c:idx val="2"/>
          <c:order val="2"/>
          <c:tx>
            <c:strRef>
              <c:f>'Riyazi Pivot'!$G$29:$G$30</c:f>
              <c:strCache>
                <c:ptCount val="1"/>
                <c:pt idx="0">
                  <c:v>Texnika(shaker)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-2.1282247003099254E-2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62C-4B88-88A1-E96A5021C6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'Riyazi Pivot'!$D$31:$D$32</c:f>
              <c:strCache>
                <c:ptCount val="2"/>
                <c:pt idx="0">
                  <c:v>Süfrəlik</c:v>
                </c:pt>
                <c:pt idx="1">
                  <c:v>Yağlıq</c:v>
                </c:pt>
              </c:strCache>
            </c:strRef>
          </c:cat>
          <c:val>
            <c:numRef>
              <c:f>'Riyazi Pivot'!$G$31:$G$32</c:f>
              <c:numCache>
                <c:formatCode>0.00%</c:formatCode>
                <c:ptCount val="2"/>
                <c:pt idx="0">
                  <c:v>0</c:v>
                </c:pt>
                <c:pt idx="1">
                  <c:v>3.1875657778487876E-6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2C-4B88-88A1-E96A5021C6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1950469967"/>
        <c:axId val="813241599"/>
        <c:axId val="0"/>
      </c:bar3DChart>
      <c:catAx>
        <c:axId val="195046996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7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1599"/>
        <c:crosses val="autoZero"/>
        <c:auto val="1"/>
        <c:lblAlgn val="ctr"/>
        <c:lblOffset val="100"/>
        <c:noMultiLvlLbl val="0"/>
      </c:catAx>
      <c:valAx>
        <c:axId val="813241599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195046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187857030181339"/>
          <c:y val="0.84028099428747882"/>
          <c:w val="0.51091896885862886"/>
          <c:h val="0.159719005712521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[Zəfər bağları İşə qəbul sualları.xlsx]Vizaul Pivot!PivotTable10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 i="0" baseline="0">
                <a:solidFill>
                  <a:schemeClr val="accent5">
                    <a:lumMod val="75000"/>
                  </a:schemeClr>
                </a:solidFill>
              </a:rPr>
              <a:t>Ərazi üzrə Ümmi Çəki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0442029126793965E-2"/>
          <c:y val="0.28162179727534059"/>
          <c:w val="0.93888888888888888"/>
          <c:h val="0.548774928774928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'Vizaul Pivot'!$C$3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'Vizaul Pivot'!$B$4:$B$8</c:f>
              <c:strCache>
                <c:ptCount val="4"/>
                <c:pt idx="0">
                  <c:v>AA 01</c:v>
                </c:pt>
                <c:pt idx="1">
                  <c:v>AA 03</c:v>
                </c:pt>
                <c:pt idx="2">
                  <c:v>AA 02</c:v>
                </c:pt>
                <c:pt idx="3">
                  <c:v>AA 04</c:v>
                </c:pt>
              </c:strCache>
            </c:strRef>
          </c:cat>
          <c:val>
            <c:numRef>
              <c:f>'Vizaul Pivot'!$C$4:$C$8</c:f>
              <c:numCache>
                <c:formatCode>General</c:formatCode>
                <c:ptCount val="4"/>
                <c:pt idx="0">
                  <c:v>69841485380</c:v>
                </c:pt>
                <c:pt idx="1">
                  <c:v>52000617653.599998</c:v>
                </c:pt>
                <c:pt idx="2">
                  <c:v>498951.20000000007</c:v>
                </c:pt>
                <c:pt idx="3">
                  <c:v>328423.20000000007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2-44D0-88B1-A8D900E6C0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1374907199"/>
        <c:axId val="70511199"/>
      </c:barChart>
      <c:catAx>
        <c:axId val="137490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1199"/>
        <c:crosses val="autoZero"/>
        <c:auto val="1"/>
        <c:lblAlgn val="ctr"/>
        <c:lblOffset val="100"/>
        <c:noMultiLvlLbl val="0"/>
      </c:catAx>
      <c:valAx>
        <c:axId val="705111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49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[Zəfər bağları İşə qəbul sualları.xlsx]Vizaul Pivot!PivotTable11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1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rPr>
              <a:t>Tarix üzrə Aylıq Çəki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1" i="0" u="none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>
            <a:outerShdw blurRad="50800" dist="50800" dir="5400000" algn="ctr" rotWithShape="0">
              <a:srgbClr val="FF0000"/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.27500000000000002"/>
          <c:w val="0.93888888888888888"/>
          <c:h val="0.47528985507246374"/>
        </c:manualLayout>
      </c:layout>
      <c:lineChart>
        <c:grouping val="standard"/>
        <c:varyColors val="0"/>
        <c:ser>
          <c:idx val="0"/>
          <c:order val="0"/>
          <c:tx>
            <c:strRef>
              <c:f>'Vizaul Pivot'!$G$3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'Vizaul Pivot'!$F$4:$F$11</c:f>
              <c:multiLvlStrCache>
                <c:ptCount val="5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Dec</c:v>
                  </c:pt>
                </c:lvl>
                <c:lvl>
                  <c:pt idx="0">
                    <c:v>2022</c:v>
                  </c:pt>
                  <c:pt idx="4">
                    <c:v>2222</c:v>
                  </c:pt>
                </c:lvl>
              </c:multiLvlStrCache>
            </c:multiLvlStrRef>
          </c:cat>
          <c:val>
            <c:numRef>
              <c:f>'Vizaul Pivot'!$G$4:$G$11</c:f>
              <c:numCache>
                <c:formatCode>General</c:formatCode>
                <c:ptCount val="5"/>
                <c:pt idx="0">
                  <c:v>58000</c:v>
                </c:pt>
                <c:pt idx="1">
                  <c:v>660160</c:v>
                </c:pt>
                <c:pt idx="2">
                  <c:v>1065111.9999999998</c:v>
                </c:pt>
                <c:pt idx="3">
                  <c:v>121841138416</c:v>
                </c:pt>
                <c:pt idx="4">
                  <c:v>8720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F-4D84-9454-D6BFA17FCD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56758639"/>
        <c:axId val="70512031"/>
      </c:lineChart>
      <c:catAx>
        <c:axId val="195675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2031"/>
        <c:crosses val="autoZero"/>
        <c:auto val="1"/>
        <c:lblAlgn val="ctr"/>
        <c:lblOffset val="100"/>
        <c:noMultiLvlLbl val="0"/>
      </c:catAx>
      <c:valAx>
        <c:axId val="705120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5675863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[Zəfər bağları İşə qəbul sualları.xlsx]Vizaul Pivot!PivotTable12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1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rPr>
              <a:t>Aqronomun yetişdirdiyi Məhsul Sortları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1" i="0" u="none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'Vizaul Pivot'!$C$16:$C$17</c:f>
              <c:strCache>
                <c:ptCount val="1"/>
                <c:pt idx="0">
                  <c:v>Sort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'Vizaul Pivot'!$B$18:$B$22</c:f>
              <c:strCache>
                <c:ptCount val="4"/>
                <c:pt idx="0">
                  <c:v>Emil Qurbanov</c:v>
                </c:pt>
                <c:pt idx="1">
                  <c:v>Natiq Səfərli</c:v>
                </c:pt>
                <c:pt idx="2">
                  <c:v>Qurbani Mustafayev</c:v>
                </c:pt>
                <c:pt idx="3">
                  <c:v>Sabir Rüstəmov</c:v>
                </c:pt>
              </c:strCache>
            </c:strRef>
          </c:cat>
          <c:val>
            <c:numRef>
              <c:f>'Vizaul Pivot'!$C$18:$C$22</c:f>
              <c:numCache>
                <c:formatCode>General</c:formatCode>
                <c:ptCount val="4"/>
                <c:pt idx="0">
                  <c:v>35057.200000000004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C-442C-8AB6-FBAB6B7FEBAD}"/>
            </c:ext>
          </c:extLst>
        </c:ser>
        <c:ser>
          <c:idx val="1"/>
          <c:order val="1"/>
          <c:tx>
            <c:strRef>
              <c:f>'Vizaul Pivot'!$D$16:$D$17</c:f>
              <c:strCache>
                <c:ptCount val="1"/>
                <c:pt idx="0">
                  <c:v>Sort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'Vizaul Pivot'!$B$18:$B$22</c:f>
              <c:strCache>
                <c:ptCount val="4"/>
                <c:pt idx="0">
                  <c:v>Emil Qurbanov</c:v>
                </c:pt>
                <c:pt idx="1">
                  <c:v>Natiq Səfərli</c:v>
                </c:pt>
                <c:pt idx="2">
                  <c:v>Qurbani Mustafayev</c:v>
                </c:pt>
                <c:pt idx="3">
                  <c:v>Sabir Rüstəmov</c:v>
                </c:pt>
              </c:strCache>
            </c:strRef>
          </c:cat>
          <c:val>
            <c:numRef>
              <c:f>'Vizaul Pivot'!$D$18:$D$22</c:f>
              <c:numCache>
                <c:formatCode>General</c:formatCode>
                <c:ptCount val="4"/>
                <c:pt idx="0">
                  <c:v>158244.80000000005</c:v>
                </c:pt>
                <c:pt idx="3">
                  <c:v>8180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AC-442C-8AB6-FBAB6B7FEBAD}"/>
            </c:ext>
          </c:extLst>
        </c:ser>
        <c:ser>
          <c:idx val="2"/>
          <c:order val="2"/>
          <c:tx>
            <c:strRef>
              <c:f>'Vizaul Pivot'!$E$16:$E$17</c:f>
              <c:strCache>
                <c:ptCount val="1"/>
                <c:pt idx="0">
                  <c:v>Sort 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'Vizaul Pivot'!$B$18:$B$22</c:f>
              <c:strCache>
                <c:ptCount val="4"/>
                <c:pt idx="0">
                  <c:v>Emil Qurbanov</c:v>
                </c:pt>
                <c:pt idx="1">
                  <c:v>Natiq Səfərli</c:v>
                </c:pt>
                <c:pt idx="2">
                  <c:v>Qurbani Mustafayev</c:v>
                </c:pt>
                <c:pt idx="3">
                  <c:v>Sabir Rüstəmov</c:v>
                </c:pt>
              </c:strCache>
            </c:strRef>
          </c:cat>
          <c:val>
            <c:numRef>
              <c:f>'Vizaul Pivot'!$E$18:$E$22</c:f>
              <c:numCache>
                <c:formatCode>General</c:formatCode>
                <c:ptCount val="4"/>
                <c:pt idx="0">
                  <c:v>162400</c:v>
                </c:pt>
                <c:pt idx="3">
                  <c:v>69841477200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AC-442C-8AB6-FBAB6B7FEBAD}"/>
            </c:ext>
          </c:extLst>
        </c:ser>
        <c:ser>
          <c:idx val="3"/>
          <c:order val="3"/>
          <c:tx>
            <c:strRef>
              <c:f>'Vizaul Pivot'!$F$16:$F$17</c:f>
              <c:strCache>
                <c:ptCount val="1"/>
                <c:pt idx="0">
                  <c:v>Sort 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'Vizaul Pivot'!$B$18:$B$22</c:f>
              <c:strCache>
                <c:ptCount val="4"/>
                <c:pt idx="0">
                  <c:v>Emil Qurbanov</c:v>
                </c:pt>
                <c:pt idx="1">
                  <c:v>Natiq Səfərli</c:v>
                </c:pt>
                <c:pt idx="2">
                  <c:v>Qurbani Mustafayev</c:v>
                </c:pt>
                <c:pt idx="3">
                  <c:v>Sabir Rüstəmov</c:v>
                </c:pt>
              </c:strCache>
            </c:strRef>
          </c:cat>
          <c:val>
            <c:numRef>
              <c:f>'Vizaul Pivot'!$F$18:$F$22</c:f>
              <c:numCache>
                <c:formatCode>General</c:formatCode>
                <c:ptCount val="4"/>
                <c:pt idx="2">
                  <c:v>32800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AC-442C-8AB6-FBAB6B7FEBAD}"/>
            </c:ext>
          </c:extLst>
        </c:ser>
        <c:ser>
          <c:idx val="4"/>
          <c:order val="4"/>
          <c:tx>
            <c:strRef>
              <c:f>'Vizaul Pivot'!$G$16:$G$17</c:f>
              <c:strCache>
                <c:ptCount val="1"/>
                <c:pt idx="0">
                  <c:v>Sort 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'Vizaul Pivot'!$B$18:$B$22</c:f>
              <c:strCache>
                <c:ptCount val="4"/>
                <c:pt idx="0">
                  <c:v>Emil Qurbanov</c:v>
                </c:pt>
                <c:pt idx="1">
                  <c:v>Natiq Səfərli</c:v>
                </c:pt>
                <c:pt idx="2">
                  <c:v>Qurbani Mustafayev</c:v>
                </c:pt>
                <c:pt idx="3">
                  <c:v>Sabir Rüstəmov</c:v>
                </c:pt>
              </c:strCache>
            </c:strRef>
          </c:cat>
          <c:val>
            <c:numRef>
              <c:f>'Vizaul Pivot'!$G$18:$G$22</c:f>
              <c:numCache>
                <c:formatCode>General</c:formatCode>
                <c:ptCount val="4"/>
                <c:pt idx="0">
                  <c:v>127156</c:v>
                </c:pt>
                <c:pt idx="1">
                  <c:v>204035.20000000001</c:v>
                </c:pt>
                <c:pt idx="2">
                  <c:v>52000332682.400002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AC-442C-8AB6-FBAB6B7FEBAD}"/>
            </c:ext>
          </c:extLst>
        </c:ser>
        <c:ser>
          <c:idx val="5"/>
          <c:order val="5"/>
          <c:tx>
            <c:strRef>
              <c:f>'Vizaul Pivot'!$H$16:$H$17</c:f>
              <c:strCache>
                <c:ptCount val="1"/>
                <c:pt idx="0">
                  <c:v>Sort 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'Vizaul Pivot'!$B$18:$B$22</c:f>
              <c:strCache>
                <c:ptCount val="4"/>
                <c:pt idx="0">
                  <c:v>Emil Qurbanov</c:v>
                </c:pt>
                <c:pt idx="1">
                  <c:v>Natiq Səfərli</c:v>
                </c:pt>
                <c:pt idx="2">
                  <c:v>Qurbani Mustafayev</c:v>
                </c:pt>
                <c:pt idx="3">
                  <c:v>Sabir Rüstəmov</c:v>
                </c:pt>
              </c:strCache>
            </c:strRef>
          </c:cat>
          <c:val>
            <c:numRef>
              <c:f>'Vizaul Pivot'!$H$18:$H$22</c:f>
              <c:numCache>
                <c:formatCode>General</c:formatCode>
                <c:ptCount val="4"/>
                <c:pt idx="1">
                  <c:v>124388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AC-442C-8AB6-FBAB6B7FEBAD}"/>
            </c:ext>
          </c:extLst>
        </c:ser>
        <c:ser>
          <c:idx val="6"/>
          <c:order val="6"/>
          <c:tx>
            <c:strRef>
              <c:f>'Vizaul Pivot'!$I$16:$I$17</c:f>
              <c:strCache>
                <c:ptCount val="1"/>
                <c:pt idx="0">
                  <c:v>Sort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'Vizaul Pivot'!$B$18:$B$22</c:f>
              <c:strCache>
                <c:ptCount val="4"/>
                <c:pt idx="0">
                  <c:v>Emil Qurbanov</c:v>
                </c:pt>
                <c:pt idx="1">
                  <c:v>Natiq Səfərli</c:v>
                </c:pt>
                <c:pt idx="2">
                  <c:v>Qurbani Mustafayev</c:v>
                </c:pt>
                <c:pt idx="3">
                  <c:v>Sabir Rüstəmov</c:v>
                </c:pt>
              </c:strCache>
            </c:strRef>
          </c:cat>
          <c:val>
            <c:numRef>
              <c:f>'Vizaul Pivot'!$I$18:$I$22</c:f>
              <c:numCache>
                <c:formatCode>General</c:formatCode>
                <c:ptCount val="4"/>
                <c:pt idx="0">
                  <c:v>8268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AC-442C-8AB6-FBAB6B7FEBAD}"/>
            </c:ext>
          </c:extLst>
        </c:ser>
        <c:ser>
          <c:idx val="7"/>
          <c:order val="7"/>
          <c:tx>
            <c:strRef>
              <c:f>'Vizaul Pivot'!$J$16:$J$17</c:f>
              <c:strCache>
                <c:ptCount val="1"/>
                <c:pt idx="0">
                  <c:v>Sort 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'Vizaul Pivot'!$B$18:$B$22</c:f>
              <c:strCache>
                <c:ptCount val="4"/>
                <c:pt idx="0">
                  <c:v>Emil Qurbanov</c:v>
                </c:pt>
                <c:pt idx="1">
                  <c:v>Natiq Səfərli</c:v>
                </c:pt>
                <c:pt idx="2">
                  <c:v>Qurbani Mustafayev</c:v>
                </c:pt>
                <c:pt idx="3">
                  <c:v>Sabir Rüstəmov</c:v>
                </c:pt>
              </c:strCache>
            </c:strRef>
          </c:cat>
          <c:val>
            <c:numRef>
              <c:f>'Vizaul Pivot'!$J$18:$J$22</c:f>
              <c:numCache>
                <c:formatCode>General</c:formatCode>
                <c:ptCount val="4"/>
                <c:pt idx="0">
                  <c:v>2532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AC-442C-8AB6-FBAB6B7FEBAD}"/>
            </c:ext>
          </c:extLst>
        </c:ser>
        <c:ser>
          <c:idx val="8"/>
          <c:order val="8"/>
          <c:tx>
            <c:strRef>
              <c:f>'Vizaul Pivot'!$K$16:$K$17</c:f>
              <c:strCache>
                <c:ptCount val="1"/>
                <c:pt idx="0">
                  <c:v>Sort 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'Vizaul Pivot'!$B$18:$B$22</c:f>
              <c:strCache>
                <c:ptCount val="4"/>
                <c:pt idx="0">
                  <c:v>Emil Qurbanov</c:v>
                </c:pt>
                <c:pt idx="1">
                  <c:v>Natiq Səfərli</c:v>
                </c:pt>
                <c:pt idx="2">
                  <c:v>Qurbani Mustafayev</c:v>
                </c:pt>
                <c:pt idx="3">
                  <c:v>Sabir Rüstəmov</c:v>
                </c:pt>
              </c:strCache>
            </c:strRef>
          </c:cat>
          <c:val>
            <c:numRef>
              <c:f>'Vizaul Pivot'!$K$18:$K$22</c:f>
              <c:numCache>
                <c:formatCode>General</c:formatCode>
                <c:ptCount val="4"/>
                <c:pt idx="0">
                  <c:v>2975.2</c:v>
                </c:pt>
                <c:pt idx="2">
                  <c:v>252171.19999999998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AC-442C-8AB6-FBAB6B7FEBAD}"/>
            </c:ext>
          </c:extLst>
        </c:ser>
        <c:ser>
          <c:idx val="9"/>
          <c:order val="9"/>
          <c:tx>
            <c:strRef>
              <c:f>'Vizaul Pivot'!$L$16:$L$17</c:f>
              <c:strCache>
                <c:ptCount val="1"/>
                <c:pt idx="0">
                  <c:v>Sort 7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'Vizaul Pivot'!$B$18:$B$22</c:f>
              <c:strCache>
                <c:ptCount val="4"/>
                <c:pt idx="0">
                  <c:v>Emil Qurbanov</c:v>
                </c:pt>
                <c:pt idx="1">
                  <c:v>Natiq Səfərli</c:v>
                </c:pt>
                <c:pt idx="2">
                  <c:v>Qurbani Mustafayev</c:v>
                </c:pt>
                <c:pt idx="3">
                  <c:v>Sabir Rüstəmov</c:v>
                </c:pt>
              </c:strCache>
            </c:strRef>
          </c:cat>
          <c:val>
            <c:numRef>
              <c:f>'Vizaul Pivot'!$L$18:$L$22</c:f>
              <c:numCache>
                <c:formatCode>General</c:formatCode>
                <c:ptCount val="4"/>
                <c:pt idx="0">
                  <c:v>1792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AAC-442C-8AB6-FBAB6B7FEBAD}"/>
            </c:ext>
          </c:extLst>
        </c:ser>
        <c:ser>
          <c:idx val="10"/>
          <c:order val="10"/>
          <c:tx>
            <c:strRef>
              <c:f>'Vizaul Pivot'!$M$16:$M$17</c:f>
              <c:strCache>
                <c:ptCount val="1"/>
                <c:pt idx="0">
                  <c:v>Sort 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'Vizaul Pivot'!$B$18:$B$22</c:f>
              <c:strCache>
                <c:ptCount val="4"/>
                <c:pt idx="0">
                  <c:v>Emil Qurbanov</c:v>
                </c:pt>
                <c:pt idx="1">
                  <c:v>Natiq Səfərli</c:v>
                </c:pt>
                <c:pt idx="2">
                  <c:v>Qurbani Mustafayev</c:v>
                </c:pt>
                <c:pt idx="3">
                  <c:v>Sabir Rüstəmov</c:v>
                </c:pt>
              </c:strCache>
            </c:strRef>
          </c:cat>
          <c:val>
            <c:numRef>
              <c:f>'Vizaul Pivot'!$M$18:$M$22</c:f>
              <c:numCache>
                <c:formatCode>General</c:formatCode>
                <c:ptCount val="4"/>
                <c:pt idx="0">
                  <c:v>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AAC-442C-8AB6-FBAB6B7FEBAD}"/>
            </c:ext>
          </c:extLst>
        </c:ser>
        <c:ser>
          <c:idx val="11"/>
          <c:order val="11"/>
          <c:tx>
            <c:strRef>
              <c:f>'Vizaul Pivot'!$N$16:$N$17</c:f>
              <c:strCache>
                <c:ptCount val="1"/>
                <c:pt idx="0">
                  <c:v>Sort 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'Vizaul Pivot'!$B$18:$B$22</c:f>
              <c:strCache>
                <c:ptCount val="4"/>
                <c:pt idx="0">
                  <c:v>Emil Qurbanov</c:v>
                </c:pt>
                <c:pt idx="1">
                  <c:v>Natiq Səfərli</c:v>
                </c:pt>
                <c:pt idx="2">
                  <c:v>Qurbani Mustafayev</c:v>
                </c:pt>
                <c:pt idx="3">
                  <c:v>Sabir Rüstəmov</c:v>
                </c:pt>
              </c:strCache>
            </c:strRef>
          </c:cat>
          <c:val>
            <c:numRef>
              <c:f>'Vizaul Pivot'!$N$18:$N$22</c:f>
              <c:numCache>
                <c:formatCode>General</c:formatCode>
                <c:ptCount val="4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AAC-442C-8AB6-FBAB6B7FEBA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6080287"/>
        <c:axId val="70461695"/>
      </c:barChart>
      <c:catAx>
        <c:axId val="76080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61695"/>
        <c:crosses val="autoZero"/>
        <c:auto val="1"/>
        <c:lblAlgn val="ctr"/>
        <c:lblOffset val="100"/>
        <c:noMultiLvlLbl val="0"/>
      </c:catAx>
      <c:valAx>
        <c:axId val="70461695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7608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[Zəfər bağları İşə qəbul sualları.xlsx]Vizaul Pivot!PivotTable15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1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rPr>
              <a:t>Sortlar üzrə Faiz payları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1" i="0" u="none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rgbClr val="00B05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>
              <a:lumMod val="75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'Vizaul Pivot'!$C$28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9C4-4FC2-B63C-7FFAFA4048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9C4-4FC2-B63C-7FFAFA4048E5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9C4-4FC2-B63C-7FFAFA4048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9C4-4FC2-B63C-7FFAFA4048E5}"/>
              </c:ext>
            </c:extLst>
          </c:dPt>
          <c:dPt>
            <c:idx val="4"/>
            <c:bubble3D val="0"/>
            <c:spPr>
              <a:solidFill>
                <a:schemeClr val="accent1">
                  <a:lumMod val="7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9C4-4FC2-B63C-7FFAFA4048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9C4-4FC2-B63C-7FFAFA4048E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9C4-4FC2-B63C-7FFAFA4048E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9C4-4FC2-B63C-7FFAFA4048E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9C4-4FC2-B63C-7FFAFA4048E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9C4-4FC2-B63C-7FFAFA4048E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C9C4-4FC2-B63C-7FFAFA4048E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C9C4-4FC2-B63C-7FFAFA4048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'Vizaul Pivot'!$B$29:$B$41</c:f>
              <c:strCache>
                <c:ptCount val="12"/>
                <c:pt idx="0">
                  <c:v>Sort 1</c:v>
                </c:pt>
                <c:pt idx="1">
                  <c:v>Sort 10</c:v>
                </c:pt>
                <c:pt idx="2">
                  <c:v>Sort 11</c:v>
                </c:pt>
                <c:pt idx="3">
                  <c:v>Sort 12</c:v>
                </c:pt>
                <c:pt idx="4">
                  <c:v>Sort 2</c:v>
                </c:pt>
                <c:pt idx="5">
                  <c:v>Sort 3</c:v>
                </c:pt>
                <c:pt idx="6">
                  <c:v>Sort 4</c:v>
                </c:pt>
                <c:pt idx="7">
                  <c:v>Sort 5</c:v>
                </c:pt>
                <c:pt idx="8">
                  <c:v>Sort 6</c:v>
                </c:pt>
                <c:pt idx="9">
                  <c:v>Sort 7</c:v>
                </c:pt>
                <c:pt idx="10">
                  <c:v>Sort 8</c:v>
                </c:pt>
                <c:pt idx="11">
                  <c:v>Sort 9</c:v>
                </c:pt>
              </c:strCache>
            </c:strRef>
          </c:cat>
          <c:val>
            <c:numRef>
              <c:f>'Vizaul Pivot'!$C$29:$C$41</c:f>
              <c:numCache>
                <c:formatCode>0.000000%</c:formatCode>
                <c:ptCount val="12"/>
                <c:pt idx="0">
                  <c:v>2.8772453094002579E-7</c:v>
                </c:pt>
                <c:pt idx="1">
                  <c:v>1.3658962357743229E-6</c:v>
                </c:pt>
                <c:pt idx="2">
                  <c:v>0.57321043876842215</c:v>
                </c:pt>
                <c:pt idx="3">
                  <c:v>2.6919904084846609E-7</c:v>
                </c:pt>
                <c:pt idx="4">
                  <c:v>0.42678441580050608</c:v>
                </c:pt>
                <c:pt idx="5">
                  <c:v>1.0208881186908231E-6</c:v>
                </c:pt>
                <c:pt idx="6">
                  <c:v>6.7857855784607242E-8</c:v>
                </c:pt>
                <c:pt idx="7">
                  <c:v>2.0780852787448661E-8</c:v>
                </c:pt>
                <c:pt idx="8">
                  <c:v>2.0940599437786296E-6</c:v>
                </c:pt>
                <c:pt idx="9">
                  <c:v>1.4707459792696683E-8</c:v>
                </c:pt>
                <c:pt idx="10">
                  <c:v>3.6440357968511869E-9</c:v>
                </c:pt>
                <c:pt idx="11">
                  <c:v>6.7299760212116521E-10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9C4-4FC2-B63C-7FFAFA4048E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7" Type="http://schemas.openxmlformats.org/officeDocument/2006/relationships/chart" Target="../charts/chart3.xml"/><Relationship Id="rId2" Type="http://schemas.openxmlformats.org/officeDocument/2006/relationships/image" Target="../media/image1.emf"/><Relationship Id="rId1" Type="http://schemas.openxmlformats.org/officeDocument/2006/relationships/chart" Target="../charts/chart2.xml"/><Relationship Id="rId6" Type="http://schemas.openxmlformats.org/officeDocument/2006/relationships/image" Target="../media/image5.emf"/><Relationship Id="rId5" Type="http://schemas.openxmlformats.org/officeDocument/2006/relationships/image" Target="../media/image4.emf"/><Relationship Id="rId4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80962</xdr:colOff>
      <xdr:row>1</xdr:row>
      <xdr:rowOff>47625</xdr:rowOff>
    </xdr:from>
    <xdr:to>
      <xdr:col>19</xdr:col>
      <xdr:colOff>166687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5D216C-F660-4FE6-B81A-8D2554E16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2</xdr:row>
      <xdr:rowOff>161924</xdr:rowOff>
    </xdr:from>
    <xdr:to>
      <xdr:col>17</xdr:col>
      <xdr:colOff>390525</xdr:colOff>
      <xdr:row>18</xdr:row>
      <xdr:rowOff>95249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87C220C9-3EE2-48D0-A95B-41E346E9C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10</xdr:row>
          <xdr:rowOff>38100</xdr:rowOff>
        </xdr:from>
        <xdr:to>
          <xdr:col>4</xdr:col>
          <xdr:colOff>342900</xdr:colOff>
          <xdr:row>18</xdr:row>
          <xdr:rowOff>57150</xdr:rowOff>
        </xdr:to>
        <xdr:pic>
          <xdr:nvPicPr>
            <xdr:cNvPr id="103" name="Picture 102">
              <a:extLst>
                <a:ext uri="{FF2B5EF4-FFF2-40B4-BE49-F238E27FC236}">
                  <a16:creationId xmlns:a16="http://schemas.microsoft.com/office/drawing/2014/main" id="{2EAF1046-E5E9-4085-8AFF-94E9DF3CDFE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Riyazi Pivot'!$D$4:$F$10" spid="_x0000_s1869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42900" y="1657350"/>
              <a:ext cx="3895725" cy="1314450"/>
            </a:xfrm>
            <a:prstGeom prst="rect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533400</xdr:colOff>
          <xdr:row>3</xdr:row>
          <xdr:rowOff>0</xdr:rowOff>
        </xdr:from>
        <xdr:to>
          <xdr:col>11</xdr:col>
          <xdr:colOff>342900</xdr:colOff>
          <xdr:row>18</xdr:row>
          <xdr:rowOff>152400</xdr:rowOff>
        </xdr:to>
        <xdr:pic>
          <xdr:nvPicPr>
            <xdr:cNvPr id="105" name="Picture 104">
              <a:extLst>
                <a:ext uri="{FF2B5EF4-FFF2-40B4-BE49-F238E27FC236}">
                  <a16:creationId xmlns:a16="http://schemas.microsoft.com/office/drawing/2014/main" id="{AB3B951B-86B2-4495-9381-26A3C2EA2D4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Riyazi Pivot'!$H$4:$J$18" spid="_x0000_s18693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4429125" y="485775"/>
              <a:ext cx="4076700" cy="2581275"/>
            </a:xfrm>
            <a:prstGeom prst="rect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714376</xdr:colOff>
          <xdr:row>3</xdr:row>
          <xdr:rowOff>19050</xdr:rowOff>
        </xdr:from>
        <xdr:to>
          <xdr:col>3</xdr:col>
          <xdr:colOff>85725</xdr:colOff>
          <xdr:row>6</xdr:row>
          <xdr:rowOff>38100</xdr:rowOff>
        </xdr:to>
        <xdr:pic>
          <xdr:nvPicPr>
            <xdr:cNvPr id="111" name="Picture 110">
              <a:extLst>
                <a:ext uri="{FF2B5EF4-FFF2-40B4-BE49-F238E27FC236}">
                  <a16:creationId xmlns:a16="http://schemas.microsoft.com/office/drawing/2014/main" id="{ED98877C-F3A6-4A61-9A59-5419B27B998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Riyazi Pivot'!$A$5:$A$6" spid="_x0000_s1869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323976" y="504825"/>
              <a:ext cx="2047874" cy="504825"/>
            </a:xfrm>
            <a:prstGeom prst="rect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438150</xdr:colOff>
          <xdr:row>20</xdr:row>
          <xdr:rowOff>142875</xdr:rowOff>
        </xdr:from>
        <xdr:to>
          <xdr:col>4</xdr:col>
          <xdr:colOff>533400</xdr:colOff>
          <xdr:row>30</xdr:row>
          <xdr:rowOff>142875</xdr:rowOff>
        </xdr:to>
        <xdr:pic>
          <xdr:nvPicPr>
            <xdr:cNvPr id="113" name="Picture 112">
              <a:extLst>
                <a:ext uri="{FF2B5EF4-FFF2-40B4-BE49-F238E27FC236}">
                  <a16:creationId xmlns:a16="http://schemas.microsoft.com/office/drawing/2014/main" id="{EBEC0681-EA65-4422-9209-E6EA763F7F6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Riyazi Pivot'!$D$14:$F$23" spid="_x0000_s18695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438150" y="3381375"/>
              <a:ext cx="3990975" cy="1619250"/>
            </a:xfrm>
            <a:prstGeom prst="rect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184513</xdr:colOff>
          <xdr:row>6</xdr:row>
          <xdr:rowOff>152400</xdr:rowOff>
        </xdr:from>
        <xdr:to>
          <xdr:col>3</xdr:col>
          <xdr:colOff>542925</xdr:colOff>
          <xdr:row>9</xdr:row>
          <xdr:rowOff>57150</xdr:rowOff>
        </xdr:to>
        <xdr:pic>
          <xdr:nvPicPr>
            <xdr:cNvPr id="115" name="Picture 114">
              <a:extLst>
                <a:ext uri="{FF2B5EF4-FFF2-40B4-BE49-F238E27FC236}">
                  <a16:creationId xmlns:a16="http://schemas.microsoft.com/office/drawing/2014/main" id="{CC90C04D-4861-4E03-918E-A302F3A794D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Riyazi Pivot'!$B$8:$B$9" spid="_x0000_s18696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794113" y="1123950"/>
              <a:ext cx="3034937" cy="390525"/>
            </a:xfrm>
            <a:prstGeom prst="rect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5</xdr:col>
      <xdr:colOff>228600</xdr:colOff>
      <xdr:row>20</xdr:row>
      <xdr:rowOff>85726</xdr:rowOff>
    </xdr:from>
    <xdr:to>
      <xdr:col>17</xdr:col>
      <xdr:colOff>438149</xdr:colOff>
      <xdr:row>30</xdr:row>
      <xdr:rowOff>85726</xdr:rowOff>
    </xdr:to>
    <xdr:graphicFrame macro="">
      <xdr:nvGraphicFramePr>
        <xdr:cNvPr id="116" name="Chart 115">
          <a:extLst>
            <a:ext uri="{FF2B5EF4-FFF2-40B4-BE49-F238E27FC236}">
              <a16:creationId xmlns:a16="http://schemas.microsoft.com/office/drawing/2014/main" id="{3F22A3A2-A75A-4C70-9F86-2C19D054C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514350</xdr:colOff>
      <xdr:row>0</xdr:row>
      <xdr:rowOff>85725</xdr:rowOff>
    </xdr:from>
    <xdr:to>
      <xdr:col>9</xdr:col>
      <xdr:colOff>571499</xdr:colOff>
      <xdr:row>2</xdr:row>
      <xdr:rowOff>57150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4EE9A189-4807-47EF-8AEE-B51C2E1C0464}"/>
            </a:ext>
          </a:extLst>
        </xdr:cNvPr>
        <xdr:cNvSpPr/>
      </xdr:nvSpPr>
      <xdr:spPr>
        <a:xfrm>
          <a:off x="5019675" y="85725"/>
          <a:ext cx="2495549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Ümumi Riyazi Dashboard</a:t>
          </a:r>
          <a:endParaRPr lang="en-US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</xdr:row>
      <xdr:rowOff>152400</xdr:rowOff>
    </xdr:from>
    <xdr:to>
      <xdr:col>7</xdr:col>
      <xdr:colOff>523874</xdr:colOff>
      <xdr:row>14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51FF3-6DF8-4BD8-8540-C152088C6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276225</xdr:colOff>
      <xdr:row>0</xdr:row>
      <xdr:rowOff>104776</xdr:rowOff>
    </xdr:from>
    <xdr:to>
      <xdr:col>13</xdr:col>
      <xdr:colOff>200025</xdr:colOff>
      <xdr:row>2</xdr:row>
      <xdr:rowOff>66676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E47BFF0-6EE8-4547-A402-1C65DB3B4E3D}"/>
            </a:ext>
          </a:extLst>
        </xdr:cNvPr>
        <xdr:cNvSpPr/>
      </xdr:nvSpPr>
      <xdr:spPr>
        <a:xfrm>
          <a:off x="3933825" y="104776"/>
          <a:ext cx="4191000" cy="285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Ərazi, Tarix, Sort və Aqronomlar üzrə Vizual Dashboard</a:t>
          </a:r>
          <a:endParaRPr lang="en-US" sz="1400"/>
        </a:p>
      </xdr:txBody>
    </xdr:sp>
    <xdr:clientData/>
  </xdr:twoCellAnchor>
  <xdr:twoCellAnchor>
    <xdr:from>
      <xdr:col>8</xdr:col>
      <xdr:colOff>19049</xdr:colOff>
      <xdr:row>3</xdr:row>
      <xdr:rowOff>123825</xdr:rowOff>
    </xdr:from>
    <xdr:to>
      <xdr:col>19</xdr:col>
      <xdr:colOff>361950</xdr:colOff>
      <xdr:row>14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41DE01-5376-4D45-9BDE-AA890621A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190499</xdr:colOff>
      <xdr:row>14</xdr:row>
      <xdr:rowOff>66675</xdr:rowOff>
    </xdr:from>
    <xdr:to>
      <xdr:col>9</xdr:col>
      <xdr:colOff>381000</xdr:colOff>
      <xdr:row>31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6866C2-3BF2-4C72-8280-559E417A7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66675</xdr:colOff>
      <xdr:row>14</xdr:row>
      <xdr:rowOff>66675</xdr:rowOff>
    </xdr:from>
    <xdr:to>
      <xdr:col>18</xdr:col>
      <xdr:colOff>371475</xdr:colOff>
      <xdr:row>31</xdr:row>
      <xdr:rowOff>47624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893457-C5A6-40E8-83E1-638D9038F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51227</xdr:colOff>
      <xdr:row>1</xdr:row>
      <xdr:rowOff>102453</xdr:rowOff>
    </xdr:from>
    <xdr:to>
      <xdr:col>6</xdr:col>
      <xdr:colOff>320166</xdr:colOff>
      <xdr:row>4</xdr:row>
      <xdr:rowOff>165848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34F886-A443-4546-BE82-4BAED0210456}"/>
            </a:ext>
          </a:extLst>
        </xdr:cNvPr>
        <xdr:cNvSpPr txBox="1"/>
      </xdr:nvSpPr>
      <xdr:spPr>
        <a:xfrm>
          <a:off x="51227" y="285333"/>
          <a:ext cx="6364939" cy="612035"/>
        </a:xfrm>
        <a:prstGeom prst="roundRect">
          <a:avLst>
            <a:gd name="adj" fmla="val 20303"/>
          </a:avLst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az-Latn-AZ" sz="1200" b="1">
              <a:effectLst/>
              <a:latin typeface="Arial" panose="020B0604020202020204" pitchFamily="34" charset="0"/>
              <a:cs typeface="Arial" panose="020B0604020202020204" pitchFamily="34" charset="0"/>
            </a:rPr>
            <a:t>J1 xanasından başlayaraq, soldakı cədvəldən statusu</a:t>
          </a:r>
          <a:r>
            <a:rPr lang="az-Latn-AZ" sz="1200" b="1" baseline="0">
              <a:effectLst/>
              <a:latin typeface="Arial" panose="020B0604020202020204" pitchFamily="34" charset="0"/>
              <a:cs typeface="Arial" panose="020B0604020202020204" pitchFamily="34" charset="0"/>
            </a:rPr>
            <a:t> "Hourly" olan əməkdaşların siyahısını FILTER funksiyasından istifadə edərək çıxarın.</a:t>
          </a:r>
          <a:endParaRPr lang="en-GB" sz="1200" b="1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12807</xdr:colOff>
      <xdr:row>3</xdr:row>
      <xdr:rowOff>179294</xdr:rowOff>
    </xdr:from>
    <xdr:to>
      <xdr:col>13</xdr:col>
      <xdr:colOff>475450</xdr:colOff>
      <xdr:row>7</xdr:row>
      <xdr:rowOff>174493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4B585E-2541-4558-9E96-1E0AF46F3950}"/>
            </a:ext>
          </a:extLst>
        </xdr:cNvPr>
        <xdr:cNvSpPr txBox="1"/>
      </xdr:nvSpPr>
      <xdr:spPr>
        <a:xfrm>
          <a:off x="8006187" y="720314"/>
          <a:ext cx="4257403" cy="726719"/>
        </a:xfrm>
        <a:prstGeom prst="roundRect">
          <a:avLst>
            <a:gd name="adj" fmla="val 20303"/>
          </a:avLst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az-Latn-AZ" sz="12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Cədvəldəki tarix sütununda hansı tarix yaşıl xanadakı tarixə uyğun gəlirsə həmin sətir sarı ilə rənglənsin.</a:t>
          </a:r>
          <a:endParaRPr lang="en-GB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6805</xdr:colOff>
      <xdr:row>5</xdr:row>
      <xdr:rowOff>170088</xdr:rowOff>
    </xdr:from>
    <xdr:to>
      <xdr:col>9</xdr:col>
      <xdr:colOff>13608</xdr:colOff>
      <xdr:row>7</xdr:row>
      <xdr:rowOff>40822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5A365DC0-391F-4870-88C2-879126720338}"/>
            </a:ext>
          </a:extLst>
        </xdr:cNvPr>
        <xdr:cNvSpPr/>
      </xdr:nvSpPr>
      <xdr:spPr>
        <a:xfrm rot="5400000">
          <a:off x="8582570" y="974543"/>
          <a:ext cx="221254" cy="639263"/>
        </a:xfrm>
        <a:prstGeom prst="downArrow">
          <a:avLst>
            <a:gd name="adj1" fmla="val 41684"/>
            <a:gd name="adj2" fmla="val 90362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344982</xdr:colOff>
      <xdr:row>4</xdr:row>
      <xdr:rowOff>17769</xdr:rowOff>
    </xdr:from>
    <xdr:to>
      <xdr:col>14</xdr:col>
      <xdr:colOff>409816</xdr:colOff>
      <xdr:row>8</xdr:row>
      <xdr:rowOff>139914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056AC62-12BE-4007-805B-95BE1E21B959}"/>
            </a:ext>
          </a:extLst>
        </xdr:cNvPr>
        <xdr:cNvSpPr txBox="1"/>
      </xdr:nvSpPr>
      <xdr:spPr>
        <a:xfrm>
          <a:off x="9344202" y="855969"/>
          <a:ext cx="3227134" cy="823185"/>
        </a:xfrm>
        <a:prstGeom prst="roundRect">
          <a:avLst>
            <a:gd name="adj" fmla="val 20303"/>
          </a:avLst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az-Latn-AZ" sz="12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İl</a:t>
          </a:r>
          <a:r>
            <a:rPr lang="az-Latn-AZ" sz="12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GB" sz="12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</a:t>
          </a:r>
          <a:r>
            <a:rPr lang="az-Latn-AZ" sz="12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ə</a:t>
          </a:r>
          <a:r>
            <a:rPr lang="en-GB" sz="12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az-Latn-AZ" sz="12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məhsula</a:t>
          </a:r>
          <a:r>
            <a:rPr lang="en-GB" sz="12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g</a:t>
          </a:r>
          <a:r>
            <a:rPr lang="az-Latn-AZ" sz="12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ö</a:t>
          </a:r>
          <a:r>
            <a:rPr lang="en-GB" sz="12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</a:t>
          </a:r>
          <a:r>
            <a:rPr lang="az-Latn-AZ" sz="12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ə</a:t>
          </a:r>
          <a:r>
            <a:rPr lang="en-GB" sz="12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az-Latn-AZ" sz="12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ümumi satışları tapın</a:t>
          </a:r>
          <a:endParaRPr lang="en-GB" sz="1800" b="1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593622</xdr:colOff>
      <xdr:row>1</xdr:row>
      <xdr:rowOff>4733</xdr:rowOff>
    </xdr:from>
    <xdr:to>
      <xdr:col>11</xdr:col>
      <xdr:colOff>506424</xdr:colOff>
      <xdr:row>9</xdr:row>
      <xdr:rowOff>80459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29701C-5887-45B6-A23B-5FA0570F4BCB}"/>
            </a:ext>
          </a:extLst>
        </xdr:cNvPr>
        <xdr:cNvSpPr txBox="1"/>
      </xdr:nvSpPr>
      <xdr:spPr>
        <a:xfrm>
          <a:off x="3001542" y="317153"/>
          <a:ext cx="6283122" cy="1493046"/>
        </a:xfrm>
        <a:prstGeom prst="roundRect">
          <a:avLst>
            <a:gd name="adj" fmla="val 20303"/>
          </a:avLst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eaLnBrk="1" fontAlgn="auto" latinLnBrk="0" hangingPunct="1"/>
          <a:r>
            <a:rPr lang="az-Latn-AZ" sz="110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Qiymət sütununa elə bir məhdudiyyət tətbiq edin ki, həmin sütuna ancaq 0-10 aralığından dəyər daxil etmək mümkün olsun.</a:t>
          </a:r>
        </a:p>
        <a:p>
          <a:pPr eaLnBrk="1" fontAlgn="auto" latinLnBrk="0" hangingPunct="1"/>
          <a:endParaRPr lang="az-Latn-AZ" sz="1100" b="1" i="0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eaLnBrk="1" fontAlgn="auto" latinLnBrk="0" hangingPunct="1"/>
          <a:r>
            <a:rPr lang="az-Latn-AZ" sz="110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Əgər, qiymət sütununa fərqli dəyər daxil edilərsə, aşağıdakı xəta mesajı gəlsin ekrana:</a:t>
          </a:r>
        </a:p>
        <a:p>
          <a:pPr eaLnBrk="1" fontAlgn="auto" latinLnBrk="0" hangingPunct="1"/>
          <a:endParaRPr lang="az-Latn-AZ" sz="1100" b="1" i="0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eaLnBrk="1" fontAlgn="auto" latinLnBrk="0" hangingPunct="1"/>
          <a:r>
            <a:rPr lang="az-Latn-AZ" sz="1100" b="1" i="1" u="sng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"Ancaq 0-10 aralığından tam ədəd daxil etmək mümkündür"</a:t>
          </a:r>
          <a:endParaRPr lang="en-GB" sz="1100" b="1" i="1" u="sng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GB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5442</xdr:rowOff>
    </xdr:from>
    <xdr:to>
      <xdr:col>4</xdr:col>
      <xdr:colOff>30480</xdr:colOff>
      <xdr:row>14</xdr:row>
      <xdr:rowOff>99060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7C44BB2-8C78-4082-8C59-F6662C3A1C17}"/>
            </a:ext>
          </a:extLst>
        </xdr:cNvPr>
        <xdr:cNvSpPr txBox="1"/>
      </xdr:nvSpPr>
      <xdr:spPr>
        <a:xfrm>
          <a:off x="0" y="1011282"/>
          <a:ext cx="5775960" cy="14347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az-Latn-AZ" sz="1400">
              <a:latin typeface="Palatino Linotype" panose="02040502050505030304" pitchFamily="18" charset="0"/>
            </a:rPr>
            <a:t>B2 xanasına</a:t>
          </a:r>
          <a:r>
            <a:rPr lang="az-Latn-AZ" sz="1400" baseline="0">
              <a:latin typeface="Palatino Linotype" panose="02040502050505030304" pitchFamily="18" charset="0"/>
            </a:rPr>
            <a:t> elə bir funksiya yazın ki, A2 xanasında olan dəyərlərin içərisindən yalnız məhsulun adını kəsib götürsün. </a:t>
          </a:r>
        </a:p>
        <a:p>
          <a:r>
            <a:rPr lang="az-Latn-AZ" sz="1400" baseline="0">
              <a:latin typeface="Palatino Linotype" panose="02040502050505030304" pitchFamily="18" charset="0"/>
            </a:rPr>
            <a:t>Qeyd: funksiya yalnız B2 xanasına yazılıb aşağı sürüşdürülməlidir digər adlarıda kəsmək üçün. Hər xanaya ayrı-ayrı funksiya yazmaq olmaz</a:t>
          </a:r>
        </a:p>
        <a:p>
          <a:endParaRPr lang="az-Latn-AZ" sz="1200" baseline="0"/>
        </a:p>
        <a:p>
          <a:endParaRPr lang="en-US" sz="12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grofoodinvestaz-my.sharepoint.com/Users/ghuseynli/Desktop/Bonus/Oktyabr/Davamiyy&#601;t%20m&#601;lumatlar&#305;/Tab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qronom-Oktyabr"/>
      <sheetName val="Fəhlə-Oktyabr"/>
      <sheetName val="Settings"/>
    </sheetNames>
    <sheetDataSet>
      <sheetData sheetId="0"/>
      <sheetData sheetId="1"/>
      <sheetData sheetId="2">
        <row r="2">
          <cell r="A2" t="str">
            <v>Settings!$B$2:$B$3</v>
          </cell>
        </row>
        <row r="3">
          <cell r="A3" t="str">
            <v>Settings!$C$2:$C$22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813.475530902775" createdVersion="6" refreshedVersion="6" minRefreshableVersion="3" recordCount="334" xr:uid="{50CE5B83-DC9F-4DE7-A1A4-539A6FE0A0EC}">
  <cacheSource type="worksheet">
    <worksheetSource ref="A1:M335" sheet="Göstərici"/>
  </cacheSource>
  <cacheFields count="14">
    <cacheField name="№" numFmtId="0">
      <sharedItems containsSemiMixedTypes="0" containsString="0" containsNumber="1" containsInteger="1" minValue="1" maxValue="334"/>
    </cacheField>
    <cacheField name="Tarix" numFmtId="14">
      <sharedItems containsSemiMixedTypes="0" containsNonDate="0" containsDate="1" containsString="0" minDate="2022-09-27T00:00:00" maxDate="2022-12-31T00:00:00" count="67">
        <d v="2022-09-27T00:00:00"/>
        <d v="2022-09-28T00:00:00"/>
        <d v="2022-09-29T00:00:00"/>
        <d v="2022-09-30T00:00:00"/>
        <d v="2022-10-01T00:00:00"/>
        <d v="2022-10-03T00:00:00"/>
        <d v="2022-10-04T00:00:00"/>
        <d v="2022-10-05T00:00:00"/>
        <d v="2022-10-06T00:00:00"/>
        <d v="2022-10-07T00:00:00"/>
        <d v="2022-10-10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8T00:00:00"/>
        <d v="2022-10-31T00:00:00"/>
        <d v="2022-11-01T00:00:00"/>
        <d v="2022-11-02T00:00:00"/>
        <d v="2022-11-04T00:00:00"/>
        <d v="2022-11-05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4T00:00:00"/>
        <d v="2022-11-25T00:00:00"/>
        <d v="2022-11-28T00:00:00"/>
        <d v="2022-11-29T00:00:00"/>
        <d v="2022-11-30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6T00:00:00"/>
        <d v="2022-12-27T00:00:00"/>
        <d v="2022-12-28T00:00:00"/>
        <d v="2022-12-29T00:00:00"/>
        <d v="2022-12-30T00:00:00"/>
      </sharedItems>
      <fieldGroup par="13" base="1">
        <rangePr groupBy="days" startDate="2022-09-27T00:00:00" endDate="2022-12-31T00:00:00"/>
        <groupItems count="368">
          <s v="&lt;27/9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/12/2022"/>
        </groupItems>
      </fieldGroup>
    </cacheField>
    <cacheField name="Ərazinin Adı" numFmtId="0">
      <sharedItems count="4">
        <s v="AA 01"/>
        <s v="AA 02"/>
        <s v="AA 03"/>
        <s v="AA 04"/>
      </sharedItems>
    </cacheField>
    <cacheField name="Parsel Nömrəsi" numFmtId="0">
      <sharedItems/>
    </cacheField>
    <cacheField name="Fəhlə sayı" numFmtId="2">
      <sharedItems containsSemiMixedTypes="0" containsString="0" containsNumber="1" containsInteger="1" minValue="1" maxValue="46"/>
    </cacheField>
    <cacheField name="Sortun Adı" numFmtId="0">
      <sharedItems/>
    </cacheField>
    <cacheField name="Çəki (miqdar)" numFmtId="2">
      <sharedItems containsSemiMixedTypes="0" containsString="0" containsNumber="1" minValue="14.4" maxValue="8320"/>
    </cacheField>
    <cacheField name="Yığım edən tərəf" numFmtId="0">
      <sharedItems/>
    </cacheField>
    <cacheField name="İstifadə Məqsədi" numFmtId="0">
      <sharedItems/>
    </cacheField>
    <cacheField name="Tex/Alət/Aqrt" numFmtId="0">
      <sharedItems/>
    </cacheField>
    <cacheField name="Ortalama çəki" numFmtId="1">
      <sharedItems containsSemiMixedTypes="0" containsString="0" containsNumber="1" minValue="5.6" maxValue="4100"/>
    </cacheField>
    <cacheField name="Əkin sxemi" numFmtId="0">
      <sharedItems/>
    </cacheField>
    <cacheField name="Ərazinin ümumi sahəsi" numFmtId="0">
      <sharedItems containsSemiMixedTypes="0" containsString="0" containsNumber="1" containsInteger="1" minValue="70" maxValue="200"/>
    </cacheField>
    <cacheField name="Months" numFmtId="0" databaseField="0">
      <fieldGroup base="1">
        <rangePr groupBy="months" startDate="2022-09-27T00:00:00" endDate="2022-12-31T00:00:00"/>
        <groupItems count="14">
          <s v="&lt;27/9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/1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814.107474074073" createdVersion="6" refreshedVersion="6" minRefreshableVersion="3" recordCount="1336" xr:uid="{C2A6483A-282D-4460-89E8-12A798EAC29F}">
  <cacheSource type="worksheet">
    <worksheetSource name="Table1"/>
  </cacheSource>
  <cacheFields count="12">
    <cacheField name="Akt Nömrəsi" numFmtId="0">
      <sharedItems/>
    </cacheField>
    <cacheField name="Tarix" numFmtId="14">
      <sharedItems containsSemiMixedTypes="0" containsNonDate="0" containsDate="1" containsString="0" minDate="2022-09-27T00:00:00" maxDate="2222-12-22T00:00:00" count="68">
        <d v="2022-09-27T00:00:00"/>
        <d v="2022-09-28T00:00:00"/>
        <d v="2022-09-29T00:00:00"/>
        <d v="2022-09-30T00:00:00"/>
        <d v="2022-10-01T00:00:00"/>
        <d v="2022-10-03T00:00:00"/>
        <d v="2022-10-04T00:00:00"/>
        <d v="2022-10-05T00:00:00"/>
        <d v="2022-10-06T00:00:00"/>
        <d v="2022-10-07T00:00:00"/>
        <d v="2022-10-10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8T00:00:00"/>
        <d v="2022-10-31T00:00:00"/>
        <d v="2022-11-01T00:00:00"/>
        <d v="2022-11-02T00:00:00"/>
        <d v="2022-11-04T00:00:00"/>
        <d v="2022-11-05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4T00:00:00"/>
        <d v="2022-11-25T00:00:00"/>
        <d v="2022-11-28T00:00:00"/>
        <d v="2022-11-29T00:00:00"/>
        <d v="2022-11-30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222-12-21T00:00:00"/>
        <d v="2022-12-22T00:00:00"/>
        <d v="2022-12-23T00:00:00"/>
        <d v="2022-12-24T00:00:00"/>
        <d v="2022-12-26T00:00:00"/>
        <d v="2022-12-27T00:00:00"/>
        <d v="2022-12-28T00:00:00"/>
        <d v="2022-12-29T00:00:00"/>
        <d v="2022-12-30T00:00:00"/>
      </sharedItems>
      <fieldGroup par="11" base="1">
        <rangePr groupBy="months" startDate="2022-09-27T00:00:00" endDate="2222-12-22T00:00:00"/>
        <groupItems count="14">
          <s v="&lt;27/9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/12/2222"/>
        </groupItems>
      </fieldGroup>
    </cacheField>
    <cacheField name="Ərazinin Adı" numFmtId="0">
      <sharedItems count="4">
        <s v="AA 01"/>
        <s v="AA 02"/>
        <s v="AA 03"/>
        <s v="AA 04"/>
      </sharedItems>
    </cacheField>
    <cacheField name="Fəhlə sayı" numFmtId="0">
      <sharedItems containsString="0" containsBlank="1" containsNumber="1" containsInteger="1" minValue="1" maxValue="46"/>
    </cacheField>
    <cacheField name="Sortun Adı" numFmtId="0">
      <sharedItems count="12">
        <s v="Sort 11"/>
        <s v="Sort 2"/>
        <s v="Sort 12"/>
        <s v="Sort 6"/>
        <s v="Sort 10"/>
        <s v="Sort 1"/>
        <s v="Sort 5"/>
        <s v="Sort 9"/>
        <s v="Sort 4"/>
        <s v="Sort 8"/>
        <s v="Sort 7"/>
        <s v="Sort 3"/>
      </sharedItems>
    </cacheField>
    <cacheField name="Çəki (miqdar)" numFmtId="0">
      <sharedItems containsSemiMixedTypes="0" containsString="0" containsNumber="1" minValue="14.4" maxValue="17000000000"/>
    </cacheField>
    <cacheField name="İstifadə Məqsədi" numFmtId="0">
      <sharedItems count="2">
        <s v="Süfrəlik"/>
        <s v="Yağlıq"/>
      </sharedItems>
    </cacheField>
    <cacheField name="Yığım vasitəsi" numFmtId="0">
      <sharedItems count="3">
        <s v="Əl"/>
        <s v="Texnika(shaker)"/>
        <s v="Əl(shaker)"/>
      </sharedItems>
    </cacheField>
    <cacheField name="Ərazinin Aqronomu" numFmtId="0">
      <sharedItems count="4">
        <s v="Sabir Rüstəmov"/>
        <s v="Emil Qurbanov"/>
        <s v="Qurbani Mustafayev"/>
        <s v="Natiq Səfərli"/>
      </sharedItems>
    </cacheField>
    <cacheField name="Ərazinin yaranma ili" numFmtId="0">
      <sharedItems containsSemiMixedTypes="0" containsString="0" containsNumber="1" containsInteger="1" minValue="2017" maxValue="2019"/>
    </cacheField>
    <cacheField name="Quarters" numFmtId="0" databaseField="0">
      <fieldGroup base="1">
        <rangePr groupBy="quarters" startDate="2022-09-27T00:00:00" endDate="2222-12-22T00:00:00"/>
        <groupItems count="6">
          <s v="&lt;27/9/2022"/>
          <s v="Qtr1"/>
          <s v="Qtr2"/>
          <s v="Qtr3"/>
          <s v="Qtr4"/>
          <s v="&gt;22/12/2222"/>
        </groupItems>
      </fieldGroup>
    </cacheField>
    <cacheField name="Years" numFmtId="0" databaseField="0">
      <fieldGroup base="1">
        <rangePr groupBy="years" startDate="2022-09-27T00:00:00" endDate="2222-12-22T00:00:00"/>
        <groupItems count="203">
          <s v="&lt;27/9/2022"/>
          <s v="2022"/>
          <s v="2023"/>
          <s v="2024"/>
          <s v="2025"/>
          <s v="2026"/>
          <s v="2027"/>
          <s v="2028"/>
          <s v="2029"/>
          <s v="2030"/>
          <s v="2031"/>
          <s v="2032"/>
          <s v="2033"/>
          <s v="2034"/>
          <s v="2035"/>
          <s v="2036"/>
          <s v="2037"/>
          <s v="2038"/>
          <s v="2039"/>
          <s v="2040"/>
          <s v="2041"/>
          <s v="2042"/>
          <s v="2043"/>
          <s v="2044"/>
          <s v="2045"/>
          <s v="2046"/>
          <s v="2047"/>
          <s v="2048"/>
          <s v="2049"/>
          <s v="2050"/>
          <s v="2051"/>
          <s v="2052"/>
          <s v="2053"/>
          <s v="2054"/>
          <s v="2055"/>
          <s v="2056"/>
          <s v="2057"/>
          <s v="2058"/>
          <s v="2059"/>
          <s v="2060"/>
          <s v="2061"/>
          <s v="2062"/>
          <s v="2063"/>
          <s v="2064"/>
          <s v="2065"/>
          <s v="2066"/>
          <s v="2067"/>
          <s v="2068"/>
          <s v="2069"/>
          <s v="2070"/>
          <s v="2071"/>
          <s v="2072"/>
          <s v="2073"/>
          <s v="2074"/>
          <s v="2075"/>
          <s v="2076"/>
          <s v="2077"/>
          <s v="2078"/>
          <s v="2079"/>
          <s v="2080"/>
          <s v="2081"/>
          <s v="2082"/>
          <s v="2083"/>
          <s v="2084"/>
          <s v="2085"/>
          <s v="2086"/>
          <s v="2087"/>
          <s v="2088"/>
          <s v="2089"/>
          <s v="2090"/>
          <s v="2091"/>
          <s v="2092"/>
          <s v="2093"/>
          <s v="2094"/>
          <s v="2095"/>
          <s v="2096"/>
          <s v="2097"/>
          <s v="2098"/>
          <s v="2099"/>
          <s v="2100"/>
          <s v="2101"/>
          <s v="2102"/>
          <s v="2103"/>
          <s v="2104"/>
          <s v="2105"/>
          <s v="2106"/>
          <s v="2107"/>
          <s v="2108"/>
          <s v="2109"/>
          <s v="2110"/>
          <s v="2111"/>
          <s v="2112"/>
          <s v="2113"/>
          <s v="2114"/>
          <s v="2115"/>
          <s v="2116"/>
          <s v="2117"/>
          <s v="2118"/>
          <s v="2119"/>
          <s v="2120"/>
          <s v="2121"/>
          <s v="2122"/>
          <s v="2123"/>
          <s v="2124"/>
          <s v="2125"/>
          <s v="2126"/>
          <s v="2127"/>
          <s v="2128"/>
          <s v="2129"/>
          <s v="2130"/>
          <s v="2131"/>
          <s v="2132"/>
          <s v="2133"/>
          <s v="2134"/>
          <s v="2135"/>
          <s v="2136"/>
          <s v="2137"/>
          <s v="2138"/>
          <s v="2139"/>
          <s v="2140"/>
          <s v="2141"/>
          <s v="2142"/>
          <s v="2143"/>
          <s v="2144"/>
          <s v="2145"/>
          <s v="2146"/>
          <s v="2147"/>
          <s v="2148"/>
          <s v="2149"/>
          <s v="2150"/>
          <s v="2151"/>
          <s v="2152"/>
          <s v="2153"/>
          <s v="2154"/>
          <s v="2155"/>
          <s v="2156"/>
          <s v="2157"/>
          <s v="2158"/>
          <s v="2159"/>
          <s v="2160"/>
          <s v="2161"/>
          <s v="2162"/>
          <s v="2163"/>
          <s v="2164"/>
          <s v="2165"/>
          <s v="2166"/>
          <s v="2167"/>
          <s v="2168"/>
          <s v="2169"/>
          <s v="2170"/>
          <s v="2171"/>
          <s v="2172"/>
          <s v="2173"/>
          <s v="2174"/>
          <s v="2175"/>
          <s v="2176"/>
          <s v="2177"/>
          <s v="2178"/>
          <s v="2179"/>
          <s v="2180"/>
          <s v="2181"/>
          <s v="2182"/>
          <s v="2183"/>
          <s v="2184"/>
          <s v="2185"/>
          <s v="2186"/>
          <s v="2187"/>
          <s v="2188"/>
          <s v="2189"/>
          <s v="2190"/>
          <s v="2191"/>
          <s v="2192"/>
          <s v="2193"/>
          <s v="2194"/>
          <s v="2195"/>
          <s v="2196"/>
          <s v="2197"/>
          <s v="2198"/>
          <s v="2199"/>
          <s v="2200"/>
          <s v="2201"/>
          <s v="2202"/>
          <s v="2203"/>
          <s v="2204"/>
          <s v="2205"/>
          <s v="2206"/>
          <s v="2207"/>
          <s v="2208"/>
          <s v="2209"/>
          <s v="2210"/>
          <s v="2211"/>
          <s v="2212"/>
          <s v="2213"/>
          <s v="2214"/>
          <s v="2215"/>
          <s v="2216"/>
          <s v="2217"/>
          <s v="2218"/>
          <s v="2219"/>
          <s v="2220"/>
          <s v="2221"/>
          <s v="2222"/>
          <s v="&gt;22/12/22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4">
  <r>
    <n v="1"/>
    <x v="0"/>
    <x v="0"/>
    <s v="Parsel 1"/>
    <n v="32"/>
    <s v="Sort 11"/>
    <n v="1000"/>
    <s v="Şirkət A"/>
    <s v="Süfrəlik"/>
    <s v="Əl"/>
    <n v="31.25"/>
    <s v="7x7"/>
    <n v="100"/>
  </r>
  <r>
    <n v="2"/>
    <x v="1"/>
    <x v="0"/>
    <s v="Parsel 1"/>
    <n v="20"/>
    <s v="Sort 11"/>
    <n v="1100"/>
    <s v="Şirkət A"/>
    <s v="Süfrəlik"/>
    <s v="Əl"/>
    <n v="55"/>
    <s v="7x7"/>
    <n v="100"/>
  </r>
  <r>
    <n v="3"/>
    <x v="1"/>
    <x v="0"/>
    <s v="Parsel 1"/>
    <n v="18"/>
    <s v="Sort 11"/>
    <n v="1200"/>
    <s v="Şirkət A"/>
    <s v="Süfrəlik"/>
    <s v="Əl"/>
    <n v="66.666666666666671"/>
    <s v="7x7"/>
    <n v="100"/>
  </r>
  <r>
    <n v="4"/>
    <x v="1"/>
    <x v="1"/>
    <s v="Parsel 1"/>
    <n v="14"/>
    <s v="Sort 11"/>
    <n v="1300"/>
    <s v="Şirkət A"/>
    <s v="Süfrəlik"/>
    <s v="Əl"/>
    <n v="92.857142857142861"/>
    <s v="7x5"/>
    <n v="80"/>
  </r>
  <r>
    <n v="5"/>
    <x v="2"/>
    <x v="0"/>
    <s v="Parsel 1"/>
    <n v="12"/>
    <s v="Sort 11"/>
    <n v="1400"/>
    <s v="Şirkət A"/>
    <s v="Süfrəlik"/>
    <s v="Əl"/>
    <n v="116.66666666666667"/>
    <s v="7x7"/>
    <n v="100"/>
  </r>
  <r>
    <n v="6"/>
    <x v="2"/>
    <x v="0"/>
    <s v="Parsel 1"/>
    <n v="26"/>
    <s v="Sort 11"/>
    <n v="1500"/>
    <s v="Şirkət A"/>
    <s v="Süfrəlik"/>
    <s v="Əl"/>
    <n v="57.692307692307693"/>
    <s v="7x7"/>
    <n v="100"/>
  </r>
  <r>
    <n v="7"/>
    <x v="2"/>
    <x v="1"/>
    <s v="Parsel 1"/>
    <n v="24"/>
    <s v="Sort 11"/>
    <n v="1600"/>
    <s v="Şirkət A"/>
    <s v="Süfrəlik"/>
    <s v="Əl"/>
    <n v="66.666666666666671"/>
    <s v="7x5"/>
    <n v="80"/>
  </r>
  <r>
    <n v="8"/>
    <x v="3"/>
    <x v="1"/>
    <s v="Parsel 1"/>
    <n v="24"/>
    <s v="Sort 11"/>
    <n v="1700"/>
    <s v="Şirkət A"/>
    <s v="Süfrəlik"/>
    <s v="Əl"/>
    <n v="70.833333333333329"/>
    <s v="7x5"/>
    <n v="80"/>
  </r>
  <r>
    <n v="9"/>
    <x v="3"/>
    <x v="0"/>
    <s v="Parsel 1"/>
    <n v="9"/>
    <s v="Sort 11"/>
    <n v="1800"/>
    <s v="Şirkət A"/>
    <s v="Süfrəlik"/>
    <s v="Əl"/>
    <n v="200"/>
    <s v="7x7"/>
    <n v="100"/>
  </r>
  <r>
    <n v="10"/>
    <x v="3"/>
    <x v="0"/>
    <s v="Parsel 1"/>
    <n v="32"/>
    <s v="Sort 11"/>
    <n v="1900"/>
    <s v="Şirkət A"/>
    <s v="Süfrəlik"/>
    <s v="Əl"/>
    <n v="59.375"/>
    <s v="7x7"/>
    <n v="100"/>
  </r>
  <r>
    <n v="11"/>
    <x v="4"/>
    <x v="1"/>
    <s v="Parsel 1"/>
    <n v="24"/>
    <s v="Sort 11"/>
    <n v="2000"/>
    <s v="Şirkət A"/>
    <s v="Süfrəlik"/>
    <s v="Əl"/>
    <n v="83.333333333333329"/>
    <s v="7x5"/>
    <n v="80"/>
  </r>
  <r>
    <n v="12"/>
    <x v="4"/>
    <x v="0"/>
    <s v="Parsel 1"/>
    <n v="23"/>
    <s v="Sort 11"/>
    <n v="2100"/>
    <s v="Şirkət A"/>
    <s v="Süfrəlik"/>
    <s v="Əl"/>
    <n v="91.304347826086953"/>
    <s v="7x7"/>
    <n v="100"/>
  </r>
  <r>
    <n v="13"/>
    <x v="4"/>
    <x v="0"/>
    <s v="Parsel 1"/>
    <n v="4"/>
    <s v="Sort 11"/>
    <n v="2200"/>
    <s v="Şirkət A"/>
    <s v="Süfrəlik"/>
    <s v="Əl"/>
    <n v="550"/>
    <s v="7x7"/>
    <n v="100"/>
  </r>
  <r>
    <n v="14"/>
    <x v="5"/>
    <x v="1"/>
    <s v="Parsel 1"/>
    <n v="24"/>
    <s v="Sort 11"/>
    <n v="2300"/>
    <s v="Şirkət A"/>
    <s v="Süfrəlik"/>
    <s v="Əl"/>
    <n v="95.833333333333329"/>
    <s v="7x5"/>
    <n v="80"/>
  </r>
  <r>
    <n v="15"/>
    <x v="5"/>
    <x v="0"/>
    <s v="Parsel 1"/>
    <n v="17"/>
    <s v="Sort 11"/>
    <n v="2400"/>
    <s v="Şirkət A"/>
    <s v="Süfrəlik"/>
    <s v="Əl"/>
    <n v="141.1764705882353"/>
    <s v="7x7"/>
    <n v="100"/>
  </r>
  <r>
    <n v="16"/>
    <x v="5"/>
    <x v="0"/>
    <s v="Parsel 1"/>
    <n v="8"/>
    <s v="Sort 11"/>
    <n v="2500"/>
    <s v="Şirkət A"/>
    <s v="Süfrəlik"/>
    <s v="Əl"/>
    <n v="312.5"/>
    <s v="7x7"/>
    <n v="100"/>
  </r>
  <r>
    <n v="17"/>
    <x v="5"/>
    <x v="0"/>
    <s v="Parsel 1"/>
    <n v="20"/>
    <s v="Sort 11"/>
    <n v="2600"/>
    <s v="Şirkət A"/>
    <s v="Süfrəlik"/>
    <s v="Əl"/>
    <n v="130"/>
    <s v="7x7"/>
    <n v="100"/>
  </r>
  <r>
    <n v="18"/>
    <x v="6"/>
    <x v="1"/>
    <s v="Parsel 1"/>
    <n v="27"/>
    <s v="Sort 11"/>
    <n v="2700"/>
    <s v="Şirkət A"/>
    <s v="Süfrəlik"/>
    <s v="Əl"/>
    <n v="100"/>
    <s v="7x5"/>
    <n v="80"/>
  </r>
  <r>
    <n v="19"/>
    <x v="6"/>
    <x v="0"/>
    <s v="Parsel 1"/>
    <n v="18"/>
    <s v="Sort 11"/>
    <n v="2800"/>
    <s v="Şirkət A"/>
    <s v="Süfrəlik"/>
    <s v="Əl"/>
    <n v="155.55555555555554"/>
    <s v="7x7"/>
    <n v="100"/>
  </r>
  <r>
    <n v="20"/>
    <x v="6"/>
    <x v="0"/>
    <s v="Parsel 1"/>
    <n v="16"/>
    <s v="Sort 11"/>
    <n v="2900"/>
    <s v="Şirkət A"/>
    <s v="Süfrəlik"/>
    <s v="Əl"/>
    <n v="181.25"/>
    <s v="7x7"/>
    <n v="100"/>
  </r>
  <r>
    <n v="21"/>
    <x v="6"/>
    <x v="0"/>
    <s v="Parsel 1"/>
    <n v="12"/>
    <s v="Sort 11"/>
    <n v="3000"/>
    <s v="Şirkət A"/>
    <s v="Süfrəlik"/>
    <s v="Əl"/>
    <n v="250"/>
    <s v="7x7"/>
    <n v="100"/>
  </r>
  <r>
    <n v="22"/>
    <x v="7"/>
    <x v="0"/>
    <s v="Parsel 1"/>
    <n v="18"/>
    <s v="Sort 11"/>
    <n v="1000"/>
    <s v="Şirkət A"/>
    <s v="Süfrəlik"/>
    <s v="Əl"/>
    <n v="55.555555555555557"/>
    <s v="7x7"/>
    <n v="100"/>
  </r>
  <r>
    <n v="23"/>
    <x v="7"/>
    <x v="1"/>
    <s v="Parsel 1"/>
    <n v="24"/>
    <s v="Sort 11"/>
    <n v="1100"/>
    <s v="Şirkət A"/>
    <s v="Süfrəlik"/>
    <s v="Əl"/>
    <n v="45.833333333333336"/>
    <s v="7x5"/>
    <n v="80"/>
  </r>
  <r>
    <n v="24"/>
    <x v="7"/>
    <x v="1"/>
    <s v="Parsel 1"/>
    <n v="6"/>
    <s v="Sort 11"/>
    <n v="1200"/>
    <s v="Şirkət A"/>
    <s v="Süfrəlik"/>
    <s v="Əl"/>
    <n v="200"/>
    <s v="7x5"/>
    <n v="80"/>
  </r>
  <r>
    <n v="25"/>
    <x v="7"/>
    <x v="0"/>
    <s v="Parsel 1"/>
    <n v="13"/>
    <s v="Sort 11"/>
    <n v="1300"/>
    <s v="Şirkət A"/>
    <s v="Süfrəlik"/>
    <s v="Əl"/>
    <n v="100"/>
    <s v="7x7"/>
    <n v="100"/>
  </r>
  <r>
    <n v="26"/>
    <x v="7"/>
    <x v="0"/>
    <s v="Parsel 1"/>
    <n v="10"/>
    <s v="Sort 11"/>
    <n v="1400"/>
    <s v="Şirkət A"/>
    <s v="Süfrəlik"/>
    <s v="Əl"/>
    <n v="140"/>
    <s v="7x7"/>
    <n v="100"/>
  </r>
  <r>
    <n v="27"/>
    <x v="8"/>
    <x v="0"/>
    <s v="Parsel 1"/>
    <n v="6"/>
    <s v="Sort 11"/>
    <n v="1500"/>
    <s v="Şirkət A"/>
    <s v="Süfrəlik"/>
    <s v="Əl"/>
    <n v="250"/>
    <s v="7x7"/>
    <n v="100"/>
  </r>
  <r>
    <n v="28"/>
    <x v="8"/>
    <x v="0"/>
    <s v="Parsel 1"/>
    <n v="11"/>
    <s v="Sort 11"/>
    <n v="1600"/>
    <s v="Şirkət A"/>
    <s v="Süfrəlik"/>
    <s v="Əl"/>
    <n v="145.45454545454547"/>
    <s v="7x7"/>
    <n v="100"/>
  </r>
  <r>
    <n v="29"/>
    <x v="8"/>
    <x v="1"/>
    <s v="Parsel 1"/>
    <n v="20"/>
    <s v="Sort 11"/>
    <n v="1700"/>
    <s v="Şirkət A"/>
    <s v="Süfrəlik"/>
    <s v="Əl"/>
    <n v="85"/>
    <s v="7x5"/>
    <n v="80"/>
  </r>
  <r>
    <n v="30"/>
    <x v="8"/>
    <x v="1"/>
    <s v="Parsel 1"/>
    <n v="4"/>
    <s v="Sort 11"/>
    <n v="1800"/>
    <s v="Şirkət A"/>
    <s v="Süfrəlik"/>
    <s v="Əl"/>
    <n v="450"/>
    <s v="7x5"/>
    <n v="80"/>
  </r>
  <r>
    <n v="31"/>
    <x v="8"/>
    <x v="1"/>
    <s v="Parsel 1"/>
    <n v="2"/>
    <s v="Sort 11"/>
    <n v="1900"/>
    <s v="Şirkət A"/>
    <s v="Süfrəlik"/>
    <s v="Əl"/>
    <n v="950"/>
    <s v="7x5"/>
    <n v="80"/>
  </r>
  <r>
    <n v="32"/>
    <x v="8"/>
    <x v="0"/>
    <s v="Parsel 1"/>
    <n v="11"/>
    <s v="Sort 11"/>
    <n v="2000"/>
    <s v="Şirkət A"/>
    <s v="Süfrəlik"/>
    <s v="Əl"/>
    <n v="181.81818181818181"/>
    <s v="7x7"/>
    <n v="100"/>
  </r>
  <r>
    <n v="33"/>
    <x v="8"/>
    <x v="0"/>
    <s v="Parsel 1"/>
    <n v="12"/>
    <s v="Sort 11"/>
    <n v="2100"/>
    <s v="Şirkət A"/>
    <s v="Süfrəlik"/>
    <s v="Əl"/>
    <n v="175"/>
    <s v="7x7"/>
    <n v="100"/>
  </r>
  <r>
    <n v="34"/>
    <x v="9"/>
    <x v="1"/>
    <s v="Parsel 1"/>
    <n v="27"/>
    <s v="Sort 11"/>
    <n v="2200"/>
    <s v="Şirkət A"/>
    <s v="Süfrəlik"/>
    <s v="Əl"/>
    <n v="81.481481481481481"/>
    <s v="7x5"/>
    <n v="80"/>
  </r>
  <r>
    <n v="35"/>
    <x v="9"/>
    <x v="0"/>
    <s v="Parsel 1"/>
    <n v="14"/>
    <s v="Sort 11"/>
    <n v="2300"/>
    <s v="Şirkət A"/>
    <s v="Süfrəlik"/>
    <s v="Əl"/>
    <n v="164.28571428571428"/>
    <s v="7x7"/>
    <n v="100"/>
  </r>
  <r>
    <n v="36"/>
    <x v="9"/>
    <x v="0"/>
    <s v="Parsel 1"/>
    <n v="31"/>
    <s v="Sort 11"/>
    <n v="2400"/>
    <s v="Şirkət A"/>
    <s v="Süfrəlik"/>
    <s v="Əl"/>
    <n v="77.41935483870968"/>
    <s v="7x7"/>
    <n v="100"/>
  </r>
  <r>
    <n v="37"/>
    <x v="10"/>
    <x v="1"/>
    <s v="Parsel 1"/>
    <n v="20"/>
    <s v="Sort 11"/>
    <n v="2500"/>
    <s v="Şirkət A"/>
    <s v="Süfrəlik"/>
    <s v="Əl"/>
    <n v="125"/>
    <s v="7x5"/>
    <n v="80"/>
  </r>
  <r>
    <n v="38"/>
    <x v="10"/>
    <x v="0"/>
    <s v="Parsel 1"/>
    <n v="39"/>
    <s v="Sort 11"/>
    <n v="2600"/>
    <s v="Şirkət A"/>
    <s v="Süfrəlik"/>
    <s v="Əl"/>
    <n v="66.666666666666671"/>
    <s v="7x7"/>
    <n v="100"/>
  </r>
  <r>
    <n v="39"/>
    <x v="11"/>
    <x v="0"/>
    <s v="Parsel 1"/>
    <n v="12"/>
    <s v="Sort 11"/>
    <n v="2700"/>
    <s v="Şirkət A"/>
    <s v="Süfrəlik"/>
    <s v="Əl"/>
    <n v="225"/>
    <s v="7x7"/>
    <n v="100"/>
  </r>
  <r>
    <n v="40"/>
    <x v="11"/>
    <x v="0"/>
    <s v="Parsel 1"/>
    <n v="15"/>
    <s v="Sort 11"/>
    <n v="2800"/>
    <s v="Şirkət A"/>
    <s v="Süfrəlik"/>
    <s v="Əl"/>
    <n v="186.66666666666666"/>
    <s v="7x7"/>
    <n v="100"/>
  </r>
  <r>
    <n v="41"/>
    <x v="11"/>
    <x v="0"/>
    <s v="Parsel 1"/>
    <n v="18"/>
    <s v="Sort 11"/>
    <n v="2900"/>
    <s v="Şirkət A"/>
    <s v="Yağlıq"/>
    <s v="Əl"/>
    <n v="161.11111111111111"/>
    <s v="7x7"/>
    <n v="100"/>
  </r>
  <r>
    <n v="42"/>
    <x v="12"/>
    <x v="0"/>
    <s v="Parsel 1"/>
    <n v="19"/>
    <s v="Sort 11"/>
    <n v="3000"/>
    <s v="Şirkət A"/>
    <s v="Süfrəlik"/>
    <s v="Əl"/>
    <n v="157.89473684210526"/>
    <s v="7x7"/>
    <n v="100"/>
  </r>
  <r>
    <n v="43"/>
    <x v="12"/>
    <x v="0"/>
    <s v="Parsel 1"/>
    <n v="13"/>
    <s v="Sort 11"/>
    <n v="1000"/>
    <s v="Şirkət A"/>
    <s v="Süfrəlik"/>
    <s v="Əl"/>
    <n v="76.92307692307692"/>
    <s v="7x7"/>
    <n v="100"/>
  </r>
  <r>
    <n v="44"/>
    <x v="13"/>
    <x v="0"/>
    <s v="Parsel 1"/>
    <n v="17"/>
    <s v="Sort 11"/>
    <n v="1100"/>
    <s v="Şirkət A"/>
    <s v="Süfrəlik"/>
    <s v="Əl"/>
    <n v="64.705882352941174"/>
    <s v="7x7"/>
    <n v="100"/>
  </r>
  <r>
    <n v="45"/>
    <x v="14"/>
    <x v="0"/>
    <s v="Parsel 1"/>
    <n v="17"/>
    <s v="Sort 11"/>
    <n v="1200"/>
    <s v="Şirkət A"/>
    <s v="Süfrəlik"/>
    <s v="Əl"/>
    <n v="70.588235294117652"/>
    <s v="7x7"/>
    <n v="100"/>
  </r>
  <r>
    <n v="46"/>
    <x v="14"/>
    <x v="0"/>
    <s v="Parsel 1"/>
    <n v="27"/>
    <s v="Sort 11"/>
    <n v="1300"/>
    <s v="Şirkət A"/>
    <s v="Süfrəlik"/>
    <s v="Əl"/>
    <n v="48.148148148148145"/>
    <s v="7x7"/>
    <n v="100"/>
  </r>
  <r>
    <n v="47"/>
    <x v="14"/>
    <x v="1"/>
    <s v="Parsel 1"/>
    <n v="24"/>
    <s v="Sort 11"/>
    <n v="1400"/>
    <s v="Şirkət A"/>
    <s v="Süfrəlik"/>
    <s v="Əl"/>
    <n v="58.333333333333336"/>
    <s v="7x5"/>
    <n v="80"/>
  </r>
  <r>
    <n v="48"/>
    <x v="15"/>
    <x v="1"/>
    <s v="Parsel 1"/>
    <n v="23"/>
    <s v="Sort 11"/>
    <n v="1500"/>
    <s v="Şirkət A"/>
    <s v="Süfrəlik"/>
    <s v="Əl"/>
    <n v="65.217391304347828"/>
    <s v="7x5"/>
    <n v="80"/>
  </r>
  <r>
    <n v="49"/>
    <x v="15"/>
    <x v="0"/>
    <s v="Parsel 1"/>
    <n v="18"/>
    <s v="Sort 11"/>
    <n v="1600"/>
    <s v="Şirkət A"/>
    <s v="Süfrəlik"/>
    <s v="Əl"/>
    <n v="88.888888888888886"/>
    <s v="7x7"/>
    <n v="100"/>
  </r>
  <r>
    <n v="50"/>
    <x v="15"/>
    <x v="0"/>
    <s v="Parsel 1"/>
    <n v="22"/>
    <s v="Sort 11"/>
    <n v="1700"/>
    <s v="Şirkət A"/>
    <s v="Süfrəlik"/>
    <s v="Əl"/>
    <n v="77.272727272727266"/>
    <s v="7x7"/>
    <n v="100"/>
  </r>
  <r>
    <n v="51"/>
    <x v="16"/>
    <x v="0"/>
    <s v="Parsel 1"/>
    <n v="17"/>
    <s v="Sort 11"/>
    <n v="1800"/>
    <s v="Şirkət A"/>
    <s v="Süfrəlik"/>
    <s v="Əl"/>
    <n v="105.88235294117646"/>
    <s v="7x7"/>
    <n v="100"/>
  </r>
  <r>
    <n v="52"/>
    <x v="16"/>
    <x v="0"/>
    <s v="Parsel 1"/>
    <n v="14"/>
    <s v="Sort 11"/>
    <n v="1900"/>
    <s v="Şirkət A"/>
    <s v="Süfrəlik"/>
    <s v="Əl"/>
    <n v="135.71428571428572"/>
    <s v="7x7"/>
    <n v="100"/>
  </r>
  <r>
    <n v="53"/>
    <x v="16"/>
    <x v="0"/>
    <s v="Parsel 1"/>
    <n v="7"/>
    <s v="Sort 11"/>
    <n v="2000"/>
    <s v="Şirkət A"/>
    <s v="Süfrəlik"/>
    <s v="Əl"/>
    <n v="285.71428571428572"/>
    <s v="7x7"/>
    <n v="100"/>
  </r>
  <r>
    <n v="54"/>
    <x v="16"/>
    <x v="1"/>
    <s v="Parsel 1"/>
    <n v="25"/>
    <s v="Sort 11"/>
    <n v="2100"/>
    <s v="Şirkət A"/>
    <s v="Süfrəlik"/>
    <s v="Əl"/>
    <n v="84"/>
    <s v="7x5"/>
    <n v="80"/>
  </r>
  <r>
    <n v="55"/>
    <x v="17"/>
    <x v="0"/>
    <s v="Parsel 1"/>
    <n v="24"/>
    <s v="Sort 11"/>
    <n v="2200"/>
    <s v="Şirkət A"/>
    <s v="Süfrəlik"/>
    <s v="Əl"/>
    <n v="91.666666666666671"/>
    <s v="7x7"/>
    <n v="100"/>
  </r>
  <r>
    <n v="56"/>
    <x v="17"/>
    <x v="0"/>
    <s v="Parsel 1"/>
    <n v="13"/>
    <s v="Sort 11"/>
    <n v="2300"/>
    <s v="Şirkət A"/>
    <s v="Süfrəlik"/>
    <s v="Əl"/>
    <n v="176.92307692307693"/>
    <s v="7x7"/>
    <n v="100"/>
  </r>
  <r>
    <n v="57"/>
    <x v="17"/>
    <x v="0"/>
    <s v="Parsel 1"/>
    <n v="4"/>
    <s v="Sort 11"/>
    <n v="2400"/>
    <s v="Şirkət A"/>
    <s v="Süfrəlik"/>
    <s v="Əl"/>
    <n v="600"/>
    <s v="7x7"/>
    <n v="100"/>
  </r>
  <r>
    <n v="58"/>
    <x v="17"/>
    <x v="1"/>
    <s v="Parsel 1"/>
    <n v="25"/>
    <s v="Sort 11"/>
    <n v="2500"/>
    <s v="Şirkət A"/>
    <s v="Süfrəlik"/>
    <s v="Əl"/>
    <n v="100"/>
    <s v="7x5"/>
    <n v="80"/>
  </r>
  <r>
    <n v="59"/>
    <x v="18"/>
    <x v="1"/>
    <s v="Parsel 1"/>
    <n v="24"/>
    <s v="Sort 11"/>
    <n v="2600"/>
    <s v="Şirkət A"/>
    <s v="Süfrəlik"/>
    <s v="Əl"/>
    <n v="108.33333333333333"/>
    <s v="7x5"/>
    <n v="80"/>
  </r>
  <r>
    <n v="60"/>
    <x v="18"/>
    <x v="0"/>
    <s v="Parsel 1"/>
    <n v="17"/>
    <s v="Sort 11"/>
    <n v="2700"/>
    <s v="Şirkət A"/>
    <s v="Süfrəlik"/>
    <s v="Əl"/>
    <n v="158.8235294117647"/>
    <s v="7x7"/>
    <n v="100"/>
  </r>
  <r>
    <n v="61"/>
    <x v="18"/>
    <x v="0"/>
    <s v="Parsel 1"/>
    <n v="22"/>
    <s v="Sort 11"/>
    <n v="2800"/>
    <s v="Şirkət A"/>
    <s v="Süfrəlik"/>
    <s v="Əl"/>
    <n v="127.27272727272727"/>
    <s v="7x7"/>
    <n v="100"/>
  </r>
  <r>
    <n v="62"/>
    <x v="19"/>
    <x v="1"/>
    <s v="Parsel 1"/>
    <n v="23"/>
    <s v="Sort 11"/>
    <n v="2900"/>
    <s v="Şirkət A"/>
    <s v="Süfrəlik"/>
    <s v="Əl"/>
    <n v="126.08695652173913"/>
    <s v="7x5"/>
    <n v="80"/>
  </r>
  <r>
    <n v="63"/>
    <x v="19"/>
    <x v="0"/>
    <s v="Parsel 1"/>
    <n v="9"/>
    <s v="Sort 11"/>
    <n v="3000"/>
    <s v="Şirkət A"/>
    <s v="Süfrəlik"/>
    <s v="Əl"/>
    <n v="333.33333333333331"/>
    <s v="7x7"/>
    <n v="100"/>
  </r>
  <r>
    <n v="64"/>
    <x v="19"/>
    <x v="0"/>
    <s v="Parsel 1"/>
    <n v="5"/>
    <s v="Sort 11"/>
    <n v="3100"/>
    <s v="Şirkət A"/>
    <s v="Süfrəlik"/>
    <s v="Əl"/>
    <n v="620"/>
    <s v="7x7"/>
    <n v="100"/>
  </r>
  <r>
    <n v="65"/>
    <x v="19"/>
    <x v="0"/>
    <s v="Parsel 1"/>
    <n v="23"/>
    <s v="Sort 11"/>
    <n v="3200"/>
    <s v="Şirkət A"/>
    <s v="Süfrəlik"/>
    <s v="Əl"/>
    <n v="139.13043478260869"/>
    <s v="7x7"/>
    <n v="100"/>
  </r>
  <r>
    <n v="66"/>
    <x v="20"/>
    <x v="0"/>
    <s v="Parsel 1"/>
    <n v="23"/>
    <s v="Sort 11"/>
    <n v="3300"/>
    <s v="Şirkət A"/>
    <s v="Süfrəlik"/>
    <s v="Əl"/>
    <n v="143.47826086956522"/>
    <s v="7x7"/>
    <n v="100"/>
  </r>
  <r>
    <n v="67"/>
    <x v="20"/>
    <x v="0"/>
    <s v="Parsel 1"/>
    <n v="9"/>
    <s v="Sort 11"/>
    <n v="3400"/>
    <s v="Şirkət A"/>
    <s v="Süfrəlik"/>
    <s v="Əl"/>
    <n v="377.77777777777777"/>
    <s v="7x7"/>
    <n v="100"/>
  </r>
  <r>
    <n v="68"/>
    <x v="20"/>
    <x v="0"/>
    <s v="Parsel 1"/>
    <n v="8"/>
    <s v="Sort 11"/>
    <n v="3500"/>
    <s v="Şirkət A"/>
    <s v="Süfrəlik"/>
    <s v="Əl"/>
    <n v="437.5"/>
    <s v="7x7"/>
    <n v="100"/>
  </r>
  <r>
    <n v="69"/>
    <x v="20"/>
    <x v="1"/>
    <s v="Parsel 1"/>
    <n v="25"/>
    <s v="Sort 11"/>
    <n v="3600"/>
    <s v="Şirkət A"/>
    <s v="Süfrəlik"/>
    <s v="Əl"/>
    <n v="144"/>
    <s v="7x5"/>
    <n v="80"/>
  </r>
  <r>
    <n v="70"/>
    <x v="21"/>
    <x v="2"/>
    <s v="Parsel 1"/>
    <n v="9"/>
    <s v="Sort 2"/>
    <n v="3700"/>
    <s v="Şirkət A"/>
    <s v="Yağlıq"/>
    <s v="Əl"/>
    <n v="411.11111111111109"/>
    <s v="6x4"/>
    <n v="70"/>
  </r>
  <r>
    <n v="71"/>
    <x v="21"/>
    <x v="2"/>
    <s v="Parsel 1"/>
    <n v="22"/>
    <s v="Sort 2"/>
    <n v="3800"/>
    <s v="Şirkət A"/>
    <s v="Yağlıq"/>
    <s v="Əl"/>
    <n v="172.72727272727272"/>
    <s v="6x4"/>
    <n v="70"/>
  </r>
  <r>
    <n v="72"/>
    <x v="21"/>
    <x v="3"/>
    <s v="Parsel 1"/>
    <n v="29"/>
    <s v="Sort 2"/>
    <n v="3900"/>
    <s v="Şirkət A"/>
    <s v="Yağlıq"/>
    <s v="Əl"/>
    <n v="134.48275862068965"/>
    <s v="5x1.5"/>
    <n v="200"/>
  </r>
  <r>
    <n v="73"/>
    <x v="22"/>
    <x v="2"/>
    <s v="Parsel 1"/>
    <n v="15"/>
    <s v="Sort 2"/>
    <n v="4000"/>
    <s v="Şirkət A"/>
    <s v="Yağlıq"/>
    <s v="Əl"/>
    <n v="266.66666666666669"/>
    <s v="6x4"/>
    <n v="70"/>
  </r>
  <r>
    <n v="74"/>
    <x v="22"/>
    <x v="3"/>
    <s v="Parsel 1"/>
    <n v="29"/>
    <s v="Sort 2"/>
    <n v="4100"/>
    <s v="Şirkət A"/>
    <s v="Yağlıq"/>
    <s v="Əl"/>
    <n v="141.37931034482759"/>
    <s v="5x1.5"/>
    <n v="200"/>
  </r>
  <r>
    <n v="75"/>
    <x v="23"/>
    <x v="1"/>
    <s v="Parsel 1"/>
    <n v="22"/>
    <s v="Sort 2"/>
    <n v="4200"/>
    <s v="Şirkət A"/>
    <s v="Yağlıq"/>
    <s v="Əl"/>
    <n v="190.90909090909091"/>
    <s v="7x5"/>
    <n v="80"/>
  </r>
  <r>
    <n v="76"/>
    <x v="23"/>
    <x v="3"/>
    <s v="Parsel 1"/>
    <n v="28"/>
    <s v="Sort 2"/>
    <n v="1540"/>
    <s v="Şirkət A"/>
    <s v="Yağlıq"/>
    <s v="Əl"/>
    <n v="55"/>
    <s v="5x1.5"/>
    <n v="200"/>
  </r>
  <r>
    <n v="77"/>
    <x v="23"/>
    <x v="2"/>
    <s v="Parsel 1"/>
    <n v="6"/>
    <s v="Sort 2"/>
    <n v="4100"/>
    <s v="Şirkət A"/>
    <s v="Yağlıq"/>
    <s v="Əl"/>
    <n v="683.33333333333337"/>
    <s v="6x4"/>
    <n v="70"/>
  </r>
  <r>
    <n v="78"/>
    <x v="23"/>
    <x v="2"/>
    <s v="Parsel 1"/>
    <n v="9"/>
    <s v="Sort 2"/>
    <n v="4100"/>
    <s v="Şirkət A"/>
    <s v="Yağlıq"/>
    <s v="Əl"/>
    <n v="455.55555555555554"/>
    <s v="6x4"/>
    <n v="70"/>
  </r>
  <r>
    <n v="79"/>
    <x v="24"/>
    <x v="2"/>
    <s v="Parsel 1"/>
    <n v="6"/>
    <s v="Sort 2"/>
    <n v="4100"/>
    <s v="Şirkət A"/>
    <s v="Yağlıq"/>
    <s v="Əl"/>
    <n v="683.33333333333337"/>
    <s v="6x4"/>
    <n v="70"/>
  </r>
  <r>
    <n v="80"/>
    <x v="24"/>
    <x v="3"/>
    <s v="Parsel 1"/>
    <n v="28"/>
    <s v="Sort 2"/>
    <n v="4100"/>
    <s v="Şirkət A"/>
    <s v="Yağlıq"/>
    <s v="Əl"/>
    <n v="146.42857142857142"/>
    <s v="5x1.5"/>
    <n v="200"/>
  </r>
  <r>
    <n v="81"/>
    <x v="24"/>
    <x v="1"/>
    <s v="Parsel 1"/>
    <n v="20"/>
    <s v="Sort 2"/>
    <n v="4100"/>
    <s v="Şirkət A"/>
    <s v="Yağlıq"/>
    <s v="Əl"/>
    <n v="205"/>
    <s v="7x5"/>
    <n v="80"/>
  </r>
  <r>
    <n v="82"/>
    <x v="24"/>
    <x v="2"/>
    <s v="Parsel 1"/>
    <n v="1"/>
    <s v="Sort 12"/>
    <n v="4100"/>
    <s v="Şirkət A"/>
    <s v="Yağlıq"/>
    <s v="Əl"/>
    <n v="4100"/>
    <s v="6x4"/>
    <n v="70"/>
  </r>
  <r>
    <n v="83"/>
    <x v="24"/>
    <x v="2"/>
    <s v="Parsel 1"/>
    <n v="1"/>
    <s v="Sort 12"/>
    <n v="4100"/>
    <s v="Şirkət A"/>
    <s v="Yağlıq"/>
    <s v="Əl"/>
    <n v="4100"/>
    <s v="6x4"/>
    <n v="70"/>
  </r>
  <r>
    <n v="84"/>
    <x v="24"/>
    <x v="2"/>
    <s v="Parsel 1"/>
    <n v="3"/>
    <s v="Sort 6"/>
    <n v="4100"/>
    <s v="Şirkət A"/>
    <s v="Yağlıq"/>
    <s v="Əl"/>
    <n v="1366.6666666666667"/>
    <s v="6x4"/>
    <n v="70"/>
  </r>
  <r>
    <n v="85"/>
    <x v="25"/>
    <x v="3"/>
    <s v="Parsel 1"/>
    <n v="28"/>
    <s v="Sort 2"/>
    <n v="4100"/>
    <s v="Şirkət A"/>
    <s v="Yağlıq"/>
    <s v="Əl"/>
    <n v="146.42857142857142"/>
    <s v="5x1.5"/>
    <n v="200"/>
  </r>
  <r>
    <n v="86"/>
    <x v="25"/>
    <x v="2"/>
    <s v="Parsel 1"/>
    <n v="5"/>
    <s v="Sort 6"/>
    <n v="4100"/>
    <s v="Şirkət A"/>
    <s v="Yağlıq"/>
    <s v="Əl"/>
    <n v="820"/>
    <s v="6x4"/>
    <n v="70"/>
  </r>
  <r>
    <n v="87"/>
    <x v="25"/>
    <x v="2"/>
    <s v="Parsel 1"/>
    <n v="14"/>
    <s v="Sort 2"/>
    <n v="4100"/>
    <s v="Şirkət A"/>
    <s v="Yağlıq"/>
    <s v="Əl"/>
    <n v="292.85714285714283"/>
    <s v="6x4"/>
    <n v="70"/>
  </r>
  <r>
    <n v="88"/>
    <x v="25"/>
    <x v="1"/>
    <s v="Parsel 1"/>
    <n v="19"/>
    <s v="Sort 2"/>
    <n v="680"/>
    <s v="Şirkət A"/>
    <s v="Yağlıq"/>
    <s v="Əl"/>
    <n v="35.789473684210527"/>
    <s v="7x5"/>
    <n v="80"/>
  </r>
  <r>
    <n v="89"/>
    <x v="26"/>
    <x v="3"/>
    <s v="Parsel 1"/>
    <n v="25"/>
    <s v="Sort 2"/>
    <n v="1166"/>
    <s v="Şirkət A"/>
    <s v="Yağlıq"/>
    <s v="Əl"/>
    <n v="46.64"/>
    <s v="5x1.5"/>
    <n v="200"/>
  </r>
  <r>
    <n v="90"/>
    <x v="26"/>
    <x v="3"/>
    <s v="Parsel 1"/>
    <n v="4"/>
    <s v="Sort 2"/>
    <n v="1652"/>
    <s v="Şirkət A"/>
    <s v="Yağlıq"/>
    <s v="Əl"/>
    <n v="413"/>
    <s v="5x1.5"/>
    <n v="200"/>
  </r>
  <r>
    <n v="91"/>
    <x v="26"/>
    <x v="1"/>
    <s v="Parsel 1"/>
    <n v="20"/>
    <s v="Sort 2"/>
    <n v="2138"/>
    <s v="Şirkət A"/>
    <s v="Yağlıq"/>
    <s v="Əl"/>
    <n v="106.9"/>
    <s v="7x5"/>
    <n v="80"/>
  </r>
  <r>
    <n v="92"/>
    <x v="26"/>
    <x v="2"/>
    <s v="Parsel 1"/>
    <n v="16"/>
    <s v="Sort 2"/>
    <n v="2624"/>
    <s v="Şirkət A"/>
    <s v="Yağlıq"/>
    <s v="Əl"/>
    <n v="164"/>
    <s v="6x4"/>
    <n v="70"/>
  </r>
  <r>
    <n v="93"/>
    <x v="26"/>
    <x v="2"/>
    <s v="Parsel 1"/>
    <n v="5"/>
    <s v="Sort 6"/>
    <n v="3110"/>
    <s v="Şirkət A"/>
    <s v="Yağlıq"/>
    <s v="Əl"/>
    <n v="622"/>
    <s v="6x4"/>
    <n v="70"/>
  </r>
  <r>
    <n v="94"/>
    <x v="27"/>
    <x v="1"/>
    <s v="Parsel 1"/>
    <n v="20"/>
    <s v="Sort 2"/>
    <n v="3596"/>
    <s v="Şirkət A"/>
    <s v="Yağlıq"/>
    <s v="Əl"/>
    <n v="179.8"/>
    <s v="7x5"/>
    <n v="80"/>
  </r>
  <r>
    <n v="95"/>
    <x v="27"/>
    <x v="2"/>
    <s v="Parsel 1"/>
    <n v="12"/>
    <s v="Sort 2"/>
    <n v="4082"/>
    <s v="Şirkət A"/>
    <s v="Yağlıq"/>
    <s v="Əl"/>
    <n v="340.16666666666669"/>
    <s v="6x4"/>
    <n v="70"/>
  </r>
  <r>
    <n v="96"/>
    <x v="27"/>
    <x v="3"/>
    <s v="Parsel 1"/>
    <n v="28"/>
    <s v="Sort 2"/>
    <n v="4568"/>
    <s v="Şirkət A"/>
    <s v="Yağlıq"/>
    <s v="Əl"/>
    <n v="163.14285714285714"/>
    <s v="5x1.5"/>
    <n v="200"/>
  </r>
  <r>
    <n v="97"/>
    <x v="27"/>
    <x v="2"/>
    <s v="Parsel 1"/>
    <n v="5"/>
    <s v="Sort 6"/>
    <n v="5054"/>
    <s v="Şirkət A"/>
    <s v="Yağlıq"/>
    <s v="Əl"/>
    <n v="1010.8"/>
    <s v="6x4"/>
    <n v="70"/>
  </r>
  <r>
    <n v="98"/>
    <x v="28"/>
    <x v="2"/>
    <s v="Parsel 1"/>
    <n v="12"/>
    <s v="Sort 2"/>
    <n v="5540"/>
    <s v="Şirkət A"/>
    <s v="Yağlıq"/>
    <s v="Əl"/>
    <n v="461.66666666666669"/>
    <s v="6x4"/>
    <n v="70"/>
  </r>
  <r>
    <n v="99"/>
    <x v="28"/>
    <x v="1"/>
    <s v="Parsel 1"/>
    <n v="3"/>
    <s v="Sort 10"/>
    <n v="6026"/>
    <s v="Şirkət A"/>
    <s v="Süfrəlik"/>
    <s v="Əl"/>
    <n v="2008.6666666666667"/>
    <s v="7x5"/>
    <n v="80"/>
  </r>
  <r>
    <n v="100"/>
    <x v="28"/>
    <x v="1"/>
    <s v="Parsel 1"/>
    <n v="23"/>
    <s v="Sort 10"/>
    <n v="933.6"/>
    <s v="Şirkət A"/>
    <s v="Süfrəlik"/>
    <s v="Əl"/>
    <n v="40.591304347826089"/>
    <s v="7x5"/>
    <n v="80"/>
  </r>
  <r>
    <n v="101"/>
    <x v="28"/>
    <x v="0"/>
    <s v="Parsel 1"/>
    <n v="6"/>
    <s v="Sort 10"/>
    <n v="600"/>
    <s v="Şirkət A"/>
    <s v="Süfrəlik"/>
    <s v="Əl"/>
    <n v="100"/>
    <s v="7x7"/>
    <n v="100"/>
  </r>
  <r>
    <n v="102"/>
    <x v="28"/>
    <x v="0"/>
    <s v="Parsel 1"/>
    <n v="13"/>
    <s v="Sort 10"/>
    <n v="1445"/>
    <s v="Şirkət A"/>
    <s v="Süfrəlik"/>
    <s v="Əl"/>
    <n v="111.15384615384616"/>
    <s v="7x7"/>
    <n v="100"/>
  </r>
  <r>
    <n v="103"/>
    <x v="28"/>
    <x v="3"/>
    <s v="Parsel 1"/>
    <n v="28"/>
    <s v="Sort 2"/>
    <n v="1330"/>
    <s v="Şirkət A"/>
    <s v="Yağlıq"/>
    <s v="Əl"/>
    <n v="47.5"/>
    <s v="5x1.5"/>
    <n v="200"/>
  </r>
  <r>
    <n v="104"/>
    <x v="28"/>
    <x v="2"/>
    <s v="Parsel 1"/>
    <n v="5"/>
    <s v="Sort 6"/>
    <n v="1215"/>
    <s v="Şirkət A"/>
    <s v="Yağlıq"/>
    <s v="Əl"/>
    <n v="243"/>
    <s v="6x4"/>
    <n v="70"/>
  </r>
  <r>
    <n v="105"/>
    <x v="29"/>
    <x v="1"/>
    <s v="Parsel 1"/>
    <n v="42"/>
    <s v="Sort 10"/>
    <n v="1100"/>
    <s v="Şirkət A"/>
    <s v="Süfrəlik"/>
    <s v="Əl"/>
    <n v="26.19047619047619"/>
    <s v="7x5"/>
    <n v="80"/>
  </r>
  <r>
    <n v="106"/>
    <x v="29"/>
    <x v="2"/>
    <s v="Parsel 1"/>
    <n v="11"/>
    <s v="Sort 2"/>
    <n v="985"/>
    <s v="Şirkət A"/>
    <s v="Yağlıq"/>
    <s v="Əl"/>
    <n v="89.545454545454547"/>
    <s v="6x4"/>
    <n v="70"/>
  </r>
  <r>
    <n v="107"/>
    <x v="29"/>
    <x v="3"/>
    <s v="Parsel 1"/>
    <n v="10"/>
    <s v="Sort 2"/>
    <n v="870"/>
    <s v="Şirkət A"/>
    <s v="Yağlıq"/>
    <s v="Əl"/>
    <n v="87"/>
    <s v="5x1.5"/>
    <n v="200"/>
  </r>
  <r>
    <n v="108"/>
    <x v="29"/>
    <x v="3"/>
    <s v="Parsel 1"/>
    <n v="18"/>
    <s v="Sort 2"/>
    <n v="755"/>
    <s v="Şirkət A"/>
    <s v="Yağlıq"/>
    <s v="Əl"/>
    <n v="41.944444444444443"/>
    <s v="5x1.5"/>
    <n v="200"/>
  </r>
  <r>
    <n v="109"/>
    <x v="29"/>
    <x v="2"/>
    <s v="Parsel 1"/>
    <n v="5"/>
    <s v="Sort 6"/>
    <n v="640"/>
    <s v="Şirkət A"/>
    <s v="Yağlıq"/>
    <s v="Əl"/>
    <n v="128"/>
    <s v="6x4"/>
    <n v="70"/>
  </r>
  <r>
    <n v="110"/>
    <x v="30"/>
    <x v="1"/>
    <s v="Parsel 1"/>
    <n v="11"/>
    <s v="Sort 10"/>
    <n v="525"/>
    <s v="Şirkət A"/>
    <s v="Süfrəlik"/>
    <s v="Əl"/>
    <n v="47.727272727272727"/>
    <s v="7x5"/>
    <n v="80"/>
  </r>
  <r>
    <n v="111"/>
    <x v="30"/>
    <x v="1"/>
    <s v="Parsel 1"/>
    <n v="22"/>
    <s v="Sort 10"/>
    <n v="410"/>
    <s v="Şirkət A"/>
    <s v="Süfrəlik"/>
    <s v="Əl"/>
    <n v="18.636363636363637"/>
    <s v="7x5"/>
    <n v="80"/>
  </r>
  <r>
    <n v="112"/>
    <x v="30"/>
    <x v="1"/>
    <s v="Parsel 1"/>
    <n v="2"/>
    <s v="Sort 10"/>
    <n v="295"/>
    <s v="Şirkət A"/>
    <s v="Süfrəlik"/>
    <s v="Əl"/>
    <n v="147.5"/>
    <s v="7x5"/>
    <n v="80"/>
  </r>
  <r>
    <n v="113"/>
    <x v="30"/>
    <x v="1"/>
    <s v="Parsel 1"/>
    <n v="7"/>
    <s v="Sort 10"/>
    <n v="401"/>
    <s v="Şirkət A"/>
    <s v="Süfrəlik"/>
    <s v="Əl"/>
    <n v="57.285714285714285"/>
    <s v="7x5"/>
    <n v="80"/>
  </r>
  <r>
    <n v="114"/>
    <x v="30"/>
    <x v="2"/>
    <s v="Parsel 1"/>
    <n v="17"/>
    <s v="Sort 6"/>
    <n v="1700"/>
    <s v="Şirkət A"/>
    <s v="Yağlıq"/>
    <s v="Əl"/>
    <n v="100"/>
    <s v="6x4"/>
    <n v="70"/>
  </r>
  <r>
    <n v="115"/>
    <x v="30"/>
    <x v="3"/>
    <s v="Parsel 1"/>
    <n v="23"/>
    <s v="Sort 2"/>
    <n v="1238.2"/>
    <s v="Şirkət A"/>
    <s v="Yağlıq"/>
    <s v="Əl"/>
    <n v="53.834782608695654"/>
    <s v="5x1.5"/>
    <n v="200"/>
  </r>
  <r>
    <n v="116"/>
    <x v="30"/>
    <x v="3"/>
    <s v="Parsel 1"/>
    <n v="7"/>
    <s v="Sort 2"/>
    <n v="361.8"/>
    <s v="Şirkət A"/>
    <s v="Yağlıq"/>
    <s v="Əl"/>
    <n v="51.68571428571429"/>
    <s v="5x1.5"/>
    <n v="200"/>
  </r>
  <r>
    <n v="117"/>
    <x v="31"/>
    <x v="3"/>
    <s v="Parsel 1"/>
    <n v="20"/>
    <s v="Sort 2"/>
    <n v="751"/>
    <s v="Şirkət A"/>
    <s v="Yağlıq"/>
    <s v="Əl"/>
    <n v="37.549999999999997"/>
    <s v="5x1.5"/>
    <n v="200"/>
  </r>
  <r>
    <n v="118"/>
    <x v="32"/>
    <x v="3"/>
    <s v="Parsel 1"/>
    <n v="2"/>
    <s v="Sort 2"/>
    <n v="1140.2"/>
    <s v="Şirkət A"/>
    <s v="Yağlıq"/>
    <s v="Əl"/>
    <n v="570.1"/>
    <s v="5x1.5"/>
    <n v="200"/>
  </r>
  <r>
    <n v="119"/>
    <x v="32"/>
    <x v="3"/>
    <s v="Parsel 1"/>
    <n v="27"/>
    <s v="Sort 2"/>
    <n v="1529.4"/>
    <s v="Şirkət A"/>
    <s v="Yağlıq"/>
    <s v="Əl"/>
    <n v="56.644444444444446"/>
    <s v="5x1.5"/>
    <n v="200"/>
  </r>
  <r>
    <n v="120"/>
    <x v="32"/>
    <x v="3"/>
    <s v="Parsel 1"/>
    <n v="2"/>
    <s v="Sort 2"/>
    <n v="1918.6"/>
    <s v="Şirkət A"/>
    <s v="Yağlıq"/>
    <s v="Əl"/>
    <n v="959.3"/>
    <s v="5x1.5"/>
    <n v="200"/>
  </r>
  <r>
    <n v="121"/>
    <x v="32"/>
    <x v="1"/>
    <s v="Parsel 1"/>
    <n v="42"/>
    <s v="Sort 10"/>
    <n v="2307.8000000000002"/>
    <s v="Şirkət A"/>
    <s v="Süfrəlik"/>
    <s v="Əl"/>
    <n v="54.94761904761905"/>
    <s v="7x5"/>
    <n v="80"/>
  </r>
  <r>
    <n v="122"/>
    <x v="32"/>
    <x v="1"/>
    <s v="Parsel 1"/>
    <n v="5"/>
    <s v="Sort 10"/>
    <n v="2697"/>
    <s v="Şirkət A"/>
    <s v="Süfrəlik"/>
    <s v="Əl"/>
    <n v="539.4"/>
    <s v="7x5"/>
    <n v="80"/>
  </r>
  <r>
    <n v="123"/>
    <x v="33"/>
    <x v="3"/>
    <s v="Parsel 1"/>
    <n v="7"/>
    <s v="Sort 2"/>
    <n v="3086.2"/>
    <s v="Şirkət A"/>
    <s v="Yağlıq"/>
    <s v="Əl"/>
    <n v="440.88571428571424"/>
    <s v="5x1.5"/>
    <n v="200"/>
  </r>
  <r>
    <n v="124"/>
    <x v="33"/>
    <x v="3"/>
    <s v="Parsel 1"/>
    <n v="24"/>
    <s v="Sort 2"/>
    <n v="3475.4"/>
    <s v="Şirkət A"/>
    <s v="Yağlıq"/>
    <s v="Əl"/>
    <n v="144.80833333333334"/>
    <s v="5x1.5"/>
    <n v="200"/>
  </r>
  <r>
    <n v="125"/>
    <x v="33"/>
    <x v="1"/>
    <s v="Parsel 1"/>
    <n v="3"/>
    <s v="Sort 10"/>
    <n v="3864.6"/>
    <s v="Şirkət A"/>
    <s v="Süfrəlik"/>
    <s v="Əl"/>
    <n v="1288.2"/>
    <s v="7x5"/>
    <n v="80"/>
  </r>
  <r>
    <n v="126"/>
    <x v="33"/>
    <x v="1"/>
    <s v="Parsel 1"/>
    <n v="5"/>
    <s v="Sort 10"/>
    <n v="4253.8"/>
    <s v="Şirkət A"/>
    <s v="Süfrəlik"/>
    <s v="Əl"/>
    <n v="850.76"/>
    <s v="7x5"/>
    <n v="80"/>
  </r>
  <r>
    <n v="127"/>
    <x v="33"/>
    <x v="1"/>
    <s v="Parsel 1"/>
    <n v="17"/>
    <s v="Sort 10"/>
    <n v="4643"/>
    <s v="Şirkət A"/>
    <s v="Süfrəlik"/>
    <s v="Əl"/>
    <n v="273.11764705882354"/>
    <s v="7x5"/>
    <n v="80"/>
  </r>
  <r>
    <n v="128"/>
    <x v="33"/>
    <x v="1"/>
    <s v="Parsel 1"/>
    <n v="12"/>
    <s v="Sort 10"/>
    <n v="5032.2"/>
    <s v="Şirkət A"/>
    <s v="Süfrəlik"/>
    <s v="Əl"/>
    <n v="419.34999999999997"/>
    <s v="7x5"/>
    <n v="80"/>
  </r>
  <r>
    <n v="129"/>
    <x v="33"/>
    <x v="1"/>
    <s v="Parsel 1"/>
    <n v="7"/>
    <s v="Sort 10"/>
    <n v="5421.4"/>
    <s v="Şirkət A"/>
    <s v="Süfrəlik"/>
    <s v="Əl"/>
    <n v="774.48571428571427"/>
    <s v="7x5"/>
    <n v="80"/>
  </r>
  <r>
    <n v="130"/>
    <x v="33"/>
    <x v="2"/>
    <s v="Parsel 1"/>
    <n v="10"/>
    <s v="Sort 2"/>
    <n v="5810.6"/>
    <s v="Şirkət A"/>
    <s v="Yağlıq"/>
    <s v="Əl"/>
    <n v="581.06000000000006"/>
    <s v="6x4"/>
    <n v="70"/>
  </r>
  <r>
    <n v="131"/>
    <x v="32"/>
    <x v="2"/>
    <s v="Parsel 1"/>
    <n v="16"/>
    <s v="Sort 6"/>
    <n v="6199.8"/>
    <s v="Şirkət A"/>
    <s v="Yağlıq"/>
    <s v="Əl"/>
    <n v="387.48750000000001"/>
    <s v="6x4"/>
    <n v="70"/>
  </r>
  <r>
    <n v="132"/>
    <x v="32"/>
    <x v="2"/>
    <s v="Parsel 1"/>
    <n v="2"/>
    <s v="Sort 6"/>
    <n v="6589"/>
    <s v="Şirkət A"/>
    <s v="Yağlıq"/>
    <s v="Əl"/>
    <n v="3294.5"/>
    <s v="6x4"/>
    <n v="70"/>
  </r>
  <r>
    <n v="133"/>
    <x v="32"/>
    <x v="2"/>
    <s v="Parsel 1"/>
    <n v="2"/>
    <s v="Sort 6"/>
    <n v="6978.2"/>
    <s v="Şirkət A"/>
    <s v="Yağlıq"/>
    <s v="Əl"/>
    <n v="3489.1"/>
    <s v="6x4"/>
    <n v="70"/>
  </r>
  <r>
    <n v="134"/>
    <x v="32"/>
    <x v="2"/>
    <s v="Parsel 1"/>
    <n v="2"/>
    <s v="Sort 6"/>
    <n v="7367.4"/>
    <s v="Şirkət A"/>
    <s v="Yağlıq"/>
    <s v="Əl"/>
    <n v="3683.7"/>
    <s v="6x4"/>
    <n v="70"/>
  </r>
  <r>
    <n v="135"/>
    <x v="33"/>
    <x v="2"/>
    <s v="Parsel 1"/>
    <n v="2"/>
    <s v="Sort 6"/>
    <n v="7756.6"/>
    <s v="Şirkət A"/>
    <s v="Yağlıq"/>
    <s v="Əl"/>
    <n v="3878.3"/>
    <s v="6x4"/>
    <n v="70"/>
  </r>
  <r>
    <n v="136"/>
    <x v="33"/>
    <x v="2"/>
    <s v="Parsel 1"/>
    <n v="2"/>
    <s v="Sort 6"/>
    <n v="8145.8"/>
    <s v="Şirkət A"/>
    <s v="Yağlıq"/>
    <s v="Əl"/>
    <n v="4072.9"/>
    <s v="6x4"/>
    <n v="70"/>
  </r>
  <r>
    <n v="137"/>
    <x v="34"/>
    <x v="2"/>
    <s v="Parsel 1"/>
    <n v="2"/>
    <s v="Sort 6"/>
    <n v="87"/>
    <s v="Şirkət A"/>
    <s v="Yağlıq"/>
    <s v="Əl"/>
    <n v="43.5"/>
    <s v="6x4"/>
    <n v="70"/>
  </r>
  <r>
    <n v="138"/>
    <x v="34"/>
    <x v="2"/>
    <s v="Parsel 1"/>
    <n v="11"/>
    <s v="Sort 2"/>
    <n v="972"/>
    <s v="Şirkət A"/>
    <s v="Yağlıq"/>
    <s v="Əl"/>
    <n v="88.36363636363636"/>
    <s v="6x4"/>
    <n v="70"/>
  </r>
  <r>
    <n v="139"/>
    <x v="34"/>
    <x v="3"/>
    <s v="Parsel 1"/>
    <n v="4"/>
    <s v="Sort 2"/>
    <n v="130"/>
    <s v="Şirkət A"/>
    <s v="Yağlıq"/>
    <s v="Əl"/>
    <n v="32.5"/>
    <s v="5x1.5"/>
    <n v="200"/>
  </r>
  <r>
    <n v="140"/>
    <x v="34"/>
    <x v="3"/>
    <s v="Parsel 1"/>
    <n v="26"/>
    <s v="Sort 2"/>
    <n v="1190"/>
    <s v="Şirkət A"/>
    <s v="Yağlıq"/>
    <s v="Əl"/>
    <n v="45.769230769230766"/>
    <s v="5x1.5"/>
    <n v="200"/>
  </r>
  <r>
    <n v="141"/>
    <x v="34"/>
    <x v="1"/>
    <s v="Parsel 1"/>
    <n v="12"/>
    <s v="Sort 6"/>
    <n v="743.8"/>
    <s v="Şirkət A"/>
    <s v="Yağlıq"/>
    <s v="Əl"/>
    <n v="61.983333333333327"/>
    <s v="7x5"/>
    <n v="80"/>
  </r>
  <r>
    <n v="142"/>
    <x v="34"/>
    <x v="1"/>
    <s v="Parsel 1"/>
    <n v="21"/>
    <s v="Sort 10"/>
    <n v="1059.7"/>
    <s v="Şirkət A"/>
    <s v="Süfrəlik"/>
    <s v="Əl"/>
    <n v="50.461904761904762"/>
    <s v="7x5"/>
    <n v="80"/>
  </r>
  <r>
    <n v="143"/>
    <x v="34"/>
    <x v="1"/>
    <s v="Parsel 1"/>
    <n v="2"/>
    <s v="Sort 10"/>
    <n v="95"/>
    <s v="Şirkət A"/>
    <s v="Süfrəlik"/>
    <s v="Əl"/>
    <n v="47.5"/>
    <s v="7x5"/>
    <n v="80"/>
  </r>
  <r>
    <n v="144"/>
    <x v="34"/>
    <x v="1"/>
    <s v="Parsel 1"/>
    <n v="2"/>
    <s v="Sort 10"/>
    <n v="101.2"/>
    <s v="Şirkət A"/>
    <s v="Süfrəlik"/>
    <s v="Əl"/>
    <n v="50.6"/>
    <s v="7x5"/>
    <n v="80"/>
  </r>
  <r>
    <n v="145"/>
    <x v="34"/>
    <x v="1"/>
    <s v="Parsel 1"/>
    <n v="3"/>
    <s v="Sort 10"/>
    <n v="220.5"/>
    <s v="Şirkət A"/>
    <s v="Süfrəlik"/>
    <s v="Əl"/>
    <n v="73.5"/>
    <s v="7x5"/>
    <n v="80"/>
  </r>
  <r>
    <n v="146"/>
    <x v="34"/>
    <x v="1"/>
    <s v="Parsel 1"/>
    <n v="2"/>
    <s v="Sort 10"/>
    <n v="89.2"/>
    <s v="Şirkət A"/>
    <s v="Süfrəlik"/>
    <s v="Əl"/>
    <n v="44.6"/>
    <s v="7x5"/>
    <n v="80"/>
  </r>
  <r>
    <n v="147"/>
    <x v="35"/>
    <x v="2"/>
    <s v="Parsel 1"/>
    <n v="11"/>
    <s v="Sort 2"/>
    <n v="953"/>
    <s v="Şirkət A"/>
    <s v="Yağlıq"/>
    <s v="Əl"/>
    <n v="86.63636363636364"/>
    <s v="6x4"/>
    <n v="70"/>
  </r>
  <r>
    <n v="148"/>
    <x v="35"/>
    <x v="3"/>
    <s v="Parsel 1"/>
    <n v="9"/>
    <s v="Sort 2"/>
    <n v="506"/>
    <s v="Şirkət A"/>
    <s v="Yağlıq"/>
    <s v="Əl"/>
    <n v="56.222222222222221"/>
    <s v="5x1.5"/>
    <n v="200"/>
  </r>
  <r>
    <n v="149"/>
    <x v="35"/>
    <x v="3"/>
    <s v="Parsel 1"/>
    <n v="20"/>
    <s v="Sort 2"/>
    <n v="1094"/>
    <s v="Şirkət A"/>
    <s v="Yağlıq"/>
    <s v="Əl"/>
    <n v="54.7"/>
    <s v="5x1.5"/>
    <n v="200"/>
  </r>
  <r>
    <n v="150"/>
    <x v="35"/>
    <x v="1"/>
    <s v="Parsel 1"/>
    <n v="17"/>
    <s v="Sort 1"/>
    <n v="1191.4000000000001"/>
    <s v="Şirkət A"/>
    <s v="Yağlıq"/>
    <s v="Əl"/>
    <n v="70.082352941176481"/>
    <s v="7x5"/>
    <n v="80"/>
  </r>
  <r>
    <n v="151"/>
    <x v="35"/>
    <x v="1"/>
    <s v="Parsel 1"/>
    <n v="6"/>
    <s v="Sort 5"/>
    <n v="318"/>
    <s v="Şirkət A"/>
    <s v="Yağlıq"/>
    <s v="Əl"/>
    <n v="53"/>
    <s v="7x5"/>
    <n v="80"/>
  </r>
  <r>
    <n v="152"/>
    <x v="36"/>
    <x v="0"/>
    <s v="Parsel 1"/>
    <n v="46"/>
    <s v="Sort 11"/>
    <n v="4840"/>
    <s v="Şirkət A"/>
    <s v="Yağlıq"/>
    <s v="Əl"/>
    <n v="105.21739130434783"/>
    <s v="7x7"/>
    <n v="100"/>
  </r>
  <r>
    <n v="153"/>
    <x v="36"/>
    <x v="3"/>
    <s v="Parsel 1"/>
    <n v="11"/>
    <s v="Sort 2"/>
    <n v="540"/>
    <s v="Şirkət A"/>
    <s v="Yağlıq"/>
    <s v="Əl"/>
    <n v="49.090909090909093"/>
    <s v="5x1.5"/>
    <n v="200"/>
  </r>
  <r>
    <n v="154"/>
    <x v="36"/>
    <x v="3"/>
    <s v="Parsel 1"/>
    <n v="19"/>
    <s v="Sort 2"/>
    <n v="960"/>
    <s v="Şirkət A"/>
    <s v="Yağlıq"/>
    <s v="Əl"/>
    <n v="50.526315789473685"/>
    <s v="5x1.5"/>
    <n v="200"/>
  </r>
  <r>
    <n v="155"/>
    <x v="36"/>
    <x v="1"/>
    <s v="Parsel 1"/>
    <n v="4"/>
    <s v="Sort 5"/>
    <n v="300.60000000000002"/>
    <s v="Şirkət A"/>
    <s v="Yağlıq"/>
    <s v="Əl"/>
    <n v="75.150000000000006"/>
    <s v="7x5"/>
    <n v="80"/>
  </r>
  <r>
    <n v="156"/>
    <x v="36"/>
    <x v="1"/>
    <s v="Parsel 1"/>
    <n v="1"/>
    <s v="Sort 9"/>
    <n v="20.5"/>
    <s v="Şirkət A"/>
    <s v="Yağlıq"/>
    <s v="Əl"/>
    <n v="20.5"/>
    <s v="7x5"/>
    <n v="80"/>
  </r>
  <r>
    <n v="157"/>
    <x v="36"/>
    <x v="1"/>
    <s v="Parsel 1"/>
    <n v="1"/>
    <s v="Sort 10"/>
    <n v="47.5"/>
    <s v="Şirkət A"/>
    <s v="Yağlıq"/>
    <s v="Əl"/>
    <n v="47.5"/>
    <s v="7x5"/>
    <n v="80"/>
  </r>
  <r>
    <n v="158"/>
    <x v="36"/>
    <x v="1"/>
    <s v="Parsel 1"/>
    <n v="18"/>
    <s v="Sort 1"/>
    <n v="1251.4000000000001"/>
    <s v="Şirkət A"/>
    <s v="Yağlıq"/>
    <s v="Əl"/>
    <n v="69.522222222222226"/>
    <s v="7x5"/>
    <n v="80"/>
  </r>
  <r>
    <n v="159"/>
    <x v="36"/>
    <x v="2"/>
    <s v="Parsel 1"/>
    <n v="12"/>
    <s v="Sort 2"/>
    <n v="1127"/>
    <s v="Şirkət A"/>
    <s v="Yağlıq"/>
    <s v="Əl"/>
    <n v="93.916666666666671"/>
    <s v="6x4"/>
    <n v="70"/>
  </r>
  <r>
    <n v="160"/>
    <x v="37"/>
    <x v="0"/>
    <s v="Parsel 1"/>
    <n v="14"/>
    <s v="Sort 11"/>
    <n v="2760"/>
    <s v="Şirkət A"/>
    <s v="Yağlıq"/>
    <s v="Əl"/>
    <n v="197.14285714285714"/>
    <s v="7x7"/>
    <n v="100"/>
  </r>
  <r>
    <n v="161"/>
    <x v="37"/>
    <x v="0"/>
    <s v="Parsel 1"/>
    <n v="27"/>
    <s v="Sort 11"/>
    <n v="2540"/>
    <s v="Şirkət A"/>
    <s v="Yağlıq"/>
    <s v="Əl"/>
    <n v="94.074074074074076"/>
    <s v="7x7"/>
    <n v="100"/>
  </r>
  <r>
    <n v="162"/>
    <x v="37"/>
    <x v="2"/>
    <s v="Parsel 1"/>
    <n v="10"/>
    <s v="Sort 2"/>
    <n v="975"/>
    <s v="Şirkət A"/>
    <s v="Yağlıq"/>
    <s v="Əl"/>
    <n v="97.5"/>
    <s v="6x4"/>
    <n v="70"/>
  </r>
  <r>
    <n v="163"/>
    <x v="37"/>
    <x v="1"/>
    <s v="Parsel 1"/>
    <n v="4"/>
    <s v="Sort 4"/>
    <n v="353.5"/>
    <s v="Şirkət A"/>
    <s v="Yağlıq"/>
    <s v="Əl"/>
    <n v="88.375"/>
    <s v="7x5"/>
    <n v="80"/>
  </r>
  <r>
    <n v="164"/>
    <x v="37"/>
    <x v="1"/>
    <s v="Parsel 1"/>
    <n v="1"/>
    <s v="Sort 10"/>
    <n v="37.700000000000003"/>
    <s v="Şirkət A"/>
    <s v="Yağlıq"/>
    <s v="Əl"/>
    <n v="37.700000000000003"/>
    <s v="7x5"/>
    <n v="80"/>
  </r>
  <r>
    <n v="165"/>
    <x v="37"/>
    <x v="1"/>
    <s v="Parsel 1"/>
    <n v="1"/>
    <s v="Sort 5"/>
    <n v="14.4"/>
    <s v="Şirkət A"/>
    <s v="Yağlıq"/>
    <s v="Əl"/>
    <n v="14.4"/>
    <s v="7x5"/>
    <n v="80"/>
  </r>
  <r>
    <n v="166"/>
    <x v="37"/>
    <x v="1"/>
    <s v="Parsel 1"/>
    <n v="18"/>
    <s v="Sort 1"/>
    <n v="1194"/>
    <s v="Şirkət A"/>
    <s v="Yağlıq"/>
    <s v="Əl"/>
    <n v="66.333333333333329"/>
    <s v="7x5"/>
    <n v="80"/>
  </r>
  <r>
    <n v="167"/>
    <x v="37"/>
    <x v="3"/>
    <s v="Parsel 1"/>
    <n v="25"/>
    <s v="Sort 2"/>
    <n v="1400"/>
    <s v="Şirkət A"/>
    <s v="Yağlıq"/>
    <s v="Əl"/>
    <n v="56"/>
    <s v="5x1.5"/>
    <n v="200"/>
  </r>
  <r>
    <n v="168"/>
    <x v="37"/>
    <x v="3"/>
    <s v="Parsel 1"/>
    <n v="6"/>
    <s v="Sort 2"/>
    <n v="380"/>
    <s v="Şirkət A"/>
    <s v="Yağlıq"/>
    <s v="Əl"/>
    <n v="63.333333333333336"/>
    <s v="5x1.5"/>
    <n v="200"/>
  </r>
  <r>
    <n v="169"/>
    <x v="38"/>
    <x v="2"/>
    <s v="Parsel 1"/>
    <n v="10"/>
    <s v="Sort 2"/>
    <n v="952"/>
    <s v="Şirkət A"/>
    <s v="Yağlıq"/>
    <s v="Əl"/>
    <n v="95.2"/>
    <s v="6x4"/>
    <n v="70"/>
  </r>
  <r>
    <n v="170"/>
    <x v="38"/>
    <x v="1"/>
    <s v="Parsel 1"/>
    <n v="17"/>
    <s v="Sort 1"/>
    <n v="1039"/>
    <s v="Şirkət A"/>
    <s v="Yağlıq"/>
    <s v="Əl"/>
    <n v="61.117647058823529"/>
    <s v="7x5"/>
    <n v="80"/>
  </r>
  <r>
    <n v="171"/>
    <x v="38"/>
    <x v="1"/>
    <s v="Parsel 1"/>
    <n v="6"/>
    <s v="Sort 4"/>
    <n v="441"/>
    <s v="Şirkət A"/>
    <s v="Yağlıq"/>
    <s v="Əl"/>
    <n v="73.5"/>
    <s v="7x5"/>
    <n v="80"/>
  </r>
  <r>
    <n v="172"/>
    <x v="38"/>
    <x v="0"/>
    <s v="Parsel 1"/>
    <n v="5"/>
    <s v="Sort 11"/>
    <n v="1080"/>
    <s v="Şirkət A"/>
    <s v="Yağlıq"/>
    <s v="Əl"/>
    <n v="216"/>
    <s v="7x7"/>
    <n v="100"/>
  </r>
  <r>
    <n v="173"/>
    <x v="38"/>
    <x v="0"/>
    <s v="Parsel 1"/>
    <n v="10"/>
    <s v="Sort 11"/>
    <n v="2000"/>
    <s v="Şirkət A"/>
    <s v="Yağlıq"/>
    <s v="Əl"/>
    <n v="200"/>
    <s v="7x7"/>
    <n v="100"/>
  </r>
  <r>
    <n v="174"/>
    <x v="38"/>
    <x v="0"/>
    <s v="Parsel 1"/>
    <n v="27"/>
    <s v="Sort 11"/>
    <n v="4140"/>
    <s v="Şirkət A"/>
    <s v="Yağlıq"/>
    <s v="Əl"/>
    <n v="153.33333333333334"/>
    <s v="7x7"/>
    <n v="100"/>
  </r>
  <r>
    <n v="175"/>
    <x v="38"/>
    <x v="3"/>
    <s v="Parsel 1"/>
    <n v="30"/>
    <s v="Sort 2"/>
    <n v="1357"/>
    <s v="Şirkət A"/>
    <s v="Yağlıq"/>
    <s v="Əl"/>
    <n v="45.233333333333334"/>
    <s v="5x1.5"/>
    <n v="200"/>
  </r>
  <r>
    <n v="176"/>
    <x v="39"/>
    <x v="1"/>
    <s v="Parsel 1"/>
    <n v="18"/>
    <s v="Sort 1"/>
    <n v="954.5"/>
    <s v="Şirkət A"/>
    <s v="Yağlıq"/>
    <s v="Əl"/>
    <n v="53.027777777777779"/>
    <s v="7x5"/>
    <n v="80"/>
  </r>
  <r>
    <n v="177"/>
    <x v="39"/>
    <x v="1"/>
    <s v="Parsel 1"/>
    <n v="6"/>
    <s v="Sort 4"/>
    <n v="585.5"/>
    <s v="Şirkət A"/>
    <s v="Yağlıq"/>
    <s v="Əl"/>
    <n v="97.583333333333329"/>
    <s v="7x5"/>
    <n v="80"/>
  </r>
  <r>
    <n v="178"/>
    <x v="39"/>
    <x v="2"/>
    <s v="Parsel 1"/>
    <n v="9"/>
    <s v="Sort 2"/>
    <n v="533"/>
    <s v="Şirkət A"/>
    <s v="Yağlıq"/>
    <s v="Əl"/>
    <n v="59.222222222222221"/>
    <s v="6x4"/>
    <n v="70"/>
  </r>
  <r>
    <n v="179"/>
    <x v="39"/>
    <x v="3"/>
    <s v="Parsel 1"/>
    <n v="23"/>
    <s v="Sort 2"/>
    <n v="1004"/>
    <s v="Şirkət A"/>
    <s v="Yağlıq"/>
    <s v="Əl"/>
    <n v="43.652173913043477"/>
    <s v="5x1.5"/>
    <n v="200"/>
  </r>
  <r>
    <n v="180"/>
    <x v="39"/>
    <x v="3"/>
    <s v="Parsel 1"/>
    <n v="8"/>
    <s v="Sort 2"/>
    <n v="379"/>
    <s v="Şirkət A"/>
    <s v="Yağlıq"/>
    <s v="Əl"/>
    <n v="47.375"/>
    <s v="5x1.5"/>
    <n v="200"/>
  </r>
  <r>
    <n v="181"/>
    <x v="39"/>
    <x v="0"/>
    <s v="Parsel 1"/>
    <n v="7"/>
    <s v="Sort 11"/>
    <n v="2200"/>
    <s v="Şirkət A"/>
    <s v="Yağlıq"/>
    <s v="Texnika(shaker)"/>
    <n v="314.28571428571428"/>
    <s v="7x7"/>
    <n v="100"/>
  </r>
  <r>
    <n v="182"/>
    <x v="39"/>
    <x v="0"/>
    <s v="Parsel 1"/>
    <n v="20"/>
    <s v="Sort 11"/>
    <n v="3280"/>
    <s v="Şirkət A"/>
    <s v="Yağlıq"/>
    <s v="Əl"/>
    <n v="164"/>
    <s v="7x7"/>
    <n v="100"/>
  </r>
  <r>
    <n v="183"/>
    <x v="39"/>
    <x v="0"/>
    <s v="Parsel 1"/>
    <n v="14"/>
    <s v="Sort 11"/>
    <n v="2520"/>
    <s v="Şirkət A"/>
    <s v="Yağlıq"/>
    <s v="Əl"/>
    <n v="180"/>
    <s v="7x7"/>
    <n v="100"/>
  </r>
  <r>
    <n v="184"/>
    <x v="40"/>
    <x v="3"/>
    <s v="Parsel 1"/>
    <n v="30"/>
    <s v="Sort 2"/>
    <n v="487"/>
    <s v="Şirkət A"/>
    <s v="Yağlıq"/>
    <s v="Əl"/>
    <n v="16.233333333333334"/>
    <s v="5x1.5"/>
    <n v="200"/>
  </r>
  <r>
    <n v="185"/>
    <x v="40"/>
    <x v="0"/>
    <s v="Parsel 1"/>
    <n v="18"/>
    <s v="Sort 11"/>
    <n v="2440"/>
    <s v="Şirkət A"/>
    <s v="Yağlıq"/>
    <s v="Əl"/>
    <n v="135.55555555555554"/>
    <s v="7x7"/>
    <n v="100"/>
  </r>
  <r>
    <n v="186"/>
    <x v="40"/>
    <x v="0"/>
    <s v="Parsel 1"/>
    <n v="7"/>
    <s v="Sort 11"/>
    <n v="4540"/>
    <s v="Şirkət A"/>
    <s v="Yağlıq"/>
    <s v="Texnika(shaker)"/>
    <n v="648.57142857142856"/>
    <s v="7x7"/>
    <n v="100"/>
  </r>
  <r>
    <n v="187"/>
    <x v="40"/>
    <x v="0"/>
    <s v="Parsel 1"/>
    <n v="15"/>
    <s v="Sort 11"/>
    <n v="2320"/>
    <s v="Şirkət A"/>
    <s v="Yağlıq"/>
    <s v="Əl"/>
    <n v="154.66666666666666"/>
    <s v="7x7"/>
    <n v="100"/>
  </r>
  <r>
    <n v="188"/>
    <x v="40"/>
    <x v="1"/>
    <s v="Parsel 1"/>
    <n v="5"/>
    <s v="Sort 8"/>
    <n v="111"/>
    <s v="Şirkət A"/>
    <s v="Yağlıq"/>
    <s v="Əl"/>
    <n v="22.2"/>
    <s v="7x5"/>
    <n v="80"/>
  </r>
  <r>
    <n v="189"/>
    <x v="40"/>
    <x v="1"/>
    <s v="Parsel 1"/>
    <n v="5"/>
    <s v="Sort 7"/>
    <n v="28"/>
    <s v="Şirkət A"/>
    <s v="Yağlıq"/>
    <s v="Əl"/>
    <n v="5.6"/>
    <s v="7x5"/>
    <n v="80"/>
  </r>
  <r>
    <n v="190"/>
    <x v="40"/>
    <x v="1"/>
    <s v="Parsel 1"/>
    <n v="5"/>
    <s v="Sort 4"/>
    <n v="185"/>
    <s v="Şirkət A"/>
    <s v="Yağlıq"/>
    <s v="Əl"/>
    <n v="37"/>
    <s v="7x5"/>
    <n v="80"/>
  </r>
  <r>
    <n v="191"/>
    <x v="40"/>
    <x v="1"/>
    <s v="Parsel 1"/>
    <n v="19"/>
    <s v="Sort 1"/>
    <n v="1256"/>
    <s v="Şirkət A"/>
    <s v="Yağlıq"/>
    <s v="Əl"/>
    <n v="66.10526315789474"/>
    <s v="7x5"/>
    <n v="80"/>
  </r>
  <r>
    <n v="192"/>
    <x v="41"/>
    <x v="1"/>
    <s v="Parsel 1"/>
    <n v="9"/>
    <s v="Sort 7"/>
    <n v="420"/>
    <s v="Şirkət A"/>
    <s v="Yağlıq"/>
    <s v="Əl"/>
    <n v="46.666666666666664"/>
    <s v="7x5"/>
    <n v="80"/>
  </r>
  <r>
    <n v="193"/>
    <x v="41"/>
    <x v="1"/>
    <s v="Parsel 1"/>
    <n v="19"/>
    <s v="Sort 1"/>
    <n v="900"/>
    <s v="Şirkət A"/>
    <s v="Yağlıq"/>
    <s v="Əl"/>
    <n v="47.368421052631582"/>
    <s v="7x5"/>
    <n v="80"/>
  </r>
  <r>
    <n v="194"/>
    <x v="41"/>
    <x v="0"/>
    <s v="Parsel 1"/>
    <n v="12"/>
    <s v="Sort 11"/>
    <n v="2180"/>
    <s v="Şirkət A"/>
    <s v="Yağlıq"/>
    <s v="Əl"/>
    <n v="181.66666666666666"/>
    <s v="7x7"/>
    <n v="100"/>
  </r>
  <r>
    <n v="195"/>
    <x v="41"/>
    <x v="0"/>
    <s v="Parsel 1"/>
    <n v="7"/>
    <s v="Sort 11"/>
    <n v="5245"/>
    <s v="Şirkət A"/>
    <s v="Yağlıq"/>
    <s v="Texnika(shaker)"/>
    <n v="749.28571428571433"/>
    <s v="7x7"/>
    <n v="100"/>
  </r>
  <r>
    <n v="196"/>
    <x v="41"/>
    <x v="0"/>
    <s v="Parsel 1"/>
    <n v="18"/>
    <s v="Sort 11"/>
    <n v="1575"/>
    <s v="Şirkət A"/>
    <s v="Yağlıq"/>
    <s v="Əl"/>
    <n v="87.5"/>
    <s v="7x7"/>
    <n v="100"/>
  </r>
  <r>
    <n v="197"/>
    <x v="41"/>
    <x v="2"/>
    <s v="Parsel 1"/>
    <n v="9"/>
    <s v="Sort 2"/>
    <n v="923"/>
    <s v="Şirkət A"/>
    <s v="Yağlıq"/>
    <s v="Əl"/>
    <n v="102.55555555555556"/>
    <s v="6x4"/>
    <n v="70"/>
  </r>
  <r>
    <n v="198"/>
    <x v="42"/>
    <x v="2"/>
    <s v="Parsel 1"/>
    <n v="13"/>
    <s v="Sort 2"/>
    <n v="1162"/>
    <s v="Şirkət A"/>
    <s v="Yağlıq"/>
    <s v="Əl"/>
    <n v="89.384615384615387"/>
    <s v="6x4"/>
    <n v="70"/>
  </r>
  <r>
    <n v="199"/>
    <x v="42"/>
    <x v="1"/>
    <s v="Parsel 1"/>
    <n v="19"/>
    <s v="Sort 1"/>
    <n v="978"/>
    <s v="Şirkət A"/>
    <s v="Yağlıq"/>
    <s v="Əl"/>
    <n v="51.473684210526315"/>
    <s v="7x5"/>
    <n v="80"/>
  </r>
  <r>
    <n v="200"/>
    <x v="42"/>
    <x v="1"/>
    <s v="Parsel 1"/>
    <n v="13"/>
    <s v="Sort 4"/>
    <n v="502"/>
    <s v="Şirkət A"/>
    <s v="Yağlıq"/>
    <s v="Əl"/>
    <n v="38.615384615384613"/>
    <s v="7x5"/>
    <n v="80"/>
  </r>
  <r>
    <n v="201"/>
    <x v="42"/>
    <x v="0"/>
    <s v="Parsel 1"/>
    <n v="12"/>
    <s v="Sort 11"/>
    <n v="2380"/>
    <s v="Şirkət A"/>
    <s v="Yağlıq"/>
    <s v="Əl"/>
    <n v="198.33333333333334"/>
    <s v="7x7"/>
    <n v="100"/>
  </r>
  <r>
    <n v="202"/>
    <x v="42"/>
    <x v="0"/>
    <s v="Parsel 1"/>
    <n v="7"/>
    <s v="Sort 11"/>
    <n v="3640"/>
    <s v="Şirkət A"/>
    <s v="Yağlıq"/>
    <s v="Texnika(shaker)"/>
    <n v="520"/>
    <s v="7x7"/>
    <n v="100"/>
  </r>
  <r>
    <n v="203"/>
    <x v="42"/>
    <x v="0"/>
    <s v="Parsel 1"/>
    <n v="18"/>
    <s v="Sort 11"/>
    <n v="4140"/>
    <s v="Şirkət A"/>
    <s v="Yağlıq"/>
    <s v="Əl(shaker)"/>
    <n v="230"/>
    <s v="7x7"/>
    <n v="100"/>
  </r>
  <r>
    <n v="204"/>
    <x v="43"/>
    <x v="0"/>
    <s v="Parsel 1"/>
    <n v="16"/>
    <s v="Sort 11"/>
    <n v="4500"/>
    <s v="Şirkət A"/>
    <s v="Yağlıq"/>
    <s v="Əl"/>
    <n v="281.25"/>
    <s v="7x7"/>
    <n v="100"/>
  </r>
  <r>
    <n v="205"/>
    <x v="43"/>
    <x v="0"/>
    <s v="Parsel 1"/>
    <n v="8"/>
    <s v="Sort 11"/>
    <n v="3820"/>
    <s v="Şirkət A"/>
    <s v="Yağlıq"/>
    <s v="Texnika(shaker)"/>
    <n v="477.5"/>
    <s v="7x7"/>
    <n v="100"/>
  </r>
  <r>
    <n v="206"/>
    <x v="43"/>
    <x v="0"/>
    <s v="Parsel 1"/>
    <n v="20"/>
    <s v="Sort 11"/>
    <n v="4600"/>
    <s v="Şirkət A"/>
    <s v="Yağlıq"/>
    <s v="Əl(shaker)"/>
    <n v="230"/>
    <s v="7x7"/>
    <n v="100"/>
  </r>
  <r>
    <n v="207"/>
    <x v="44"/>
    <x v="0"/>
    <s v="Parsel 1"/>
    <n v="8"/>
    <s v="Sort 11"/>
    <n v="4320"/>
    <s v="Şirkət A"/>
    <s v="Yağlıq"/>
    <s v="Texnika(shaker)"/>
    <n v="540"/>
    <s v="7x7"/>
    <n v="100"/>
  </r>
  <r>
    <n v="208"/>
    <x v="44"/>
    <x v="0"/>
    <s v="Parsel 1"/>
    <n v="20"/>
    <s v="Sort 11"/>
    <n v="4720"/>
    <s v="Şirkət A"/>
    <s v="Yağlıq"/>
    <s v="Əl(shaker)"/>
    <n v="236"/>
    <s v="7x7"/>
    <n v="100"/>
  </r>
  <r>
    <n v="209"/>
    <x v="44"/>
    <x v="0"/>
    <s v="Parsel 1"/>
    <n v="19"/>
    <s v="Sort 11"/>
    <n v="5920"/>
    <s v="Şirkət A"/>
    <s v="Yağlıq"/>
    <s v="Əl(shaker)"/>
    <n v="311.57894736842104"/>
    <s v="7x7"/>
    <n v="100"/>
  </r>
  <r>
    <n v="210"/>
    <x v="44"/>
    <x v="2"/>
    <s v="Parsel 1"/>
    <n v="17"/>
    <s v="Sort 2"/>
    <n v="700"/>
    <s v="Şirkət A"/>
    <s v="Yağlıq"/>
    <s v="Əl"/>
    <n v="41.176470588235297"/>
    <s v="6x4"/>
    <n v="70"/>
  </r>
  <r>
    <n v="211"/>
    <x v="45"/>
    <x v="2"/>
    <s v="Parsel 1"/>
    <n v="18"/>
    <s v="Sort 2"/>
    <n v="1764"/>
    <s v="Şirkət A"/>
    <s v="Yağlıq"/>
    <s v="Əl"/>
    <n v="98"/>
    <s v="6x4"/>
    <n v="70"/>
  </r>
  <r>
    <n v="212"/>
    <x v="45"/>
    <x v="2"/>
    <s v="Parsel 1"/>
    <n v="1"/>
    <s v="Sort 2"/>
    <n v="68"/>
    <s v="Şirkət A"/>
    <s v="Yağlıq"/>
    <s v="Əl"/>
    <n v="68"/>
    <s v="6x4"/>
    <n v="70"/>
  </r>
  <r>
    <n v="213"/>
    <x v="45"/>
    <x v="0"/>
    <s v="Parsel 1"/>
    <n v="23"/>
    <s v="Sort 11"/>
    <n v="3990"/>
    <s v="Şirkət A"/>
    <s v="Yağlıq"/>
    <s v="Texnika(shaker)"/>
    <n v="173.47826086956522"/>
    <s v="7x7"/>
    <n v="100"/>
  </r>
  <r>
    <n v="214"/>
    <x v="45"/>
    <x v="0"/>
    <s v="Parsel 1"/>
    <n v="8"/>
    <s v="Sort 11"/>
    <n v="5810"/>
    <s v="Şirkət A"/>
    <s v="Yağlıq"/>
    <s v="Əl(shaker)"/>
    <n v="726.25"/>
    <s v="7x7"/>
    <n v="100"/>
  </r>
  <r>
    <n v="215"/>
    <x v="45"/>
    <x v="0"/>
    <s v="Parsel 1"/>
    <n v="18"/>
    <s v="Sort 11"/>
    <n v="6080"/>
    <s v="Şirkət A"/>
    <s v="Yağlıq"/>
    <s v="Əl(shaker)"/>
    <n v="337.77777777777777"/>
    <s v="7x7"/>
    <n v="100"/>
  </r>
  <r>
    <n v="216"/>
    <x v="45"/>
    <x v="3"/>
    <s v="Parsel 1"/>
    <n v="28"/>
    <s v="Sort 3"/>
    <n v="1562"/>
    <s v="Şirkət A"/>
    <s v="Yağlıq"/>
    <s v="Əl"/>
    <n v="55.785714285714285"/>
    <s v="5x1.5"/>
    <n v="200"/>
  </r>
  <r>
    <n v="217"/>
    <x v="45"/>
    <x v="1"/>
    <s v="Parsel 1"/>
    <n v="7"/>
    <s v="Sort 2"/>
    <n v="780"/>
    <s v="Şirkət A"/>
    <s v="Yağlıq"/>
    <s v="Əl"/>
    <n v="111.42857142857143"/>
    <s v="7x5"/>
    <n v="80"/>
  </r>
  <r>
    <n v="218"/>
    <x v="46"/>
    <x v="0"/>
    <s v="Parsel 1"/>
    <n v="8"/>
    <s v="Sort 11"/>
    <n v="3900"/>
    <s v="Şirkət A"/>
    <s v="Yağlıq"/>
    <s v="Texnika(shaker)"/>
    <n v="487.5"/>
    <s v="7x7"/>
    <n v="100"/>
  </r>
  <r>
    <n v="219"/>
    <x v="46"/>
    <x v="0"/>
    <s v="Parsel 1"/>
    <n v="22"/>
    <s v="Sort 11"/>
    <n v="6120"/>
    <s v="Şirkət A"/>
    <s v="Yağlıq"/>
    <s v="Əl(shaker)"/>
    <n v="278.18181818181819"/>
    <s v="7x7"/>
    <n v="100"/>
  </r>
  <r>
    <n v="220"/>
    <x v="46"/>
    <x v="0"/>
    <s v="Parsel 1"/>
    <n v="18"/>
    <s v="Sort 11"/>
    <n v="6400"/>
    <s v="Şirkət A"/>
    <s v="Yağlıq"/>
    <s v="Əl(shaker)"/>
    <n v="355.55555555555554"/>
    <s v="7x7"/>
    <n v="100"/>
  </r>
  <r>
    <n v="221"/>
    <x v="46"/>
    <x v="3"/>
    <s v="Parsel 1"/>
    <n v="1"/>
    <s v="Sort 3"/>
    <n v="1000"/>
    <s v="Şirkət A"/>
    <s v="Yağlıq"/>
    <s v="Əl"/>
    <n v="1000"/>
    <s v="5x1.5"/>
    <n v="200"/>
  </r>
  <r>
    <n v="222"/>
    <x v="46"/>
    <x v="3"/>
    <s v="Parsel 1"/>
    <n v="29"/>
    <s v="Sort 3"/>
    <n v="1100"/>
    <s v="Şirkət A"/>
    <s v="Yağlıq"/>
    <s v="Əl"/>
    <n v="37.931034482758619"/>
    <s v="5x1.5"/>
    <n v="200"/>
  </r>
  <r>
    <n v="223"/>
    <x v="46"/>
    <x v="1"/>
    <s v="Parsel 1"/>
    <n v="12"/>
    <s v="Sort 2"/>
    <n v="1200"/>
    <s v="Şirkət A"/>
    <s v="Yağlıq"/>
    <s v="Əl"/>
    <n v="100"/>
    <s v="7x5"/>
    <n v="80"/>
  </r>
  <r>
    <n v="224"/>
    <x v="46"/>
    <x v="2"/>
    <s v="Parsel 1"/>
    <n v="18"/>
    <s v="Sort 2"/>
    <n v="1300"/>
    <s v="Şirkət A"/>
    <s v="Yağlıq"/>
    <s v="Əl"/>
    <n v="72.222222222222229"/>
    <s v="6x4"/>
    <n v="70"/>
  </r>
  <r>
    <n v="225"/>
    <x v="47"/>
    <x v="2"/>
    <s v="Parsel 1"/>
    <n v="18"/>
    <s v="Sort 2"/>
    <n v="1400"/>
    <s v="Şirkət A"/>
    <s v="Yağlıq"/>
    <s v="Əl"/>
    <n v="77.777777777777771"/>
    <s v="6x4"/>
    <n v="70"/>
  </r>
  <r>
    <n v="226"/>
    <x v="47"/>
    <x v="3"/>
    <s v="Parsel 1"/>
    <n v="28"/>
    <s v="Sort 3"/>
    <n v="1500"/>
    <s v="Şirkət A"/>
    <s v="Yağlıq"/>
    <s v="Əl"/>
    <n v="53.571428571428569"/>
    <s v="5x1.5"/>
    <n v="200"/>
  </r>
  <r>
    <n v="227"/>
    <x v="47"/>
    <x v="0"/>
    <s v="Parsel 1"/>
    <n v="18"/>
    <s v="Sort 11"/>
    <n v="1600"/>
    <s v="Şirkət A"/>
    <s v="Yağlıq"/>
    <s v="Əl(shaker)"/>
    <n v="88.888888888888886"/>
    <s v="7x7"/>
    <n v="100"/>
  </r>
  <r>
    <n v="228"/>
    <x v="47"/>
    <x v="0"/>
    <s v="Parsel 1"/>
    <n v="12"/>
    <s v="Sort 11"/>
    <n v="1700"/>
    <s v="Şirkət A"/>
    <s v="Yağlıq"/>
    <s v="Əl"/>
    <n v="141.66666666666666"/>
    <s v="7x7"/>
    <n v="100"/>
  </r>
  <r>
    <n v="229"/>
    <x v="47"/>
    <x v="0"/>
    <s v="Parsel 1"/>
    <n v="6"/>
    <s v="Sort 11"/>
    <n v="1800"/>
    <s v="Şirkət A"/>
    <s v="Yağlıq"/>
    <s v="Əl"/>
    <n v="300"/>
    <s v="7x7"/>
    <n v="100"/>
  </r>
  <r>
    <n v="230"/>
    <x v="47"/>
    <x v="1"/>
    <s v="Parsel 1"/>
    <n v="11"/>
    <s v="Sort 2"/>
    <n v="1900"/>
    <s v="Şirkət A"/>
    <s v="Yağlıq"/>
    <s v="Əl"/>
    <n v="172.72727272727272"/>
    <s v="7x5"/>
    <n v="80"/>
  </r>
  <r>
    <n v="231"/>
    <x v="48"/>
    <x v="1"/>
    <s v="Parsel 1"/>
    <n v="11"/>
    <s v="Sort 2"/>
    <n v="2000"/>
    <s v="Şirkət A"/>
    <s v="Yağlıq"/>
    <s v="Əl"/>
    <n v="181.81818181818181"/>
    <s v="7x5"/>
    <n v="80"/>
  </r>
  <r>
    <n v="232"/>
    <x v="48"/>
    <x v="3"/>
    <s v="Parsel 1"/>
    <n v="4"/>
    <s v="Sort 3"/>
    <n v="2100"/>
    <s v="Şirkət A"/>
    <s v="Yağlıq"/>
    <s v="Əl"/>
    <n v="525"/>
    <s v="5x1.5"/>
    <n v="200"/>
  </r>
  <r>
    <n v="233"/>
    <x v="48"/>
    <x v="3"/>
    <s v="Parsel 1"/>
    <n v="26"/>
    <s v="Sort 3"/>
    <n v="2200"/>
    <s v="Şirkət A"/>
    <s v="Yağlıq"/>
    <s v="Əl"/>
    <n v="84.615384615384613"/>
    <s v="5x1.5"/>
    <n v="200"/>
  </r>
  <r>
    <n v="234"/>
    <x v="48"/>
    <x v="2"/>
    <s v="Parsel 1"/>
    <n v="18"/>
    <s v="Sort 2"/>
    <n v="2300"/>
    <s v="Şirkət A"/>
    <s v="Yağlıq"/>
    <s v="Əl"/>
    <n v="127.77777777777777"/>
    <s v="6x4"/>
    <n v="70"/>
  </r>
  <r>
    <n v="235"/>
    <x v="48"/>
    <x v="0"/>
    <s v="Parsel 1"/>
    <n v="18"/>
    <s v="Sort 11"/>
    <n v="2400"/>
    <s v="Şirkət A"/>
    <s v="Yağlıq"/>
    <s v="Əl(shaker)"/>
    <n v="133.33333333333334"/>
    <s v="7x7"/>
    <n v="100"/>
  </r>
  <r>
    <n v="236"/>
    <x v="48"/>
    <x v="0"/>
    <s v="Parsel 1"/>
    <n v="19"/>
    <s v="Sort 11"/>
    <n v="7000"/>
    <s v="Şirkət A"/>
    <s v="Yağlıq"/>
    <s v="Əl(shaker)"/>
    <n v="368.42105263157896"/>
    <s v="7x7"/>
    <n v="100"/>
  </r>
  <r>
    <n v="237"/>
    <x v="48"/>
    <x v="0"/>
    <s v="Parsel 1"/>
    <n v="4"/>
    <s v="Sort 11"/>
    <n v="1000"/>
    <s v="Şirkət A"/>
    <s v="Yağlıq"/>
    <s v="Texnika(shaker)"/>
    <n v="250"/>
    <s v="7x7"/>
    <n v="100"/>
  </r>
  <r>
    <n v="238"/>
    <x v="48"/>
    <x v="0"/>
    <s v="Parsel 1"/>
    <n v="5"/>
    <s v="Sort 11"/>
    <n v="1100"/>
    <s v="Şirkət A"/>
    <s v="Yağlıq"/>
    <s v="Texnika(shaker)"/>
    <n v="220"/>
    <s v="7x7"/>
    <n v="100"/>
  </r>
  <r>
    <n v="239"/>
    <x v="49"/>
    <x v="0"/>
    <s v="Parsel 1"/>
    <n v="18"/>
    <s v="Sort 11"/>
    <n v="1200"/>
    <s v="Şirkət A"/>
    <s v="Yağlıq"/>
    <s v="Əl(shaker)"/>
    <n v="66.666666666666671"/>
    <s v="7x7"/>
    <n v="100"/>
  </r>
  <r>
    <n v="240"/>
    <x v="49"/>
    <x v="0"/>
    <s v="Parsel 1"/>
    <n v="23"/>
    <s v="Sort 11"/>
    <n v="1300"/>
    <s v="Şirkət A"/>
    <s v="Yağlıq"/>
    <s v="Əl(shaker)"/>
    <n v="56.521739130434781"/>
    <s v="7x7"/>
    <n v="100"/>
  </r>
  <r>
    <n v="241"/>
    <x v="49"/>
    <x v="0"/>
    <s v="Parsel 1"/>
    <n v="3"/>
    <s v="Sort 11"/>
    <n v="1400"/>
    <s v="Şirkət A"/>
    <s v="Yağlıq"/>
    <s v="Texnika(shaker)"/>
    <n v="466.66666666666669"/>
    <s v="7x7"/>
    <n v="100"/>
  </r>
  <r>
    <n v="242"/>
    <x v="49"/>
    <x v="0"/>
    <s v="Parsel 1"/>
    <n v="1"/>
    <s v="Sort 11"/>
    <n v="1500"/>
    <s v="Şirkət A"/>
    <s v="Yağlıq"/>
    <s v="Texnika(shaker)"/>
    <n v="1500"/>
    <s v="7x7"/>
    <n v="100"/>
  </r>
  <r>
    <n v="243"/>
    <x v="49"/>
    <x v="3"/>
    <s v="Parsel 1"/>
    <n v="31"/>
    <s v="Sort 3"/>
    <n v="1600"/>
    <s v="Şirkət A"/>
    <s v="Yağlıq"/>
    <s v="Əl"/>
    <n v="51.612903225806448"/>
    <s v="5x1.5"/>
    <n v="200"/>
  </r>
  <r>
    <n v="244"/>
    <x v="49"/>
    <x v="1"/>
    <s v="Parsel 1"/>
    <n v="7"/>
    <s v="Sort 2"/>
    <n v="1700"/>
    <s v="Şirkət A"/>
    <s v="Yağlıq"/>
    <s v="Əl"/>
    <n v="242.85714285714286"/>
    <s v="7x5"/>
    <n v="80"/>
  </r>
  <r>
    <n v="245"/>
    <x v="49"/>
    <x v="2"/>
    <s v="Parsel 1"/>
    <n v="18"/>
    <s v="Sort 2"/>
    <n v="1800"/>
    <s v="Şirkət A"/>
    <s v="Yağlıq"/>
    <s v="Əl"/>
    <n v="100"/>
    <s v="6x4"/>
    <n v="70"/>
  </r>
  <r>
    <n v="246"/>
    <x v="50"/>
    <x v="0"/>
    <s v="Parsel 1"/>
    <n v="17"/>
    <s v="Sort 11"/>
    <n v="1900"/>
    <s v="Şirkət A"/>
    <s v="Yağlıq"/>
    <s v="Əl(shaker)"/>
    <n v="111.76470588235294"/>
    <s v="7x7"/>
    <n v="100"/>
  </r>
  <r>
    <n v="247"/>
    <x v="50"/>
    <x v="0"/>
    <s v="Parsel 1"/>
    <n v="22"/>
    <s v="Sort 11"/>
    <n v="2000"/>
    <s v="Şirkət A"/>
    <s v="Yağlıq"/>
    <s v="Əl(shaker)"/>
    <n v="90.909090909090907"/>
    <s v="7x7"/>
    <n v="100"/>
  </r>
  <r>
    <n v="248"/>
    <x v="50"/>
    <x v="0"/>
    <s v="Parsel 1"/>
    <n v="3"/>
    <s v="Sort 11"/>
    <n v="2100"/>
    <s v="Şirkət A"/>
    <s v="Yağlıq"/>
    <s v="Texnika(shaker)"/>
    <n v="700"/>
    <s v="7x7"/>
    <n v="100"/>
  </r>
  <r>
    <n v="249"/>
    <x v="50"/>
    <x v="0"/>
    <s v="Parsel 1"/>
    <n v="2"/>
    <s v="Sort 11"/>
    <n v="2200"/>
    <s v="Şirkət A"/>
    <s v="Yağlıq"/>
    <s v="Texnika(shaker)"/>
    <n v="1100"/>
    <s v="7x7"/>
    <n v="100"/>
  </r>
  <r>
    <n v="250"/>
    <x v="50"/>
    <x v="3"/>
    <s v="Parsel 1"/>
    <n v="31"/>
    <s v="Sort 3"/>
    <n v="2300"/>
    <s v="Şirkət A"/>
    <s v="Yağlıq"/>
    <s v="Əl"/>
    <n v="74.193548387096769"/>
    <s v="5x1.5"/>
    <n v="200"/>
  </r>
  <r>
    <n v="251"/>
    <x v="50"/>
    <x v="2"/>
    <s v="Parsel 1"/>
    <n v="18"/>
    <s v="Sort 2"/>
    <n v="2400"/>
    <s v="Şirkət A"/>
    <s v="Yağlıq"/>
    <s v="Əl"/>
    <n v="133.33333333333334"/>
    <s v="6x4"/>
    <n v="70"/>
  </r>
  <r>
    <n v="252"/>
    <x v="50"/>
    <x v="1"/>
    <s v="Parsel 1"/>
    <n v="7"/>
    <s v="Sort 2"/>
    <n v="495"/>
    <s v="Şirkət A"/>
    <s v="Yağlıq"/>
    <s v="Əl"/>
    <n v="70.714285714285708"/>
    <s v="7x5"/>
    <n v="80"/>
  </r>
  <r>
    <n v="253"/>
    <x v="51"/>
    <x v="0"/>
    <s v="Parsel 1"/>
    <n v="17"/>
    <s v="Sort 11"/>
    <n v="5960"/>
    <s v="Şirkət A"/>
    <s v="Yağlıq"/>
    <s v="Əl(shaker)"/>
    <n v="350.58823529411762"/>
    <s v="7x7"/>
    <n v="100"/>
  </r>
  <r>
    <n v="254"/>
    <x v="51"/>
    <x v="0"/>
    <s v="Parsel 1"/>
    <n v="24"/>
    <s v="Sort 11"/>
    <n v="8320"/>
    <s v="Şirkət A"/>
    <s v="Yağlıq"/>
    <s v="Əl(shaker)"/>
    <n v="346.66666666666669"/>
    <s v="7x7"/>
    <n v="100"/>
  </r>
  <r>
    <n v="255"/>
    <x v="51"/>
    <x v="0"/>
    <s v="Parsel 1"/>
    <n v="3"/>
    <s v="Sort 11"/>
    <n v="4060"/>
    <s v="Şirkət A"/>
    <s v="Yağlıq"/>
    <s v="Texnika(shaker)"/>
    <n v="1353.3333333333333"/>
    <s v="7x7"/>
    <n v="100"/>
  </r>
  <r>
    <n v="256"/>
    <x v="51"/>
    <x v="3"/>
    <s v="Parsel 1"/>
    <n v="30"/>
    <s v="Sort 3"/>
    <n v="1000"/>
    <s v="Şirkət A"/>
    <s v="Yağlıq"/>
    <s v="Əl"/>
    <n v="33.333333333333336"/>
    <s v="5x1.5"/>
    <n v="200"/>
  </r>
  <r>
    <n v="257"/>
    <x v="51"/>
    <x v="2"/>
    <s v="Parsel 1"/>
    <n v="12"/>
    <s v="Sort 2"/>
    <n v="1100"/>
    <s v="Şirkət A"/>
    <s v="Yağlıq"/>
    <s v="Əl"/>
    <n v="91.666666666666671"/>
    <s v="6x4"/>
    <n v="70"/>
  </r>
  <r>
    <n v="258"/>
    <x v="51"/>
    <x v="1"/>
    <s v="Parsel 1"/>
    <n v="5"/>
    <s v="Sort 2"/>
    <n v="1200"/>
    <s v="Şirkət A"/>
    <s v="Yağlıq"/>
    <s v="Əl"/>
    <n v="240"/>
    <s v="7x5"/>
    <n v="80"/>
  </r>
  <r>
    <n v="259"/>
    <x v="52"/>
    <x v="1"/>
    <s v="Parsel 1"/>
    <n v="5"/>
    <s v="Sort 2"/>
    <n v="1300"/>
    <s v="Şirkət A"/>
    <s v="Yağlıq"/>
    <s v="Əl"/>
    <n v="260"/>
    <s v="7x5"/>
    <n v="80"/>
  </r>
  <r>
    <n v="260"/>
    <x v="52"/>
    <x v="0"/>
    <s v="Parsel 1"/>
    <n v="17"/>
    <s v="Sort 11"/>
    <n v="1400"/>
    <s v="Şirkət A"/>
    <s v="Yağlıq"/>
    <s v="Əl(shaker)"/>
    <n v="82.352941176470594"/>
    <s v="7x7"/>
    <n v="100"/>
  </r>
  <r>
    <n v="261"/>
    <x v="52"/>
    <x v="0"/>
    <s v="Parsel 1"/>
    <n v="23"/>
    <s v="Sort 11"/>
    <n v="1500"/>
    <s v="Şirkət A"/>
    <s v="Yağlıq"/>
    <s v="Əl(shaker)"/>
    <n v="65.217391304347828"/>
    <s v="7x7"/>
    <n v="100"/>
  </r>
  <r>
    <n v="262"/>
    <x v="52"/>
    <x v="0"/>
    <s v="Parsel 1"/>
    <n v="4"/>
    <s v="Sort 11"/>
    <n v="1600"/>
    <s v="Şirkət A"/>
    <s v="Yağlıq"/>
    <s v="Texnika(shaker)"/>
    <n v="400"/>
    <s v="7x7"/>
    <n v="100"/>
  </r>
  <r>
    <n v="263"/>
    <x v="52"/>
    <x v="0"/>
    <s v="Parsel 1"/>
    <n v="1"/>
    <s v="Sort 11"/>
    <n v="1700"/>
    <s v="Şirkət A"/>
    <s v="Yağlıq"/>
    <s v="Texnika(shaker)"/>
    <n v="1700"/>
    <s v="7x7"/>
    <n v="100"/>
  </r>
  <r>
    <n v="264"/>
    <x v="52"/>
    <x v="2"/>
    <s v="Parsel 1"/>
    <n v="12"/>
    <s v="Sort 2"/>
    <n v="1800"/>
    <s v="Şirkət A"/>
    <s v="Yağlıq"/>
    <s v="Əl"/>
    <n v="150"/>
    <s v="6x4"/>
    <n v="70"/>
  </r>
  <r>
    <n v="265"/>
    <x v="52"/>
    <x v="3"/>
    <s v="Parsel 1"/>
    <n v="30"/>
    <s v="Sort 3"/>
    <n v="1900"/>
    <s v="Şirkət A"/>
    <s v="Yağlıq"/>
    <s v="Əl"/>
    <n v="63.333333333333336"/>
    <s v="5x1.5"/>
    <n v="200"/>
  </r>
  <r>
    <n v="266"/>
    <x v="53"/>
    <x v="3"/>
    <s v="Parsel 1"/>
    <n v="22"/>
    <s v="Sort 3"/>
    <n v="2000"/>
    <s v="Şirkət A"/>
    <s v="Yağlıq"/>
    <s v="Əl"/>
    <n v="90.909090909090907"/>
    <s v="5x1.5"/>
    <n v="200"/>
  </r>
  <r>
    <n v="267"/>
    <x v="53"/>
    <x v="1"/>
    <s v="Parsel 1"/>
    <n v="5"/>
    <s v="Sort 2"/>
    <n v="2100"/>
    <s v="Şirkət A"/>
    <s v="Yağlıq"/>
    <s v="Əl"/>
    <n v="420"/>
    <s v="7x5"/>
    <n v="80"/>
  </r>
  <r>
    <n v="268"/>
    <x v="53"/>
    <x v="0"/>
    <s v="Parsel 1"/>
    <n v="17"/>
    <s v="Sort 11"/>
    <n v="2200"/>
    <s v="Şirkət A"/>
    <s v="Yağlıq"/>
    <s v="Əl(shaker)"/>
    <n v="129.41176470588235"/>
    <s v="7x7"/>
    <n v="100"/>
  </r>
  <r>
    <n v="269"/>
    <x v="53"/>
    <x v="0"/>
    <s v="Parsel 1"/>
    <n v="4"/>
    <s v="Sort 11"/>
    <n v="2300"/>
    <s v="Şirkət A"/>
    <s v="Yağlıq"/>
    <s v="Texnika(shaker)"/>
    <n v="575"/>
    <s v="7x7"/>
    <n v="100"/>
  </r>
  <r>
    <n v="270"/>
    <x v="53"/>
    <x v="0"/>
    <s v="Parsel 1"/>
    <n v="23"/>
    <s v="Sort 11"/>
    <n v="2400"/>
    <s v="Şirkət A"/>
    <s v="Yağlıq"/>
    <s v="Əl(shaker)"/>
    <n v="104.34782608695652"/>
    <s v="7x7"/>
    <n v="100"/>
  </r>
  <r>
    <n v="271"/>
    <x v="53"/>
    <x v="0"/>
    <s v="Parsel 1"/>
    <n v="1"/>
    <s v="Sort 11"/>
    <n v="1780"/>
    <s v="Şirkət A"/>
    <s v="Yağlıq"/>
    <s v="Texnika(shaker)"/>
    <n v="1780"/>
    <s v="7x7"/>
    <n v="100"/>
  </r>
  <r>
    <n v="272"/>
    <x v="54"/>
    <x v="0"/>
    <s v="Parsel 1"/>
    <n v="3"/>
    <s v="Sort 11"/>
    <n v="4700"/>
    <s v="Şirkət A"/>
    <s v="Yağlıq"/>
    <s v="Texnika(shaker)"/>
    <n v="1566.6666666666667"/>
    <s v="7x7"/>
    <n v="100"/>
  </r>
  <r>
    <n v="273"/>
    <x v="55"/>
    <x v="0"/>
    <s v="Parsel 1"/>
    <n v="4"/>
    <s v="Sort 11"/>
    <n v="1000"/>
    <s v="Şirkət A"/>
    <s v="Yağlıq"/>
    <s v="Texnika(shaker)"/>
    <n v="250"/>
    <s v="7x7"/>
    <n v="100"/>
  </r>
  <r>
    <n v="274"/>
    <x v="56"/>
    <x v="0"/>
    <s v="Parsel 1"/>
    <n v="17"/>
    <s v="Sort 11"/>
    <n v="1100"/>
    <s v="Şirkət A"/>
    <s v="Yağlıq"/>
    <s v="Əl"/>
    <n v="64.705882352941174"/>
    <s v="7x7"/>
    <n v="100"/>
  </r>
  <r>
    <n v="275"/>
    <x v="56"/>
    <x v="0"/>
    <s v="Parsel 1"/>
    <n v="4"/>
    <s v="Sort 11"/>
    <n v="1200"/>
    <s v="Şirkət A"/>
    <s v="Yağlıq"/>
    <s v="Texnika(shaker)"/>
    <n v="300"/>
    <s v="7x7"/>
    <n v="100"/>
  </r>
  <r>
    <n v="276"/>
    <x v="56"/>
    <x v="0"/>
    <s v="Parsel 1"/>
    <n v="19"/>
    <s v="Sort 11"/>
    <n v="1300"/>
    <s v="Şirkət A"/>
    <s v="Yağlıq"/>
    <s v="Əl(shaker)"/>
    <n v="68.421052631578945"/>
    <s v="7x7"/>
    <n v="100"/>
  </r>
  <r>
    <n v="277"/>
    <x v="56"/>
    <x v="0"/>
    <s v="Parsel 1"/>
    <n v="2"/>
    <s v="Sort 11"/>
    <n v="1400"/>
    <s v="Şirkət A"/>
    <s v="Yağlıq"/>
    <s v="Texnika(shaker)"/>
    <n v="700"/>
    <s v="7x7"/>
    <n v="100"/>
  </r>
  <r>
    <n v="278"/>
    <x v="56"/>
    <x v="3"/>
    <s v="Parsel 1"/>
    <n v="23"/>
    <s v="Sort 3"/>
    <n v="1500"/>
    <s v="Şirkət A"/>
    <s v="Yağlıq"/>
    <s v="Əl"/>
    <n v="65.217391304347828"/>
    <s v="5x1.5"/>
    <n v="200"/>
  </r>
  <r>
    <n v="279"/>
    <x v="56"/>
    <x v="1"/>
    <s v="Parsel 1"/>
    <n v="7"/>
    <s v="Sort 2"/>
    <n v="1600"/>
    <s v="Şirkət A"/>
    <s v="Yağlıq"/>
    <s v="Əl"/>
    <n v="228.57142857142858"/>
    <s v="7x5"/>
    <n v="80"/>
  </r>
  <r>
    <n v="280"/>
    <x v="57"/>
    <x v="0"/>
    <s v="Parsel 1"/>
    <n v="17"/>
    <s v="Sort 11"/>
    <n v="1700"/>
    <s v="Şirkət A"/>
    <s v="Yağlıq"/>
    <s v="Əl(shaker)"/>
    <n v="100"/>
    <s v="7x7"/>
    <n v="100"/>
  </r>
  <r>
    <n v="281"/>
    <x v="57"/>
    <x v="0"/>
    <s v="Parsel 1"/>
    <n v="4"/>
    <s v="Sort 11"/>
    <n v="1800"/>
    <s v="Şirkət A"/>
    <s v="Yağlıq"/>
    <s v="Texnika(shaker)"/>
    <n v="450"/>
    <s v="7x7"/>
    <n v="100"/>
  </r>
  <r>
    <n v="282"/>
    <x v="57"/>
    <x v="0"/>
    <s v="Parsel 1"/>
    <n v="20"/>
    <s v="Sort 11"/>
    <n v="1900"/>
    <s v="Şirkət A"/>
    <s v="Yağlıq"/>
    <s v="Əl"/>
    <n v="95"/>
    <s v="7x7"/>
    <n v="100"/>
  </r>
  <r>
    <n v="283"/>
    <x v="57"/>
    <x v="0"/>
    <s v="Parsel 1"/>
    <n v="2"/>
    <s v="Sort 11"/>
    <n v="2000"/>
    <s v="Şirkət A"/>
    <s v="Yağlıq"/>
    <s v="Texnika(shaker)"/>
    <n v="1000"/>
    <s v="7x7"/>
    <n v="100"/>
  </r>
  <r>
    <n v="284"/>
    <x v="57"/>
    <x v="2"/>
    <s v="Parsel 1"/>
    <n v="5"/>
    <s v="Sort 2"/>
    <n v="2100"/>
    <s v="Şirkət A"/>
    <s v="Yağlıq"/>
    <s v="Əl"/>
    <n v="420"/>
    <s v="6x4"/>
    <n v="70"/>
  </r>
  <r>
    <n v="285"/>
    <x v="58"/>
    <x v="2"/>
    <s v="Parsel 1"/>
    <n v="5"/>
    <s v="Sort 2"/>
    <n v="2200"/>
    <s v="Şirkət A"/>
    <s v="Yağlıq"/>
    <s v="Əl"/>
    <n v="440"/>
    <s v="6x4"/>
    <n v="70"/>
  </r>
  <r>
    <n v="286"/>
    <x v="58"/>
    <x v="0"/>
    <s v="Parsel 1"/>
    <n v="18"/>
    <s v="Sort 11"/>
    <n v="2300"/>
    <s v="Şirkət A"/>
    <s v="Yağlıq"/>
    <s v="Əl(shaker)"/>
    <n v="127.77777777777777"/>
    <s v="7x7"/>
    <n v="100"/>
  </r>
  <r>
    <n v="287"/>
    <x v="58"/>
    <x v="0"/>
    <s v="Parsel 1"/>
    <n v="19"/>
    <s v="Sort 11"/>
    <n v="2400"/>
    <s v="Şirkət A"/>
    <s v="Yağlıq"/>
    <s v="Əl"/>
    <n v="126.31578947368421"/>
    <s v="7x7"/>
    <n v="100"/>
  </r>
  <r>
    <n v="288"/>
    <x v="58"/>
    <x v="0"/>
    <s v="Parsel 1"/>
    <n v="4"/>
    <s v="Sort 11"/>
    <n v="4000"/>
    <s v="Şirkət A"/>
    <s v="Yağlıq"/>
    <s v="Texnika(shaker)"/>
    <n v="1000"/>
    <s v="7x7"/>
    <n v="100"/>
  </r>
  <r>
    <n v="289"/>
    <x v="58"/>
    <x v="0"/>
    <s v="Parsel 1"/>
    <n v="2"/>
    <s v="Sort 11"/>
    <n v="2180"/>
    <s v="Şirkət A"/>
    <s v="Yağlıq"/>
    <s v="Texnika(shaker)"/>
    <n v="1090"/>
    <s v="7x7"/>
    <n v="100"/>
  </r>
  <r>
    <n v="290"/>
    <x v="58"/>
    <x v="3"/>
    <s v="Parsel 1"/>
    <n v="9"/>
    <s v="Sort 3"/>
    <n v="582"/>
    <s v="Şirkət A"/>
    <s v="Yağlıq"/>
    <s v="Əl"/>
    <n v="64.666666666666671"/>
    <s v="5x1.5"/>
    <n v="200"/>
  </r>
  <r>
    <n v="291"/>
    <x v="58"/>
    <x v="3"/>
    <s v="Parsel 1"/>
    <n v="14"/>
    <s v="Sort 3"/>
    <n v="1553"/>
    <s v="Şirkət A"/>
    <s v="Yağlıq"/>
    <s v="Əl"/>
    <n v="110.92857142857143"/>
    <s v="5x1.5"/>
    <n v="200"/>
  </r>
  <r>
    <n v="292"/>
    <x v="59"/>
    <x v="0"/>
    <s v="Parsel 1"/>
    <n v="17"/>
    <s v="Sort 11"/>
    <n v="4680"/>
    <s v="Şirkət A"/>
    <s v="Yağlıq"/>
    <s v="Əl(shaker)"/>
    <n v="275.29411764705884"/>
    <s v="7x7"/>
    <n v="100"/>
  </r>
  <r>
    <n v="293"/>
    <x v="59"/>
    <x v="0"/>
    <s v="Parsel 1"/>
    <n v="18"/>
    <s v="Sort 11"/>
    <n v="5600"/>
    <s v="Şirkət A"/>
    <s v="Yağlıq"/>
    <s v="Əl(shaker)"/>
    <n v="311.11111111111109"/>
    <s v="7x7"/>
    <n v="100"/>
  </r>
  <r>
    <n v="294"/>
    <x v="59"/>
    <x v="0"/>
    <s v="Parsel 1"/>
    <n v="3"/>
    <s v="Sort 11"/>
    <n v="1000"/>
    <s v="Şirkət A"/>
    <s v="Yağlıq"/>
    <s v="Texnika(shaker)"/>
    <n v="333.33333333333331"/>
    <s v="7x7"/>
    <n v="100"/>
  </r>
  <r>
    <n v="295"/>
    <x v="59"/>
    <x v="0"/>
    <s v="Parsel 1"/>
    <n v="2"/>
    <s v="Sort 11"/>
    <n v="1100"/>
    <s v="Şirkət A"/>
    <s v="Yağlıq"/>
    <s v="Texnika(shaker)"/>
    <n v="550"/>
    <s v="7x7"/>
    <n v="100"/>
  </r>
  <r>
    <n v="296"/>
    <x v="59"/>
    <x v="3"/>
    <s v="Parsel 1"/>
    <n v="23"/>
    <s v="Sort 3"/>
    <n v="1200"/>
    <s v="Şirkət A"/>
    <s v="Yağlıq"/>
    <s v="Əl"/>
    <n v="52.173913043478258"/>
    <s v="5x1.5"/>
    <n v="200"/>
  </r>
  <r>
    <n v="297"/>
    <x v="59"/>
    <x v="1"/>
    <s v="Parsel 1"/>
    <n v="7"/>
    <s v="Sort 2"/>
    <n v="1300"/>
    <s v="Şirkət A"/>
    <s v="Yağlıq"/>
    <s v="Əl"/>
    <n v="185.71428571428572"/>
    <s v="7x5"/>
    <n v="80"/>
  </r>
  <r>
    <n v="298"/>
    <x v="59"/>
    <x v="2"/>
    <s v="Parsel 1"/>
    <n v="6"/>
    <s v="Sort 2"/>
    <n v="1400"/>
    <s v="Şirkət A"/>
    <s v="Yağlıq"/>
    <s v="Əl"/>
    <n v="233.33333333333334"/>
    <s v="6x4"/>
    <n v="70"/>
  </r>
  <r>
    <n v="299"/>
    <x v="60"/>
    <x v="1"/>
    <s v="Parsel 1"/>
    <n v="7"/>
    <s v="Sort 2"/>
    <n v="1500"/>
    <s v="Şirkət A"/>
    <s v="Yağlıq"/>
    <s v="Əl"/>
    <n v="214.28571428571428"/>
    <s v="7x5"/>
    <n v="80"/>
  </r>
  <r>
    <n v="300"/>
    <x v="60"/>
    <x v="2"/>
    <s v="Parsel 1"/>
    <n v="6"/>
    <s v="Sort 2"/>
    <n v="1600"/>
    <s v="Şirkət A"/>
    <s v="Yağlıq"/>
    <s v="Əl"/>
    <n v="266.66666666666669"/>
    <s v="6x4"/>
    <n v="70"/>
  </r>
  <r>
    <n v="301"/>
    <x v="60"/>
    <x v="3"/>
    <s v="Parsel 1"/>
    <n v="31"/>
    <s v="Sort 3"/>
    <n v="1700"/>
    <s v="Şirkət A"/>
    <s v="Yağlıq"/>
    <s v="Əl"/>
    <n v="54.838709677419352"/>
    <s v="5x1.5"/>
    <n v="200"/>
  </r>
  <r>
    <n v="302"/>
    <x v="60"/>
    <x v="0"/>
    <s v="Parsel 1"/>
    <n v="18"/>
    <s v="Sort 11"/>
    <n v="1800"/>
    <s v="Şirkət A"/>
    <s v="Yağlıq"/>
    <s v="Əl(shaker)"/>
    <n v="100"/>
    <s v="7x7"/>
    <n v="100"/>
  </r>
  <r>
    <n v="303"/>
    <x v="60"/>
    <x v="0"/>
    <s v="Parsel 1"/>
    <n v="20"/>
    <s v="Sort 11"/>
    <n v="1900"/>
    <s v="Şirkət A"/>
    <s v="Yağlıq"/>
    <s v="Əl(shaker)"/>
    <n v="95"/>
    <s v="7x7"/>
    <n v="100"/>
  </r>
  <r>
    <n v="304"/>
    <x v="60"/>
    <x v="0"/>
    <s v="Parsel 1"/>
    <n v="1"/>
    <s v="Sort 11"/>
    <n v="2000"/>
    <s v="Şirkət A"/>
    <s v="Yağlıq"/>
    <s v="Texnika(shaker)"/>
    <n v="2000"/>
    <s v="7x7"/>
    <n v="100"/>
  </r>
  <r>
    <n v="305"/>
    <x v="60"/>
    <x v="0"/>
    <s v="Parsel 1"/>
    <n v="2"/>
    <s v="Sort 11"/>
    <n v="2100"/>
    <s v="Şirkət A"/>
    <s v="Yağlıq"/>
    <s v="Texnika(shaker)"/>
    <n v="1050"/>
    <s v="7x7"/>
    <n v="100"/>
  </r>
  <r>
    <n v="306"/>
    <x v="60"/>
    <x v="0"/>
    <s v="Parsel 1"/>
    <n v="2"/>
    <s v="Sort 11"/>
    <n v="2200"/>
    <s v="Şirkət A"/>
    <s v="Yağlıq"/>
    <s v="Texnika(shaker)"/>
    <n v="1100"/>
    <s v="7x7"/>
    <n v="100"/>
  </r>
  <r>
    <n v="307"/>
    <x v="61"/>
    <x v="0"/>
    <s v="Parsel 1"/>
    <n v="3"/>
    <s v="Sort 11"/>
    <n v="2300"/>
    <s v="Şirkət A"/>
    <s v="Yağlıq"/>
    <s v="Texnika(shaker)"/>
    <n v="766.66666666666663"/>
    <s v="7x7"/>
    <n v="100"/>
  </r>
  <r>
    <n v="308"/>
    <x v="61"/>
    <x v="0"/>
    <s v="Parsel 1"/>
    <n v="2"/>
    <s v="Sort 11"/>
    <n v="2400"/>
    <s v="Şirkət A"/>
    <s v="Yağlıq"/>
    <s v="Texnika(shaker)"/>
    <n v="1200"/>
    <s v="7x7"/>
    <n v="100"/>
  </r>
  <r>
    <n v="309"/>
    <x v="62"/>
    <x v="0"/>
    <s v="Parsel 1"/>
    <n v="2"/>
    <s v="Sort 11"/>
    <n v="3120"/>
    <s v="Şirkət A"/>
    <s v="Yağlıq"/>
    <s v="Texnika(shaker)"/>
    <n v="1560"/>
    <s v="7x7"/>
    <n v="100"/>
  </r>
  <r>
    <n v="310"/>
    <x v="62"/>
    <x v="0"/>
    <s v="Parsel 1"/>
    <n v="24"/>
    <s v="Sort 11"/>
    <n v="5080"/>
    <s v="Şirkət A"/>
    <s v="Yağlıq"/>
    <s v="Əl(shaker)"/>
    <n v="211.66666666666666"/>
    <s v="7x7"/>
    <n v="100"/>
  </r>
  <r>
    <n v="311"/>
    <x v="62"/>
    <x v="0"/>
    <s v="Parsel 1"/>
    <n v="17"/>
    <s v="Sort 11"/>
    <n v="6220"/>
    <s v="Şirkət A"/>
    <s v="Yağlıq"/>
    <s v="Əl(shaker)"/>
    <n v="365.88235294117646"/>
    <s v="7x7"/>
    <n v="100"/>
  </r>
  <r>
    <n v="312"/>
    <x v="62"/>
    <x v="3"/>
    <s v="Parsel 1"/>
    <n v="31"/>
    <s v="Sort 3"/>
    <n v="1000"/>
    <s v="Şirkət A"/>
    <s v="Yağlıq"/>
    <s v="Əl"/>
    <n v="32.258064516129032"/>
    <s v="5x1.5"/>
    <n v="200"/>
  </r>
  <r>
    <n v="313"/>
    <x v="63"/>
    <x v="0"/>
    <s v="Parsel 1"/>
    <n v="3"/>
    <s v="Sort 11"/>
    <n v="1100"/>
    <s v="Şirkət A"/>
    <s v="Yağlıq"/>
    <s v="Texnika(shaker)"/>
    <n v="366.66666666666669"/>
    <s v="7x7"/>
    <n v="100"/>
  </r>
  <r>
    <n v="314"/>
    <x v="63"/>
    <x v="0"/>
    <s v="Parsel 1"/>
    <n v="1"/>
    <s v="Sort 11"/>
    <n v="1200"/>
    <s v="Şirkət A"/>
    <s v="Yağlıq"/>
    <s v="Texnika(shaker)"/>
    <n v="1200"/>
    <s v="7x7"/>
    <n v="100"/>
  </r>
  <r>
    <n v="315"/>
    <x v="63"/>
    <x v="0"/>
    <s v="Parsel 1"/>
    <n v="22"/>
    <s v="Sort 11"/>
    <n v="1300"/>
    <s v="Şirkət A"/>
    <s v="Yağlıq"/>
    <s v="Əl(shaker)"/>
    <n v="59.090909090909093"/>
    <s v="7x7"/>
    <n v="100"/>
  </r>
  <r>
    <n v="316"/>
    <x v="63"/>
    <x v="0"/>
    <s v="Parsel 1"/>
    <n v="18"/>
    <s v="Sort 11"/>
    <n v="1400"/>
    <s v="Şirkət A"/>
    <s v="Yağlıq"/>
    <s v="Əl(shaker)"/>
    <n v="77.777777777777771"/>
    <s v="7x7"/>
    <n v="100"/>
  </r>
  <r>
    <n v="317"/>
    <x v="63"/>
    <x v="3"/>
    <s v="Parsel 1"/>
    <n v="31"/>
    <s v="Sort 3"/>
    <n v="1500"/>
    <s v="Şirkət A"/>
    <s v="Yağlıq"/>
    <s v="Əl"/>
    <n v="48.387096774193552"/>
    <s v="5x1.5"/>
    <n v="200"/>
  </r>
  <r>
    <n v="318"/>
    <x v="62"/>
    <x v="2"/>
    <s v="Parsel 1"/>
    <n v="10"/>
    <s v="Sort 2"/>
    <n v="1600"/>
    <s v="Şirkət A"/>
    <s v="Yağlıq"/>
    <s v="Əl"/>
    <n v="160"/>
    <s v="6x4"/>
    <n v="70"/>
  </r>
  <r>
    <n v="319"/>
    <x v="63"/>
    <x v="2"/>
    <s v="Parsel 1"/>
    <n v="10"/>
    <s v="Sort 2"/>
    <n v="1700"/>
    <s v="Şirkət A"/>
    <s v="Yağlıq"/>
    <s v="Əl"/>
    <n v="170"/>
    <s v="6x4"/>
    <n v="70"/>
  </r>
  <r>
    <n v="320"/>
    <x v="64"/>
    <x v="0"/>
    <s v="Parsel 1"/>
    <n v="17"/>
    <s v="Sort 11"/>
    <n v="1800"/>
    <s v="Şirkət A"/>
    <s v="Yağlıq"/>
    <s v="Əl(shaker)"/>
    <n v="105.88235294117646"/>
    <s v="7x7"/>
    <n v="100"/>
  </r>
  <r>
    <n v="321"/>
    <x v="64"/>
    <x v="3"/>
    <s v="Parsel 1"/>
    <n v="31"/>
    <s v="Sort 3"/>
    <n v="1900"/>
    <s v="Şirkət A"/>
    <s v="Yağlıq"/>
    <s v="Əl"/>
    <n v="61.29032258064516"/>
    <s v="5x1.5"/>
    <n v="200"/>
  </r>
  <r>
    <n v="322"/>
    <x v="64"/>
    <x v="0"/>
    <s v="Parsel 1"/>
    <n v="22"/>
    <s v="Sort 11"/>
    <n v="2000"/>
    <s v="Şirkət A"/>
    <s v="Yağlıq"/>
    <s v="Əl(shaker)"/>
    <n v="90.909090909090907"/>
    <s v="7x7"/>
    <n v="100"/>
  </r>
  <r>
    <n v="323"/>
    <x v="64"/>
    <x v="0"/>
    <s v="Parsel 1"/>
    <n v="1"/>
    <s v="Sort 11"/>
    <n v="2100"/>
    <s v="Şirkət A"/>
    <s v="Yağlıq"/>
    <s v="Texnika(shaker)"/>
    <n v="2100"/>
    <s v="7x7"/>
    <n v="100"/>
  </r>
  <r>
    <n v="324"/>
    <x v="64"/>
    <x v="0"/>
    <s v="Parsel 1"/>
    <n v="3"/>
    <s v="Sort 11"/>
    <n v="2200"/>
    <s v="Şirkət A"/>
    <s v="Yağlıq"/>
    <s v="Texnika(shaker)"/>
    <n v="733.33333333333337"/>
    <s v="7x7"/>
    <n v="100"/>
  </r>
  <r>
    <n v="325"/>
    <x v="64"/>
    <x v="2"/>
    <s v="Parsel 1"/>
    <n v="10"/>
    <s v="Sort 2"/>
    <n v="2300"/>
    <s v="Şirkət A"/>
    <s v="Yağlıq"/>
    <s v="Əl"/>
    <n v="230"/>
    <s v="6x4"/>
    <n v="70"/>
  </r>
  <r>
    <n v="326"/>
    <x v="65"/>
    <x v="2"/>
    <s v="Parsel 1"/>
    <n v="10"/>
    <s v="Sort 2"/>
    <n v="2400"/>
    <s v="Şirkət A"/>
    <s v="Yağlıq"/>
    <s v="Əl"/>
    <n v="240"/>
    <s v="6x4"/>
    <n v="70"/>
  </r>
  <r>
    <n v="327"/>
    <x v="65"/>
    <x v="3"/>
    <s v="Parsel 1"/>
    <n v="30"/>
    <s v="Sort 3"/>
    <n v="1900"/>
    <s v="Şirkət A"/>
    <s v="Yağlıq"/>
    <s v="Əl"/>
    <n v="63.333333333333336"/>
    <s v="5x1.5"/>
    <n v="200"/>
  </r>
  <r>
    <n v="328"/>
    <x v="65"/>
    <x v="0"/>
    <s v="Parsel 1"/>
    <n v="4"/>
    <s v="Sort 11"/>
    <n v="1000"/>
    <s v="Şirkət A"/>
    <s v="Yağlıq"/>
    <s v="Texnika(shaker)"/>
    <n v="250"/>
    <s v="7x7"/>
    <n v="100"/>
  </r>
  <r>
    <n v="329"/>
    <x v="65"/>
    <x v="0"/>
    <s v="Parsel 1"/>
    <n v="4"/>
    <s v="Sort 11"/>
    <n v="1100"/>
    <s v="Şirkət A"/>
    <s v="Yağlıq"/>
    <s v="Texnika(shaker)"/>
    <n v="275"/>
    <s v="7x7"/>
    <n v="100"/>
  </r>
  <r>
    <n v="330"/>
    <x v="65"/>
    <x v="0"/>
    <s v="Parsel 1"/>
    <n v="18"/>
    <s v="Sort 11"/>
    <n v="1200"/>
    <s v="Şirkət A"/>
    <s v="Yağlıq"/>
    <s v="Əl(shaker)"/>
    <n v="66.666666666666671"/>
    <s v="7x7"/>
    <n v="100"/>
  </r>
  <r>
    <n v="331"/>
    <x v="65"/>
    <x v="0"/>
    <s v="Parsel 1"/>
    <n v="18"/>
    <s v="Sort 11"/>
    <n v="1300"/>
    <s v="Şirkət A"/>
    <s v="Yağlıq"/>
    <s v="Əl(shaker)"/>
    <n v="72.222222222222229"/>
    <s v="7x7"/>
    <n v="100"/>
  </r>
  <r>
    <n v="332"/>
    <x v="66"/>
    <x v="0"/>
    <s v="Parsel 1"/>
    <n v="18"/>
    <s v="Sort 11"/>
    <n v="1400"/>
    <s v="Şirkət A"/>
    <s v="Yağlıq"/>
    <s v="Əl(shaker)"/>
    <n v="77.777777777777771"/>
    <s v="7x7"/>
    <n v="100"/>
  </r>
  <r>
    <n v="333"/>
    <x v="66"/>
    <x v="0"/>
    <s v="Parsel 1"/>
    <n v="4"/>
    <s v="Sort 11"/>
    <n v="1500"/>
    <s v="Şirkət A"/>
    <s v="Yağlıq"/>
    <s v="Texnika(shaker)"/>
    <n v="375"/>
    <s v="7x7"/>
    <n v="100"/>
  </r>
  <r>
    <n v="334"/>
    <x v="66"/>
    <x v="0"/>
    <s v="Parsel 1"/>
    <n v="18"/>
    <s v="Sort 11"/>
    <n v="1600"/>
    <s v="Şirkət A"/>
    <s v="Yağlıq"/>
    <s v="Əl(shaker)"/>
    <n v="88.888888888888886"/>
    <s v="7x7"/>
    <n v="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6">
  <r>
    <s v="YA-1"/>
    <x v="0"/>
    <x v="0"/>
    <n v="32"/>
    <x v="0"/>
    <n v="1000"/>
    <x v="0"/>
    <x v="0"/>
    <x v="0"/>
    <n v="2017"/>
  </r>
  <r>
    <s v="YA-2"/>
    <x v="1"/>
    <x v="0"/>
    <n v="20"/>
    <x v="0"/>
    <n v="1100"/>
    <x v="0"/>
    <x v="0"/>
    <x v="0"/>
    <n v="2017"/>
  </r>
  <r>
    <s v="YA-3"/>
    <x v="1"/>
    <x v="0"/>
    <n v="18"/>
    <x v="0"/>
    <n v="1200"/>
    <x v="0"/>
    <x v="0"/>
    <x v="0"/>
    <n v="2017"/>
  </r>
  <r>
    <s v="YA-4"/>
    <x v="1"/>
    <x v="1"/>
    <n v="14"/>
    <x v="0"/>
    <n v="1300"/>
    <x v="0"/>
    <x v="0"/>
    <x v="1"/>
    <n v="2017"/>
  </r>
  <r>
    <s v="YA-5"/>
    <x v="2"/>
    <x v="0"/>
    <n v="12"/>
    <x v="0"/>
    <n v="1400"/>
    <x v="0"/>
    <x v="0"/>
    <x v="0"/>
    <n v="2017"/>
  </r>
  <r>
    <s v="YA-6"/>
    <x v="2"/>
    <x v="0"/>
    <n v="26"/>
    <x v="0"/>
    <n v="1500"/>
    <x v="0"/>
    <x v="0"/>
    <x v="0"/>
    <n v="2017"/>
  </r>
  <r>
    <s v="YA-7"/>
    <x v="2"/>
    <x v="1"/>
    <n v="24"/>
    <x v="0"/>
    <n v="1600"/>
    <x v="0"/>
    <x v="0"/>
    <x v="1"/>
    <n v="2017"/>
  </r>
  <r>
    <s v="YA-8"/>
    <x v="3"/>
    <x v="1"/>
    <n v="24"/>
    <x v="0"/>
    <n v="1700"/>
    <x v="0"/>
    <x v="0"/>
    <x v="1"/>
    <n v="2017"/>
  </r>
  <r>
    <s v="YA-9"/>
    <x v="3"/>
    <x v="0"/>
    <n v="9"/>
    <x v="0"/>
    <n v="1800"/>
    <x v="0"/>
    <x v="0"/>
    <x v="0"/>
    <n v="2017"/>
  </r>
  <r>
    <s v="YA-10"/>
    <x v="3"/>
    <x v="0"/>
    <n v="32"/>
    <x v="0"/>
    <n v="1900"/>
    <x v="0"/>
    <x v="0"/>
    <x v="0"/>
    <n v="2017"/>
  </r>
  <r>
    <s v="YA-11"/>
    <x v="4"/>
    <x v="1"/>
    <n v="24"/>
    <x v="0"/>
    <n v="2000"/>
    <x v="0"/>
    <x v="0"/>
    <x v="1"/>
    <n v="2017"/>
  </r>
  <r>
    <s v="YA-12"/>
    <x v="4"/>
    <x v="0"/>
    <n v="23"/>
    <x v="0"/>
    <n v="2100"/>
    <x v="0"/>
    <x v="0"/>
    <x v="0"/>
    <n v="2017"/>
  </r>
  <r>
    <s v="YA-13"/>
    <x v="4"/>
    <x v="0"/>
    <n v="4"/>
    <x v="0"/>
    <n v="2200"/>
    <x v="0"/>
    <x v="0"/>
    <x v="0"/>
    <n v="2017"/>
  </r>
  <r>
    <s v="YA-14"/>
    <x v="5"/>
    <x v="1"/>
    <n v="24"/>
    <x v="0"/>
    <n v="2300"/>
    <x v="0"/>
    <x v="0"/>
    <x v="1"/>
    <n v="2017"/>
  </r>
  <r>
    <s v="YA-15"/>
    <x v="5"/>
    <x v="0"/>
    <n v="17"/>
    <x v="0"/>
    <n v="2400"/>
    <x v="0"/>
    <x v="0"/>
    <x v="0"/>
    <n v="2017"/>
  </r>
  <r>
    <s v="YA-16"/>
    <x v="5"/>
    <x v="0"/>
    <n v="8"/>
    <x v="0"/>
    <n v="2500"/>
    <x v="0"/>
    <x v="0"/>
    <x v="0"/>
    <n v="2017"/>
  </r>
  <r>
    <s v="YA-17"/>
    <x v="5"/>
    <x v="0"/>
    <n v="20"/>
    <x v="0"/>
    <n v="2600"/>
    <x v="0"/>
    <x v="0"/>
    <x v="0"/>
    <n v="2017"/>
  </r>
  <r>
    <s v="YA-18"/>
    <x v="6"/>
    <x v="1"/>
    <n v="27"/>
    <x v="0"/>
    <n v="2700"/>
    <x v="0"/>
    <x v="0"/>
    <x v="1"/>
    <n v="2017"/>
  </r>
  <r>
    <s v="YA-19"/>
    <x v="6"/>
    <x v="0"/>
    <n v="18"/>
    <x v="0"/>
    <n v="2800"/>
    <x v="0"/>
    <x v="0"/>
    <x v="0"/>
    <n v="2017"/>
  </r>
  <r>
    <s v="YA-20"/>
    <x v="6"/>
    <x v="0"/>
    <n v="16"/>
    <x v="0"/>
    <n v="2900"/>
    <x v="0"/>
    <x v="0"/>
    <x v="0"/>
    <n v="2017"/>
  </r>
  <r>
    <s v="YA-21"/>
    <x v="6"/>
    <x v="0"/>
    <n v="12"/>
    <x v="0"/>
    <n v="3000"/>
    <x v="0"/>
    <x v="0"/>
    <x v="0"/>
    <n v="2017"/>
  </r>
  <r>
    <s v="YA-22"/>
    <x v="7"/>
    <x v="0"/>
    <n v="18"/>
    <x v="0"/>
    <n v="1000"/>
    <x v="0"/>
    <x v="0"/>
    <x v="0"/>
    <n v="2017"/>
  </r>
  <r>
    <s v="YA-23"/>
    <x v="7"/>
    <x v="1"/>
    <n v="24"/>
    <x v="0"/>
    <n v="1100"/>
    <x v="0"/>
    <x v="0"/>
    <x v="1"/>
    <n v="2017"/>
  </r>
  <r>
    <s v="YA-24"/>
    <x v="7"/>
    <x v="1"/>
    <n v="6"/>
    <x v="0"/>
    <n v="1200"/>
    <x v="0"/>
    <x v="0"/>
    <x v="1"/>
    <n v="2017"/>
  </r>
  <r>
    <s v="YA-25"/>
    <x v="7"/>
    <x v="0"/>
    <n v="13"/>
    <x v="0"/>
    <n v="1300"/>
    <x v="0"/>
    <x v="0"/>
    <x v="0"/>
    <n v="2017"/>
  </r>
  <r>
    <s v="YA-26"/>
    <x v="7"/>
    <x v="0"/>
    <n v="10"/>
    <x v="0"/>
    <n v="1400"/>
    <x v="0"/>
    <x v="0"/>
    <x v="0"/>
    <n v="2017"/>
  </r>
  <r>
    <s v="YA-27"/>
    <x v="8"/>
    <x v="0"/>
    <n v="6"/>
    <x v="0"/>
    <n v="1500"/>
    <x v="0"/>
    <x v="0"/>
    <x v="0"/>
    <n v="2017"/>
  </r>
  <r>
    <s v="YA-28"/>
    <x v="8"/>
    <x v="0"/>
    <n v="11"/>
    <x v="0"/>
    <n v="1600"/>
    <x v="0"/>
    <x v="0"/>
    <x v="0"/>
    <n v="2017"/>
  </r>
  <r>
    <s v="YA-29"/>
    <x v="8"/>
    <x v="1"/>
    <n v="20"/>
    <x v="0"/>
    <n v="1700"/>
    <x v="0"/>
    <x v="0"/>
    <x v="1"/>
    <n v="2017"/>
  </r>
  <r>
    <s v="YA-30"/>
    <x v="8"/>
    <x v="1"/>
    <n v="4"/>
    <x v="0"/>
    <n v="1800"/>
    <x v="0"/>
    <x v="0"/>
    <x v="1"/>
    <n v="2017"/>
  </r>
  <r>
    <s v="YA-31"/>
    <x v="8"/>
    <x v="1"/>
    <n v="2"/>
    <x v="0"/>
    <n v="1900"/>
    <x v="0"/>
    <x v="0"/>
    <x v="1"/>
    <n v="2017"/>
  </r>
  <r>
    <s v="YA-32"/>
    <x v="8"/>
    <x v="0"/>
    <n v="11"/>
    <x v="0"/>
    <n v="2000"/>
    <x v="0"/>
    <x v="0"/>
    <x v="0"/>
    <n v="2017"/>
  </r>
  <r>
    <s v="YA-33"/>
    <x v="8"/>
    <x v="0"/>
    <n v="12"/>
    <x v="0"/>
    <n v="2100"/>
    <x v="0"/>
    <x v="0"/>
    <x v="0"/>
    <n v="2017"/>
  </r>
  <r>
    <s v="YA-34"/>
    <x v="9"/>
    <x v="1"/>
    <n v="27"/>
    <x v="0"/>
    <n v="2200"/>
    <x v="0"/>
    <x v="0"/>
    <x v="1"/>
    <n v="2017"/>
  </r>
  <r>
    <s v="YA-35"/>
    <x v="9"/>
    <x v="0"/>
    <n v="14"/>
    <x v="0"/>
    <n v="2300"/>
    <x v="0"/>
    <x v="0"/>
    <x v="0"/>
    <n v="2017"/>
  </r>
  <r>
    <s v="YA-36"/>
    <x v="9"/>
    <x v="0"/>
    <n v="31"/>
    <x v="0"/>
    <n v="2400"/>
    <x v="0"/>
    <x v="0"/>
    <x v="0"/>
    <n v="2017"/>
  </r>
  <r>
    <s v="YA-37"/>
    <x v="10"/>
    <x v="1"/>
    <n v="20"/>
    <x v="0"/>
    <n v="2500"/>
    <x v="0"/>
    <x v="0"/>
    <x v="1"/>
    <n v="2017"/>
  </r>
  <r>
    <s v="YA-38"/>
    <x v="10"/>
    <x v="0"/>
    <n v="39"/>
    <x v="0"/>
    <n v="2600"/>
    <x v="0"/>
    <x v="0"/>
    <x v="0"/>
    <n v="2017"/>
  </r>
  <r>
    <s v="YA-39"/>
    <x v="11"/>
    <x v="0"/>
    <n v="12"/>
    <x v="0"/>
    <n v="2700"/>
    <x v="0"/>
    <x v="0"/>
    <x v="0"/>
    <n v="2017"/>
  </r>
  <r>
    <s v="YA-40"/>
    <x v="11"/>
    <x v="0"/>
    <n v="15"/>
    <x v="0"/>
    <n v="2800"/>
    <x v="0"/>
    <x v="0"/>
    <x v="0"/>
    <n v="2017"/>
  </r>
  <r>
    <s v="YA-41"/>
    <x v="11"/>
    <x v="0"/>
    <n v="18"/>
    <x v="0"/>
    <n v="2900"/>
    <x v="1"/>
    <x v="0"/>
    <x v="0"/>
    <n v="2017"/>
  </r>
  <r>
    <s v="YA-42"/>
    <x v="12"/>
    <x v="0"/>
    <n v="19"/>
    <x v="0"/>
    <n v="3000"/>
    <x v="0"/>
    <x v="0"/>
    <x v="0"/>
    <n v="2017"/>
  </r>
  <r>
    <s v="YA-43"/>
    <x v="12"/>
    <x v="0"/>
    <n v="13"/>
    <x v="0"/>
    <n v="1000"/>
    <x v="0"/>
    <x v="0"/>
    <x v="0"/>
    <n v="2017"/>
  </r>
  <r>
    <s v="YA-44"/>
    <x v="13"/>
    <x v="0"/>
    <n v="17"/>
    <x v="0"/>
    <n v="1100"/>
    <x v="0"/>
    <x v="0"/>
    <x v="0"/>
    <n v="2017"/>
  </r>
  <r>
    <s v="YA-45"/>
    <x v="14"/>
    <x v="0"/>
    <n v="17"/>
    <x v="0"/>
    <n v="1200"/>
    <x v="0"/>
    <x v="0"/>
    <x v="0"/>
    <n v="2017"/>
  </r>
  <r>
    <s v="YA-46"/>
    <x v="14"/>
    <x v="0"/>
    <n v="27"/>
    <x v="0"/>
    <n v="1300"/>
    <x v="0"/>
    <x v="0"/>
    <x v="0"/>
    <n v="2017"/>
  </r>
  <r>
    <s v="YA-47"/>
    <x v="14"/>
    <x v="1"/>
    <n v="24"/>
    <x v="0"/>
    <n v="1400"/>
    <x v="0"/>
    <x v="0"/>
    <x v="1"/>
    <n v="2017"/>
  </r>
  <r>
    <s v="YA-48"/>
    <x v="15"/>
    <x v="1"/>
    <n v="23"/>
    <x v="0"/>
    <n v="1500"/>
    <x v="0"/>
    <x v="0"/>
    <x v="1"/>
    <n v="2017"/>
  </r>
  <r>
    <s v="YA-49"/>
    <x v="15"/>
    <x v="0"/>
    <n v="18"/>
    <x v="0"/>
    <n v="1600"/>
    <x v="0"/>
    <x v="0"/>
    <x v="0"/>
    <n v="2017"/>
  </r>
  <r>
    <s v="YA-50"/>
    <x v="15"/>
    <x v="0"/>
    <n v="22"/>
    <x v="0"/>
    <n v="1700"/>
    <x v="0"/>
    <x v="0"/>
    <x v="0"/>
    <n v="2017"/>
  </r>
  <r>
    <s v="YA-51"/>
    <x v="16"/>
    <x v="0"/>
    <n v="17"/>
    <x v="0"/>
    <n v="1800"/>
    <x v="0"/>
    <x v="0"/>
    <x v="0"/>
    <n v="2017"/>
  </r>
  <r>
    <s v="YA-52"/>
    <x v="16"/>
    <x v="0"/>
    <n v="14"/>
    <x v="0"/>
    <n v="1900"/>
    <x v="0"/>
    <x v="0"/>
    <x v="0"/>
    <n v="2017"/>
  </r>
  <r>
    <s v="YA-53"/>
    <x v="16"/>
    <x v="0"/>
    <n v="7"/>
    <x v="0"/>
    <n v="2000"/>
    <x v="0"/>
    <x v="0"/>
    <x v="0"/>
    <n v="2017"/>
  </r>
  <r>
    <s v="YA-54"/>
    <x v="16"/>
    <x v="1"/>
    <n v="25"/>
    <x v="0"/>
    <n v="2100"/>
    <x v="0"/>
    <x v="0"/>
    <x v="1"/>
    <n v="2017"/>
  </r>
  <r>
    <s v="YA-55"/>
    <x v="17"/>
    <x v="0"/>
    <n v="24"/>
    <x v="0"/>
    <n v="2200"/>
    <x v="0"/>
    <x v="0"/>
    <x v="0"/>
    <n v="2017"/>
  </r>
  <r>
    <s v="YA-56"/>
    <x v="17"/>
    <x v="0"/>
    <n v="13"/>
    <x v="0"/>
    <n v="2300"/>
    <x v="0"/>
    <x v="0"/>
    <x v="0"/>
    <n v="2017"/>
  </r>
  <r>
    <s v="YA-57"/>
    <x v="17"/>
    <x v="0"/>
    <n v="4"/>
    <x v="0"/>
    <n v="2400"/>
    <x v="0"/>
    <x v="0"/>
    <x v="0"/>
    <n v="2017"/>
  </r>
  <r>
    <s v="YA-58"/>
    <x v="17"/>
    <x v="1"/>
    <n v="25"/>
    <x v="0"/>
    <n v="2500"/>
    <x v="0"/>
    <x v="0"/>
    <x v="1"/>
    <n v="2017"/>
  </r>
  <r>
    <s v="YA-59"/>
    <x v="18"/>
    <x v="1"/>
    <n v="24"/>
    <x v="0"/>
    <n v="2600"/>
    <x v="0"/>
    <x v="0"/>
    <x v="1"/>
    <n v="2017"/>
  </r>
  <r>
    <s v="YA-60"/>
    <x v="18"/>
    <x v="0"/>
    <n v="17"/>
    <x v="0"/>
    <n v="2700"/>
    <x v="0"/>
    <x v="0"/>
    <x v="0"/>
    <n v="2017"/>
  </r>
  <r>
    <s v="YA-61"/>
    <x v="18"/>
    <x v="0"/>
    <n v="22"/>
    <x v="0"/>
    <n v="2800"/>
    <x v="0"/>
    <x v="0"/>
    <x v="0"/>
    <n v="2017"/>
  </r>
  <r>
    <s v="YA-62"/>
    <x v="19"/>
    <x v="1"/>
    <n v="23"/>
    <x v="0"/>
    <n v="2900"/>
    <x v="0"/>
    <x v="0"/>
    <x v="1"/>
    <n v="2017"/>
  </r>
  <r>
    <s v="YA-63"/>
    <x v="19"/>
    <x v="0"/>
    <n v="9"/>
    <x v="0"/>
    <n v="3000"/>
    <x v="0"/>
    <x v="0"/>
    <x v="0"/>
    <n v="2017"/>
  </r>
  <r>
    <s v="YA-64"/>
    <x v="19"/>
    <x v="0"/>
    <n v="5"/>
    <x v="0"/>
    <n v="3100"/>
    <x v="0"/>
    <x v="0"/>
    <x v="0"/>
    <n v="2017"/>
  </r>
  <r>
    <s v="YA-65"/>
    <x v="19"/>
    <x v="0"/>
    <n v="23"/>
    <x v="0"/>
    <n v="3200"/>
    <x v="0"/>
    <x v="0"/>
    <x v="0"/>
    <n v="2017"/>
  </r>
  <r>
    <s v="YA-66"/>
    <x v="20"/>
    <x v="0"/>
    <n v="23"/>
    <x v="0"/>
    <n v="3300"/>
    <x v="0"/>
    <x v="0"/>
    <x v="0"/>
    <n v="2017"/>
  </r>
  <r>
    <s v="YA-67"/>
    <x v="20"/>
    <x v="0"/>
    <n v="9"/>
    <x v="0"/>
    <n v="3400"/>
    <x v="0"/>
    <x v="0"/>
    <x v="0"/>
    <n v="2017"/>
  </r>
  <r>
    <s v="YA-68"/>
    <x v="20"/>
    <x v="0"/>
    <n v="8"/>
    <x v="0"/>
    <n v="3500"/>
    <x v="0"/>
    <x v="0"/>
    <x v="0"/>
    <n v="2017"/>
  </r>
  <r>
    <s v="YA-69"/>
    <x v="20"/>
    <x v="1"/>
    <n v="25"/>
    <x v="0"/>
    <n v="3600"/>
    <x v="0"/>
    <x v="0"/>
    <x v="1"/>
    <n v="2017"/>
  </r>
  <r>
    <s v="YA-70"/>
    <x v="21"/>
    <x v="2"/>
    <n v="9"/>
    <x v="1"/>
    <n v="3700"/>
    <x v="1"/>
    <x v="0"/>
    <x v="2"/>
    <n v="2018"/>
  </r>
  <r>
    <s v="YA-71"/>
    <x v="21"/>
    <x v="2"/>
    <n v="22"/>
    <x v="1"/>
    <n v="3800"/>
    <x v="1"/>
    <x v="0"/>
    <x v="2"/>
    <n v="2018"/>
  </r>
  <r>
    <s v="YA-72"/>
    <x v="21"/>
    <x v="3"/>
    <n v="29"/>
    <x v="1"/>
    <n v="3900"/>
    <x v="1"/>
    <x v="0"/>
    <x v="3"/>
    <n v="2019"/>
  </r>
  <r>
    <s v="YA-73"/>
    <x v="22"/>
    <x v="2"/>
    <n v="15"/>
    <x v="1"/>
    <n v="4000"/>
    <x v="1"/>
    <x v="0"/>
    <x v="2"/>
    <n v="2018"/>
  </r>
  <r>
    <s v="YA-74"/>
    <x v="22"/>
    <x v="3"/>
    <n v="29"/>
    <x v="1"/>
    <n v="4100"/>
    <x v="1"/>
    <x v="0"/>
    <x v="3"/>
    <n v="2019"/>
  </r>
  <r>
    <s v="YA-75"/>
    <x v="23"/>
    <x v="1"/>
    <n v="22"/>
    <x v="1"/>
    <n v="4200"/>
    <x v="1"/>
    <x v="0"/>
    <x v="1"/>
    <n v="2017"/>
  </r>
  <r>
    <s v="YA-76"/>
    <x v="23"/>
    <x v="3"/>
    <n v="28"/>
    <x v="1"/>
    <n v="1540"/>
    <x v="1"/>
    <x v="0"/>
    <x v="3"/>
    <n v="2019"/>
  </r>
  <r>
    <s v="YA-77"/>
    <x v="23"/>
    <x v="2"/>
    <n v="6"/>
    <x v="1"/>
    <n v="4100"/>
    <x v="1"/>
    <x v="0"/>
    <x v="2"/>
    <n v="2018"/>
  </r>
  <r>
    <s v="YA-78"/>
    <x v="23"/>
    <x v="2"/>
    <n v="9"/>
    <x v="1"/>
    <n v="4100"/>
    <x v="1"/>
    <x v="0"/>
    <x v="2"/>
    <n v="2018"/>
  </r>
  <r>
    <s v="YA-79"/>
    <x v="24"/>
    <x v="2"/>
    <n v="6"/>
    <x v="1"/>
    <n v="4100"/>
    <x v="1"/>
    <x v="0"/>
    <x v="2"/>
    <n v="2018"/>
  </r>
  <r>
    <s v="YA-80"/>
    <x v="24"/>
    <x v="3"/>
    <n v="28"/>
    <x v="1"/>
    <n v="4100"/>
    <x v="1"/>
    <x v="0"/>
    <x v="3"/>
    <n v="2019"/>
  </r>
  <r>
    <s v="YA-81"/>
    <x v="24"/>
    <x v="1"/>
    <n v="20"/>
    <x v="1"/>
    <n v="4100"/>
    <x v="1"/>
    <x v="0"/>
    <x v="1"/>
    <n v="2017"/>
  </r>
  <r>
    <s v="YA-82"/>
    <x v="24"/>
    <x v="2"/>
    <n v="1"/>
    <x v="2"/>
    <n v="4100"/>
    <x v="1"/>
    <x v="0"/>
    <x v="2"/>
    <n v="2018"/>
  </r>
  <r>
    <s v="YA-83"/>
    <x v="24"/>
    <x v="2"/>
    <n v="1"/>
    <x v="2"/>
    <n v="4100"/>
    <x v="1"/>
    <x v="0"/>
    <x v="2"/>
    <n v="2018"/>
  </r>
  <r>
    <s v="YA-84"/>
    <x v="24"/>
    <x v="2"/>
    <n v="3"/>
    <x v="3"/>
    <n v="4100"/>
    <x v="1"/>
    <x v="0"/>
    <x v="2"/>
    <n v="2018"/>
  </r>
  <r>
    <s v="YA-85"/>
    <x v="25"/>
    <x v="3"/>
    <n v="28"/>
    <x v="1"/>
    <n v="4100"/>
    <x v="1"/>
    <x v="0"/>
    <x v="3"/>
    <n v="2019"/>
  </r>
  <r>
    <s v="YA-86"/>
    <x v="25"/>
    <x v="2"/>
    <n v="5"/>
    <x v="3"/>
    <n v="4100"/>
    <x v="1"/>
    <x v="0"/>
    <x v="2"/>
    <n v="2018"/>
  </r>
  <r>
    <s v="YA-87"/>
    <x v="25"/>
    <x v="2"/>
    <n v="14"/>
    <x v="1"/>
    <n v="4100"/>
    <x v="1"/>
    <x v="0"/>
    <x v="2"/>
    <n v="2018"/>
  </r>
  <r>
    <s v="YA-88"/>
    <x v="25"/>
    <x v="1"/>
    <n v="19"/>
    <x v="1"/>
    <n v="680"/>
    <x v="1"/>
    <x v="0"/>
    <x v="1"/>
    <n v="2017"/>
  </r>
  <r>
    <s v="YA-89"/>
    <x v="26"/>
    <x v="3"/>
    <n v="25"/>
    <x v="1"/>
    <n v="1166"/>
    <x v="1"/>
    <x v="0"/>
    <x v="3"/>
    <n v="2019"/>
  </r>
  <r>
    <s v="YA-90"/>
    <x v="26"/>
    <x v="3"/>
    <n v="4"/>
    <x v="1"/>
    <n v="1652"/>
    <x v="1"/>
    <x v="0"/>
    <x v="3"/>
    <n v="2019"/>
  </r>
  <r>
    <s v="YA-91"/>
    <x v="26"/>
    <x v="1"/>
    <n v="20"/>
    <x v="1"/>
    <n v="2138"/>
    <x v="1"/>
    <x v="0"/>
    <x v="1"/>
    <n v="2017"/>
  </r>
  <r>
    <s v="YA-92"/>
    <x v="26"/>
    <x v="2"/>
    <n v="16"/>
    <x v="1"/>
    <n v="2624"/>
    <x v="1"/>
    <x v="0"/>
    <x v="2"/>
    <n v="2018"/>
  </r>
  <r>
    <s v="YA-93"/>
    <x v="26"/>
    <x v="2"/>
    <n v="5"/>
    <x v="3"/>
    <n v="3110"/>
    <x v="1"/>
    <x v="0"/>
    <x v="2"/>
    <n v="2018"/>
  </r>
  <r>
    <s v="YA-94"/>
    <x v="27"/>
    <x v="1"/>
    <n v="20"/>
    <x v="1"/>
    <n v="3596"/>
    <x v="1"/>
    <x v="0"/>
    <x v="1"/>
    <n v="2017"/>
  </r>
  <r>
    <s v="YA-95"/>
    <x v="27"/>
    <x v="2"/>
    <n v="12"/>
    <x v="1"/>
    <n v="4082"/>
    <x v="1"/>
    <x v="0"/>
    <x v="2"/>
    <n v="2018"/>
  </r>
  <r>
    <s v="YA-96"/>
    <x v="27"/>
    <x v="3"/>
    <n v="28"/>
    <x v="1"/>
    <n v="4568"/>
    <x v="1"/>
    <x v="0"/>
    <x v="3"/>
    <n v="2019"/>
  </r>
  <r>
    <s v="YA-97"/>
    <x v="27"/>
    <x v="2"/>
    <n v="5"/>
    <x v="3"/>
    <n v="5054"/>
    <x v="1"/>
    <x v="0"/>
    <x v="2"/>
    <n v="2018"/>
  </r>
  <r>
    <s v="YA-98"/>
    <x v="28"/>
    <x v="2"/>
    <n v="12"/>
    <x v="1"/>
    <n v="5540"/>
    <x v="1"/>
    <x v="0"/>
    <x v="2"/>
    <n v="2018"/>
  </r>
  <r>
    <s v="YA-99"/>
    <x v="28"/>
    <x v="1"/>
    <n v="3"/>
    <x v="4"/>
    <n v="6026"/>
    <x v="0"/>
    <x v="0"/>
    <x v="1"/>
    <n v="2017"/>
  </r>
  <r>
    <s v="YA-100"/>
    <x v="28"/>
    <x v="1"/>
    <n v="23"/>
    <x v="4"/>
    <n v="933.6"/>
    <x v="0"/>
    <x v="0"/>
    <x v="1"/>
    <n v="2017"/>
  </r>
  <r>
    <s v="YA-101"/>
    <x v="28"/>
    <x v="0"/>
    <n v="6"/>
    <x v="4"/>
    <n v="600"/>
    <x v="0"/>
    <x v="0"/>
    <x v="0"/>
    <n v="2017"/>
  </r>
  <r>
    <s v="YA-102"/>
    <x v="28"/>
    <x v="0"/>
    <n v="13"/>
    <x v="4"/>
    <n v="1445"/>
    <x v="0"/>
    <x v="0"/>
    <x v="0"/>
    <n v="2017"/>
  </r>
  <r>
    <s v="YA-103"/>
    <x v="28"/>
    <x v="3"/>
    <n v="28"/>
    <x v="1"/>
    <n v="1330"/>
    <x v="1"/>
    <x v="0"/>
    <x v="3"/>
    <n v="2019"/>
  </r>
  <r>
    <s v="YA-104"/>
    <x v="28"/>
    <x v="2"/>
    <n v="5"/>
    <x v="3"/>
    <n v="1215"/>
    <x v="1"/>
    <x v="0"/>
    <x v="2"/>
    <n v="2018"/>
  </r>
  <r>
    <s v="YA-105"/>
    <x v="29"/>
    <x v="1"/>
    <n v="42"/>
    <x v="4"/>
    <n v="1100"/>
    <x v="0"/>
    <x v="0"/>
    <x v="1"/>
    <n v="2017"/>
  </r>
  <r>
    <s v="YA-106"/>
    <x v="29"/>
    <x v="2"/>
    <n v="11"/>
    <x v="1"/>
    <n v="985"/>
    <x v="1"/>
    <x v="0"/>
    <x v="2"/>
    <n v="2018"/>
  </r>
  <r>
    <s v="YA-107"/>
    <x v="29"/>
    <x v="3"/>
    <n v="10"/>
    <x v="1"/>
    <n v="870"/>
    <x v="1"/>
    <x v="0"/>
    <x v="3"/>
    <n v="2019"/>
  </r>
  <r>
    <s v="YA-108"/>
    <x v="29"/>
    <x v="3"/>
    <n v="18"/>
    <x v="1"/>
    <n v="755"/>
    <x v="1"/>
    <x v="0"/>
    <x v="3"/>
    <n v="2019"/>
  </r>
  <r>
    <s v="YA-109"/>
    <x v="29"/>
    <x v="2"/>
    <n v="5"/>
    <x v="3"/>
    <n v="640"/>
    <x v="1"/>
    <x v="0"/>
    <x v="2"/>
    <n v="2018"/>
  </r>
  <r>
    <s v="YA-110"/>
    <x v="30"/>
    <x v="1"/>
    <n v="11"/>
    <x v="4"/>
    <n v="525"/>
    <x v="0"/>
    <x v="0"/>
    <x v="1"/>
    <n v="2017"/>
  </r>
  <r>
    <s v="YA-111"/>
    <x v="30"/>
    <x v="1"/>
    <n v="22"/>
    <x v="4"/>
    <n v="410"/>
    <x v="0"/>
    <x v="0"/>
    <x v="1"/>
    <n v="2017"/>
  </r>
  <r>
    <s v="YA-112"/>
    <x v="30"/>
    <x v="1"/>
    <n v="2"/>
    <x v="4"/>
    <n v="295"/>
    <x v="0"/>
    <x v="0"/>
    <x v="1"/>
    <n v="2017"/>
  </r>
  <r>
    <s v="YA-113"/>
    <x v="30"/>
    <x v="1"/>
    <n v="7"/>
    <x v="4"/>
    <n v="401"/>
    <x v="0"/>
    <x v="0"/>
    <x v="1"/>
    <n v="2017"/>
  </r>
  <r>
    <s v="YA-114"/>
    <x v="30"/>
    <x v="2"/>
    <n v="17"/>
    <x v="3"/>
    <n v="1700"/>
    <x v="1"/>
    <x v="0"/>
    <x v="2"/>
    <n v="2018"/>
  </r>
  <r>
    <s v="YA-115"/>
    <x v="30"/>
    <x v="3"/>
    <n v="23"/>
    <x v="1"/>
    <n v="1238.2"/>
    <x v="1"/>
    <x v="0"/>
    <x v="3"/>
    <n v="2019"/>
  </r>
  <r>
    <s v="YA-116"/>
    <x v="30"/>
    <x v="3"/>
    <n v="7"/>
    <x v="1"/>
    <n v="361.8"/>
    <x v="1"/>
    <x v="0"/>
    <x v="3"/>
    <n v="2019"/>
  </r>
  <r>
    <s v="YA-117"/>
    <x v="31"/>
    <x v="3"/>
    <n v="20"/>
    <x v="1"/>
    <n v="751"/>
    <x v="1"/>
    <x v="0"/>
    <x v="3"/>
    <n v="2019"/>
  </r>
  <r>
    <s v="YA-118"/>
    <x v="32"/>
    <x v="3"/>
    <n v="2"/>
    <x v="1"/>
    <n v="1140.2"/>
    <x v="1"/>
    <x v="0"/>
    <x v="3"/>
    <n v="2019"/>
  </r>
  <r>
    <s v="YA-119"/>
    <x v="32"/>
    <x v="3"/>
    <n v="27"/>
    <x v="1"/>
    <n v="1529.4"/>
    <x v="1"/>
    <x v="0"/>
    <x v="3"/>
    <n v="2019"/>
  </r>
  <r>
    <s v="YA-120"/>
    <x v="32"/>
    <x v="3"/>
    <n v="2"/>
    <x v="1"/>
    <n v="1918.6"/>
    <x v="1"/>
    <x v="0"/>
    <x v="3"/>
    <n v="2019"/>
  </r>
  <r>
    <s v="YA-121"/>
    <x v="32"/>
    <x v="1"/>
    <n v="42"/>
    <x v="4"/>
    <n v="2307.8000000000002"/>
    <x v="0"/>
    <x v="0"/>
    <x v="1"/>
    <n v="2017"/>
  </r>
  <r>
    <s v="YA-122"/>
    <x v="32"/>
    <x v="1"/>
    <n v="5"/>
    <x v="4"/>
    <n v="2697"/>
    <x v="0"/>
    <x v="0"/>
    <x v="1"/>
    <n v="2017"/>
  </r>
  <r>
    <s v="YA-123"/>
    <x v="33"/>
    <x v="3"/>
    <n v="7"/>
    <x v="1"/>
    <n v="3086.2"/>
    <x v="1"/>
    <x v="0"/>
    <x v="3"/>
    <n v="2019"/>
  </r>
  <r>
    <s v="YA-124"/>
    <x v="33"/>
    <x v="3"/>
    <n v="24"/>
    <x v="1"/>
    <n v="3475.4"/>
    <x v="1"/>
    <x v="0"/>
    <x v="3"/>
    <n v="2019"/>
  </r>
  <r>
    <s v="YA-125"/>
    <x v="33"/>
    <x v="1"/>
    <n v="3"/>
    <x v="4"/>
    <n v="3864.6"/>
    <x v="0"/>
    <x v="0"/>
    <x v="1"/>
    <n v="2017"/>
  </r>
  <r>
    <s v="YA-126"/>
    <x v="33"/>
    <x v="1"/>
    <n v="5"/>
    <x v="4"/>
    <n v="4253.8"/>
    <x v="0"/>
    <x v="0"/>
    <x v="1"/>
    <n v="2017"/>
  </r>
  <r>
    <s v="YA-127"/>
    <x v="33"/>
    <x v="1"/>
    <n v="17"/>
    <x v="4"/>
    <n v="4643"/>
    <x v="0"/>
    <x v="0"/>
    <x v="1"/>
    <n v="2017"/>
  </r>
  <r>
    <s v="YA-128"/>
    <x v="33"/>
    <x v="1"/>
    <n v="12"/>
    <x v="4"/>
    <n v="5032.2"/>
    <x v="0"/>
    <x v="0"/>
    <x v="1"/>
    <n v="2017"/>
  </r>
  <r>
    <s v="YA-129"/>
    <x v="33"/>
    <x v="1"/>
    <n v="7"/>
    <x v="4"/>
    <n v="5421.4"/>
    <x v="0"/>
    <x v="0"/>
    <x v="1"/>
    <n v="2017"/>
  </r>
  <r>
    <s v="YA-130"/>
    <x v="33"/>
    <x v="2"/>
    <n v="10"/>
    <x v="1"/>
    <n v="5810.6"/>
    <x v="1"/>
    <x v="0"/>
    <x v="2"/>
    <n v="2018"/>
  </r>
  <r>
    <s v="YA-131"/>
    <x v="32"/>
    <x v="2"/>
    <n v="16"/>
    <x v="3"/>
    <n v="6199.8"/>
    <x v="1"/>
    <x v="0"/>
    <x v="2"/>
    <n v="2018"/>
  </r>
  <r>
    <s v="YA-132"/>
    <x v="32"/>
    <x v="2"/>
    <n v="2"/>
    <x v="3"/>
    <n v="6589"/>
    <x v="1"/>
    <x v="0"/>
    <x v="2"/>
    <n v="2018"/>
  </r>
  <r>
    <s v="YA-133"/>
    <x v="32"/>
    <x v="2"/>
    <n v="2"/>
    <x v="3"/>
    <n v="6978.2"/>
    <x v="1"/>
    <x v="0"/>
    <x v="2"/>
    <n v="2018"/>
  </r>
  <r>
    <s v="YA-134"/>
    <x v="32"/>
    <x v="2"/>
    <n v="2"/>
    <x v="3"/>
    <n v="7367.4"/>
    <x v="1"/>
    <x v="0"/>
    <x v="2"/>
    <n v="2018"/>
  </r>
  <r>
    <s v="YA-135"/>
    <x v="33"/>
    <x v="2"/>
    <n v="2"/>
    <x v="3"/>
    <n v="7756.6"/>
    <x v="1"/>
    <x v="0"/>
    <x v="2"/>
    <n v="2018"/>
  </r>
  <r>
    <s v="YA-136"/>
    <x v="33"/>
    <x v="2"/>
    <n v="2"/>
    <x v="3"/>
    <n v="8145.8"/>
    <x v="1"/>
    <x v="0"/>
    <x v="2"/>
    <n v="2018"/>
  </r>
  <r>
    <s v="YA-137"/>
    <x v="34"/>
    <x v="2"/>
    <n v="2"/>
    <x v="3"/>
    <n v="87"/>
    <x v="1"/>
    <x v="0"/>
    <x v="2"/>
    <n v="2018"/>
  </r>
  <r>
    <s v="YA-138"/>
    <x v="34"/>
    <x v="2"/>
    <n v="11"/>
    <x v="1"/>
    <n v="972"/>
    <x v="1"/>
    <x v="0"/>
    <x v="2"/>
    <n v="2018"/>
  </r>
  <r>
    <s v="YA-139"/>
    <x v="34"/>
    <x v="3"/>
    <n v="4"/>
    <x v="1"/>
    <n v="130"/>
    <x v="1"/>
    <x v="0"/>
    <x v="3"/>
    <n v="2019"/>
  </r>
  <r>
    <s v="YA-140"/>
    <x v="34"/>
    <x v="3"/>
    <n v="26"/>
    <x v="1"/>
    <n v="1190"/>
    <x v="1"/>
    <x v="0"/>
    <x v="3"/>
    <n v="2019"/>
  </r>
  <r>
    <s v="YA-141"/>
    <x v="34"/>
    <x v="1"/>
    <n v="12"/>
    <x v="3"/>
    <n v="743.8"/>
    <x v="1"/>
    <x v="0"/>
    <x v="1"/>
    <n v="2017"/>
  </r>
  <r>
    <s v="YA-142"/>
    <x v="34"/>
    <x v="1"/>
    <n v="21"/>
    <x v="4"/>
    <n v="1059.7"/>
    <x v="0"/>
    <x v="0"/>
    <x v="1"/>
    <n v="2017"/>
  </r>
  <r>
    <s v="YA-143"/>
    <x v="34"/>
    <x v="1"/>
    <n v="2"/>
    <x v="4"/>
    <n v="95"/>
    <x v="0"/>
    <x v="0"/>
    <x v="1"/>
    <n v="2017"/>
  </r>
  <r>
    <s v="YA-144"/>
    <x v="34"/>
    <x v="1"/>
    <n v="2"/>
    <x v="4"/>
    <n v="101.2"/>
    <x v="0"/>
    <x v="0"/>
    <x v="1"/>
    <n v="2017"/>
  </r>
  <r>
    <s v="YA-145"/>
    <x v="34"/>
    <x v="1"/>
    <n v="3"/>
    <x v="4"/>
    <n v="220.5"/>
    <x v="0"/>
    <x v="0"/>
    <x v="1"/>
    <n v="2017"/>
  </r>
  <r>
    <s v="YA-146"/>
    <x v="34"/>
    <x v="1"/>
    <n v="2"/>
    <x v="4"/>
    <n v="89.2"/>
    <x v="0"/>
    <x v="0"/>
    <x v="1"/>
    <n v="2017"/>
  </r>
  <r>
    <s v="YA-147"/>
    <x v="35"/>
    <x v="2"/>
    <n v="11"/>
    <x v="1"/>
    <n v="953"/>
    <x v="1"/>
    <x v="0"/>
    <x v="2"/>
    <n v="2018"/>
  </r>
  <r>
    <s v="YA-148"/>
    <x v="35"/>
    <x v="3"/>
    <n v="9"/>
    <x v="1"/>
    <n v="506"/>
    <x v="1"/>
    <x v="0"/>
    <x v="3"/>
    <n v="2019"/>
  </r>
  <r>
    <s v="YA-149"/>
    <x v="35"/>
    <x v="3"/>
    <n v="20"/>
    <x v="1"/>
    <n v="1094"/>
    <x v="1"/>
    <x v="0"/>
    <x v="3"/>
    <n v="2019"/>
  </r>
  <r>
    <s v="YA-150"/>
    <x v="35"/>
    <x v="1"/>
    <n v="17"/>
    <x v="5"/>
    <n v="1191.4000000000001"/>
    <x v="1"/>
    <x v="0"/>
    <x v="1"/>
    <n v="2017"/>
  </r>
  <r>
    <s v="YA-151"/>
    <x v="35"/>
    <x v="1"/>
    <n v="6"/>
    <x v="6"/>
    <n v="318"/>
    <x v="1"/>
    <x v="0"/>
    <x v="1"/>
    <n v="2017"/>
  </r>
  <r>
    <s v="YA-152"/>
    <x v="36"/>
    <x v="0"/>
    <n v="46"/>
    <x v="0"/>
    <n v="4840"/>
    <x v="1"/>
    <x v="0"/>
    <x v="0"/>
    <n v="2017"/>
  </r>
  <r>
    <s v="YA-153"/>
    <x v="36"/>
    <x v="3"/>
    <n v="11"/>
    <x v="1"/>
    <n v="540"/>
    <x v="1"/>
    <x v="0"/>
    <x v="3"/>
    <n v="2019"/>
  </r>
  <r>
    <s v="YA-154"/>
    <x v="36"/>
    <x v="3"/>
    <n v="19"/>
    <x v="1"/>
    <n v="960"/>
    <x v="1"/>
    <x v="0"/>
    <x v="3"/>
    <n v="2019"/>
  </r>
  <r>
    <s v="YA-155"/>
    <x v="36"/>
    <x v="1"/>
    <n v="4"/>
    <x v="6"/>
    <n v="300.60000000000002"/>
    <x v="1"/>
    <x v="0"/>
    <x v="1"/>
    <n v="2017"/>
  </r>
  <r>
    <s v="YA-156"/>
    <x v="36"/>
    <x v="1"/>
    <n v="1"/>
    <x v="7"/>
    <n v="20.5"/>
    <x v="1"/>
    <x v="0"/>
    <x v="1"/>
    <n v="2017"/>
  </r>
  <r>
    <s v="YA-157"/>
    <x v="36"/>
    <x v="1"/>
    <n v="1"/>
    <x v="4"/>
    <n v="47.5"/>
    <x v="1"/>
    <x v="0"/>
    <x v="1"/>
    <n v="2017"/>
  </r>
  <r>
    <s v="YA-158"/>
    <x v="36"/>
    <x v="1"/>
    <n v="18"/>
    <x v="5"/>
    <n v="1251.4000000000001"/>
    <x v="1"/>
    <x v="0"/>
    <x v="1"/>
    <n v="2017"/>
  </r>
  <r>
    <s v="YA-159"/>
    <x v="36"/>
    <x v="2"/>
    <n v="12"/>
    <x v="1"/>
    <n v="1127"/>
    <x v="1"/>
    <x v="0"/>
    <x v="2"/>
    <n v="2018"/>
  </r>
  <r>
    <s v="YA-160"/>
    <x v="37"/>
    <x v="0"/>
    <n v="14"/>
    <x v="0"/>
    <n v="2760"/>
    <x v="1"/>
    <x v="0"/>
    <x v="0"/>
    <n v="2017"/>
  </r>
  <r>
    <s v="YA-161"/>
    <x v="37"/>
    <x v="0"/>
    <n v="27"/>
    <x v="0"/>
    <n v="2540"/>
    <x v="1"/>
    <x v="0"/>
    <x v="0"/>
    <n v="2017"/>
  </r>
  <r>
    <s v="YA-162"/>
    <x v="37"/>
    <x v="2"/>
    <n v="10"/>
    <x v="1"/>
    <n v="975"/>
    <x v="1"/>
    <x v="0"/>
    <x v="2"/>
    <n v="2018"/>
  </r>
  <r>
    <s v="YA-163"/>
    <x v="37"/>
    <x v="1"/>
    <n v="4"/>
    <x v="8"/>
    <n v="353.5"/>
    <x v="1"/>
    <x v="0"/>
    <x v="1"/>
    <n v="2017"/>
  </r>
  <r>
    <s v="YA-164"/>
    <x v="37"/>
    <x v="1"/>
    <n v="1"/>
    <x v="4"/>
    <n v="37.700000000000003"/>
    <x v="1"/>
    <x v="0"/>
    <x v="1"/>
    <n v="2017"/>
  </r>
  <r>
    <s v="YA-165"/>
    <x v="37"/>
    <x v="1"/>
    <n v="1"/>
    <x v="6"/>
    <n v="14.4"/>
    <x v="1"/>
    <x v="0"/>
    <x v="1"/>
    <n v="2017"/>
  </r>
  <r>
    <s v="YA-166"/>
    <x v="37"/>
    <x v="1"/>
    <n v="18"/>
    <x v="5"/>
    <n v="1194"/>
    <x v="1"/>
    <x v="0"/>
    <x v="1"/>
    <n v="2017"/>
  </r>
  <r>
    <s v="YA-167"/>
    <x v="37"/>
    <x v="3"/>
    <n v="25"/>
    <x v="1"/>
    <n v="1400"/>
    <x v="1"/>
    <x v="0"/>
    <x v="3"/>
    <n v="2019"/>
  </r>
  <r>
    <s v="YA-168"/>
    <x v="37"/>
    <x v="3"/>
    <n v="6"/>
    <x v="1"/>
    <n v="380"/>
    <x v="1"/>
    <x v="0"/>
    <x v="3"/>
    <n v="2019"/>
  </r>
  <r>
    <s v="YA-169"/>
    <x v="38"/>
    <x v="2"/>
    <n v="10"/>
    <x v="1"/>
    <n v="952"/>
    <x v="1"/>
    <x v="0"/>
    <x v="2"/>
    <n v="2018"/>
  </r>
  <r>
    <s v="YA-170"/>
    <x v="38"/>
    <x v="1"/>
    <n v="17"/>
    <x v="5"/>
    <n v="1039"/>
    <x v="1"/>
    <x v="0"/>
    <x v="1"/>
    <n v="2017"/>
  </r>
  <r>
    <s v="YA-171"/>
    <x v="38"/>
    <x v="1"/>
    <n v="6"/>
    <x v="8"/>
    <n v="441"/>
    <x v="1"/>
    <x v="0"/>
    <x v="1"/>
    <n v="2017"/>
  </r>
  <r>
    <s v="YA-172"/>
    <x v="38"/>
    <x v="0"/>
    <n v="5"/>
    <x v="0"/>
    <n v="1080"/>
    <x v="1"/>
    <x v="0"/>
    <x v="0"/>
    <n v="2017"/>
  </r>
  <r>
    <s v="YA-173"/>
    <x v="38"/>
    <x v="0"/>
    <n v="10"/>
    <x v="0"/>
    <n v="2000"/>
    <x v="1"/>
    <x v="0"/>
    <x v="0"/>
    <n v="2017"/>
  </r>
  <r>
    <s v="YA-174"/>
    <x v="38"/>
    <x v="0"/>
    <n v="27"/>
    <x v="0"/>
    <n v="4140"/>
    <x v="1"/>
    <x v="0"/>
    <x v="0"/>
    <n v="2017"/>
  </r>
  <r>
    <s v="YA-175"/>
    <x v="38"/>
    <x v="3"/>
    <n v="30"/>
    <x v="1"/>
    <n v="1357"/>
    <x v="1"/>
    <x v="0"/>
    <x v="3"/>
    <n v="2019"/>
  </r>
  <r>
    <s v="YA-176"/>
    <x v="39"/>
    <x v="1"/>
    <n v="18"/>
    <x v="5"/>
    <n v="954.5"/>
    <x v="1"/>
    <x v="0"/>
    <x v="1"/>
    <n v="2017"/>
  </r>
  <r>
    <s v="YA-177"/>
    <x v="39"/>
    <x v="1"/>
    <n v="6"/>
    <x v="8"/>
    <n v="585.5"/>
    <x v="1"/>
    <x v="0"/>
    <x v="1"/>
    <n v="2017"/>
  </r>
  <r>
    <s v="YA-178"/>
    <x v="39"/>
    <x v="2"/>
    <n v="9"/>
    <x v="1"/>
    <n v="533"/>
    <x v="1"/>
    <x v="0"/>
    <x v="2"/>
    <n v="2018"/>
  </r>
  <r>
    <s v="YA-179"/>
    <x v="39"/>
    <x v="3"/>
    <n v="23"/>
    <x v="1"/>
    <n v="1004"/>
    <x v="1"/>
    <x v="0"/>
    <x v="3"/>
    <n v="2019"/>
  </r>
  <r>
    <s v="YA-180"/>
    <x v="39"/>
    <x v="3"/>
    <n v="8"/>
    <x v="1"/>
    <n v="379"/>
    <x v="1"/>
    <x v="0"/>
    <x v="3"/>
    <n v="2019"/>
  </r>
  <r>
    <s v="YA-181"/>
    <x v="39"/>
    <x v="0"/>
    <m/>
    <x v="0"/>
    <n v="2200"/>
    <x v="1"/>
    <x v="1"/>
    <x v="0"/>
    <n v="2017"/>
  </r>
  <r>
    <s v="YA-182"/>
    <x v="39"/>
    <x v="0"/>
    <n v="20"/>
    <x v="0"/>
    <n v="3280"/>
    <x v="1"/>
    <x v="0"/>
    <x v="0"/>
    <n v="2017"/>
  </r>
  <r>
    <s v="YA-183"/>
    <x v="39"/>
    <x v="0"/>
    <n v="14"/>
    <x v="0"/>
    <n v="2520"/>
    <x v="1"/>
    <x v="0"/>
    <x v="0"/>
    <n v="2017"/>
  </r>
  <r>
    <s v="YA-184"/>
    <x v="40"/>
    <x v="3"/>
    <n v="30"/>
    <x v="1"/>
    <n v="487"/>
    <x v="1"/>
    <x v="0"/>
    <x v="3"/>
    <n v="2019"/>
  </r>
  <r>
    <s v="YA-185"/>
    <x v="40"/>
    <x v="0"/>
    <n v="18"/>
    <x v="0"/>
    <n v="2440"/>
    <x v="1"/>
    <x v="0"/>
    <x v="0"/>
    <n v="2017"/>
  </r>
  <r>
    <s v="YA-186"/>
    <x v="40"/>
    <x v="0"/>
    <n v="7"/>
    <x v="0"/>
    <n v="4540"/>
    <x v="1"/>
    <x v="1"/>
    <x v="0"/>
    <n v="2017"/>
  </r>
  <r>
    <s v="YA-187"/>
    <x v="40"/>
    <x v="0"/>
    <n v="15"/>
    <x v="0"/>
    <n v="2320"/>
    <x v="1"/>
    <x v="0"/>
    <x v="0"/>
    <n v="2017"/>
  </r>
  <r>
    <s v="YA-188"/>
    <x v="40"/>
    <x v="1"/>
    <n v="5"/>
    <x v="9"/>
    <n v="111"/>
    <x v="1"/>
    <x v="0"/>
    <x v="1"/>
    <n v="2017"/>
  </r>
  <r>
    <s v="YA-189"/>
    <x v="40"/>
    <x v="1"/>
    <n v="5"/>
    <x v="10"/>
    <n v="28"/>
    <x v="1"/>
    <x v="0"/>
    <x v="1"/>
    <n v="2017"/>
  </r>
  <r>
    <s v="YA-190"/>
    <x v="40"/>
    <x v="1"/>
    <n v="5"/>
    <x v="8"/>
    <n v="185"/>
    <x v="1"/>
    <x v="0"/>
    <x v="1"/>
    <n v="2017"/>
  </r>
  <r>
    <s v="YA-191"/>
    <x v="40"/>
    <x v="1"/>
    <n v="19"/>
    <x v="5"/>
    <n v="1256"/>
    <x v="1"/>
    <x v="0"/>
    <x v="1"/>
    <n v="2017"/>
  </r>
  <r>
    <s v="YA-192"/>
    <x v="41"/>
    <x v="1"/>
    <n v="9"/>
    <x v="10"/>
    <n v="420"/>
    <x v="1"/>
    <x v="0"/>
    <x v="1"/>
    <n v="2017"/>
  </r>
  <r>
    <s v="YA-193"/>
    <x v="41"/>
    <x v="1"/>
    <n v="19"/>
    <x v="5"/>
    <n v="900"/>
    <x v="1"/>
    <x v="0"/>
    <x v="1"/>
    <n v="2017"/>
  </r>
  <r>
    <s v="YA-194"/>
    <x v="41"/>
    <x v="0"/>
    <n v="12"/>
    <x v="0"/>
    <n v="2180"/>
    <x v="1"/>
    <x v="0"/>
    <x v="0"/>
    <n v="2017"/>
  </r>
  <r>
    <s v="YA-195"/>
    <x v="41"/>
    <x v="0"/>
    <n v="7"/>
    <x v="0"/>
    <n v="5245"/>
    <x v="1"/>
    <x v="1"/>
    <x v="0"/>
    <n v="2017"/>
  </r>
  <r>
    <s v="YA-196"/>
    <x v="41"/>
    <x v="0"/>
    <n v="18"/>
    <x v="0"/>
    <n v="1575"/>
    <x v="1"/>
    <x v="0"/>
    <x v="0"/>
    <n v="2017"/>
  </r>
  <r>
    <s v="YA-197"/>
    <x v="41"/>
    <x v="2"/>
    <n v="9"/>
    <x v="1"/>
    <n v="923"/>
    <x v="1"/>
    <x v="0"/>
    <x v="2"/>
    <n v="2018"/>
  </r>
  <r>
    <s v="YA-198"/>
    <x v="42"/>
    <x v="2"/>
    <n v="13"/>
    <x v="1"/>
    <n v="1162"/>
    <x v="1"/>
    <x v="0"/>
    <x v="2"/>
    <n v="2018"/>
  </r>
  <r>
    <s v="YA-199"/>
    <x v="42"/>
    <x v="1"/>
    <n v="19"/>
    <x v="5"/>
    <n v="978"/>
    <x v="1"/>
    <x v="0"/>
    <x v="1"/>
    <n v="2017"/>
  </r>
  <r>
    <s v="YA-200"/>
    <x v="42"/>
    <x v="1"/>
    <n v="13"/>
    <x v="8"/>
    <n v="502"/>
    <x v="1"/>
    <x v="0"/>
    <x v="1"/>
    <n v="2017"/>
  </r>
  <r>
    <s v="YA-201"/>
    <x v="42"/>
    <x v="0"/>
    <n v="12"/>
    <x v="0"/>
    <n v="2380"/>
    <x v="1"/>
    <x v="0"/>
    <x v="0"/>
    <n v="2017"/>
  </r>
  <r>
    <s v="YA-202"/>
    <x v="42"/>
    <x v="0"/>
    <n v="7"/>
    <x v="0"/>
    <n v="3640"/>
    <x v="1"/>
    <x v="1"/>
    <x v="0"/>
    <n v="2017"/>
  </r>
  <r>
    <s v="YA-203"/>
    <x v="42"/>
    <x v="0"/>
    <n v="18"/>
    <x v="0"/>
    <n v="4140"/>
    <x v="1"/>
    <x v="2"/>
    <x v="0"/>
    <n v="2017"/>
  </r>
  <r>
    <s v="YA-204"/>
    <x v="43"/>
    <x v="0"/>
    <n v="16"/>
    <x v="0"/>
    <n v="4500"/>
    <x v="1"/>
    <x v="0"/>
    <x v="0"/>
    <n v="2017"/>
  </r>
  <r>
    <s v="YA-205"/>
    <x v="43"/>
    <x v="0"/>
    <n v="8"/>
    <x v="0"/>
    <n v="3820"/>
    <x v="1"/>
    <x v="1"/>
    <x v="0"/>
    <n v="2017"/>
  </r>
  <r>
    <s v="YA-206"/>
    <x v="43"/>
    <x v="0"/>
    <n v="20"/>
    <x v="0"/>
    <n v="460000000"/>
    <x v="1"/>
    <x v="2"/>
    <x v="0"/>
    <n v="2017"/>
  </r>
  <r>
    <s v="YA-207"/>
    <x v="44"/>
    <x v="0"/>
    <n v="8"/>
    <x v="0"/>
    <n v="4320"/>
    <x v="1"/>
    <x v="1"/>
    <x v="0"/>
    <n v="2017"/>
  </r>
  <r>
    <s v="YA-208"/>
    <x v="44"/>
    <x v="0"/>
    <m/>
    <x v="0"/>
    <n v="4720"/>
    <x v="1"/>
    <x v="2"/>
    <x v="0"/>
    <n v="2017"/>
  </r>
  <r>
    <s v="YA-209"/>
    <x v="44"/>
    <x v="0"/>
    <n v="19"/>
    <x v="0"/>
    <n v="5920"/>
    <x v="1"/>
    <x v="2"/>
    <x v="0"/>
    <n v="2017"/>
  </r>
  <r>
    <s v="YA-210"/>
    <x v="44"/>
    <x v="2"/>
    <n v="17"/>
    <x v="1"/>
    <n v="700"/>
    <x v="1"/>
    <x v="0"/>
    <x v="2"/>
    <n v="2018"/>
  </r>
  <r>
    <s v="YA-211"/>
    <x v="45"/>
    <x v="2"/>
    <n v="18"/>
    <x v="1"/>
    <n v="1764"/>
    <x v="1"/>
    <x v="0"/>
    <x v="2"/>
    <n v="2018"/>
  </r>
  <r>
    <s v="YA-212"/>
    <x v="45"/>
    <x v="2"/>
    <n v="1"/>
    <x v="1"/>
    <n v="68"/>
    <x v="1"/>
    <x v="0"/>
    <x v="2"/>
    <n v="2018"/>
  </r>
  <r>
    <s v="YA-213"/>
    <x v="45"/>
    <x v="0"/>
    <n v="23"/>
    <x v="0"/>
    <n v="3990"/>
    <x v="1"/>
    <x v="1"/>
    <x v="0"/>
    <n v="2017"/>
  </r>
  <r>
    <s v="YA-214"/>
    <x v="45"/>
    <x v="0"/>
    <n v="8"/>
    <x v="0"/>
    <n v="5810"/>
    <x v="1"/>
    <x v="2"/>
    <x v="0"/>
    <n v="2017"/>
  </r>
  <r>
    <s v="YA-215"/>
    <x v="45"/>
    <x v="0"/>
    <n v="18"/>
    <x v="0"/>
    <n v="6080"/>
    <x v="1"/>
    <x v="2"/>
    <x v="0"/>
    <n v="2017"/>
  </r>
  <r>
    <s v="YA-216"/>
    <x v="45"/>
    <x v="3"/>
    <n v="28"/>
    <x v="11"/>
    <n v="1562"/>
    <x v="1"/>
    <x v="0"/>
    <x v="3"/>
    <n v="2019"/>
  </r>
  <r>
    <s v="YA-217"/>
    <x v="45"/>
    <x v="1"/>
    <n v="7"/>
    <x v="1"/>
    <n v="780"/>
    <x v="1"/>
    <x v="0"/>
    <x v="1"/>
    <n v="2017"/>
  </r>
  <r>
    <s v="YA-218"/>
    <x v="46"/>
    <x v="0"/>
    <n v="8"/>
    <x v="0"/>
    <n v="3900"/>
    <x v="1"/>
    <x v="1"/>
    <x v="0"/>
    <n v="2017"/>
  </r>
  <r>
    <s v="YA-219"/>
    <x v="46"/>
    <x v="0"/>
    <n v="22"/>
    <x v="0"/>
    <n v="6120"/>
    <x v="1"/>
    <x v="2"/>
    <x v="0"/>
    <n v="2017"/>
  </r>
  <r>
    <s v="YA-220"/>
    <x v="46"/>
    <x v="0"/>
    <n v="18"/>
    <x v="0"/>
    <n v="6400"/>
    <x v="1"/>
    <x v="2"/>
    <x v="0"/>
    <n v="2017"/>
  </r>
  <r>
    <s v="YA-221"/>
    <x v="46"/>
    <x v="3"/>
    <n v="1"/>
    <x v="11"/>
    <n v="1000"/>
    <x v="1"/>
    <x v="0"/>
    <x v="3"/>
    <n v="2019"/>
  </r>
  <r>
    <s v="YA-222"/>
    <x v="46"/>
    <x v="3"/>
    <n v="29"/>
    <x v="11"/>
    <n v="1100"/>
    <x v="1"/>
    <x v="0"/>
    <x v="3"/>
    <n v="2019"/>
  </r>
  <r>
    <s v="YA-223"/>
    <x v="46"/>
    <x v="1"/>
    <n v="12"/>
    <x v="1"/>
    <n v="1200"/>
    <x v="1"/>
    <x v="0"/>
    <x v="1"/>
    <n v="2017"/>
  </r>
  <r>
    <s v="YA-224"/>
    <x v="46"/>
    <x v="2"/>
    <n v="18"/>
    <x v="1"/>
    <n v="13000000000"/>
    <x v="1"/>
    <x v="0"/>
    <x v="2"/>
    <n v="2018"/>
  </r>
  <r>
    <s v="YA-225"/>
    <x v="47"/>
    <x v="2"/>
    <n v="18"/>
    <x v="1"/>
    <n v="1400"/>
    <x v="1"/>
    <x v="0"/>
    <x v="2"/>
    <n v="2018"/>
  </r>
  <r>
    <s v="YA-226"/>
    <x v="47"/>
    <x v="3"/>
    <n v="28"/>
    <x v="11"/>
    <n v="1500"/>
    <x v="1"/>
    <x v="0"/>
    <x v="3"/>
    <n v="2019"/>
  </r>
  <r>
    <s v="YA-227"/>
    <x v="47"/>
    <x v="0"/>
    <n v="18"/>
    <x v="0"/>
    <n v="1600"/>
    <x v="1"/>
    <x v="2"/>
    <x v="0"/>
    <n v="2017"/>
  </r>
  <r>
    <s v="YA-228"/>
    <x v="47"/>
    <x v="0"/>
    <n v="12"/>
    <x v="0"/>
    <n v="1700"/>
    <x v="1"/>
    <x v="0"/>
    <x v="0"/>
    <n v="2017"/>
  </r>
  <r>
    <s v="YA-229"/>
    <x v="47"/>
    <x v="0"/>
    <n v="6"/>
    <x v="0"/>
    <n v="1800"/>
    <x v="1"/>
    <x v="0"/>
    <x v="0"/>
    <n v="2017"/>
  </r>
  <r>
    <s v="YA-230"/>
    <x v="47"/>
    <x v="1"/>
    <n v="11"/>
    <x v="1"/>
    <n v="1900"/>
    <x v="1"/>
    <x v="0"/>
    <x v="1"/>
    <n v="2017"/>
  </r>
  <r>
    <s v="YA-231"/>
    <x v="48"/>
    <x v="1"/>
    <n v="11"/>
    <x v="1"/>
    <n v="2000"/>
    <x v="1"/>
    <x v="0"/>
    <x v="1"/>
    <n v="2017"/>
  </r>
  <r>
    <s v="YA-232"/>
    <x v="48"/>
    <x v="3"/>
    <n v="4"/>
    <x v="11"/>
    <n v="2100"/>
    <x v="1"/>
    <x v="0"/>
    <x v="3"/>
    <n v="2019"/>
  </r>
  <r>
    <s v="YA-233"/>
    <x v="48"/>
    <x v="3"/>
    <n v="26"/>
    <x v="11"/>
    <n v="2200"/>
    <x v="1"/>
    <x v="0"/>
    <x v="3"/>
    <n v="2019"/>
  </r>
  <r>
    <s v="YA-234"/>
    <x v="48"/>
    <x v="2"/>
    <n v="18"/>
    <x v="1"/>
    <n v="2300"/>
    <x v="1"/>
    <x v="0"/>
    <x v="2"/>
    <n v="2018"/>
  </r>
  <r>
    <s v="YA-235"/>
    <x v="48"/>
    <x v="0"/>
    <n v="18"/>
    <x v="0"/>
    <n v="2400"/>
    <x v="1"/>
    <x v="2"/>
    <x v="0"/>
    <n v="2017"/>
  </r>
  <r>
    <s v="YA-236"/>
    <x v="48"/>
    <x v="0"/>
    <n v="19"/>
    <x v="0"/>
    <n v="7000"/>
    <x v="1"/>
    <x v="2"/>
    <x v="0"/>
    <n v="2017"/>
  </r>
  <r>
    <s v="YA-237"/>
    <x v="48"/>
    <x v="0"/>
    <n v="4"/>
    <x v="0"/>
    <n v="1000"/>
    <x v="1"/>
    <x v="1"/>
    <x v="0"/>
    <n v="2017"/>
  </r>
  <r>
    <s v="YA-238"/>
    <x v="48"/>
    <x v="0"/>
    <n v="5"/>
    <x v="0"/>
    <n v="1100"/>
    <x v="1"/>
    <x v="1"/>
    <x v="0"/>
    <n v="2017"/>
  </r>
  <r>
    <s v="YA-239"/>
    <x v="49"/>
    <x v="0"/>
    <n v="18"/>
    <x v="0"/>
    <n v="1200"/>
    <x v="1"/>
    <x v="2"/>
    <x v="0"/>
    <n v="2017"/>
  </r>
  <r>
    <s v="YA-240"/>
    <x v="49"/>
    <x v="0"/>
    <n v="23"/>
    <x v="0"/>
    <n v="1300"/>
    <x v="1"/>
    <x v="2"/>
    <x v="0"/>
    <n v="2017"/>
  </r>
  <r>
    <s v="YA-241"/>
    <x v="49"/>
    <x v="0"/>
    <n v="3"/>
    <x v="0"/>
    <n v="1400"/>
    <x v="1"/>
    <x v="1"/>
    <x v="0"/>
    <n v="2017"/>
  </r>
  <r>
    <s v="YA-242"/>
    <x v="49"/>
    <x v="0"/>
    <n v="1"/>
    <x v="0"/>
    <n v="1500"/>
    <x v="1"/>
    <x v="1"/>
    <x v="0"/>
    <n v="2017"/>
  </r>
  <r>
    <s v="YA-243"/>
    <x v="49"/>
    <x v="3"/>
    <m/>
    <x v="11"/>
    <n v="1600"/>
    <x v="1"/>
    <x v="0"/>
    <x v="3"/>
    <n v="2019"/>
  </r>
  <r>
    <s v="YA-244"/>
    <x v="49"/>
    <x v="1"/>
    <n v="7"/>
    <x v="1"/>
    <n v="1700"/>
    <x v="1"/>
    <x v="0"/>
    <x v="1"/>
    <n v="2017"/>
  </r>
  <r>
    <s v="YA-245"/>
    <x v="49"/>
    <x v="2"/>
    <n v="18"/>
    <x v="1"/>
    <n v="1800"/>
    <x v="1"/>
    <x v="0"/>
    <x v="2"/>
    <n v="2018"/>
  </r>
  <r>
    <s v="YA-246"/>
    <x v="50"/>
    <x v="0"/>
    <n v="17"/>
    <x v="0"/>
    <n v="1900"/>
    <x v="1"/>
    <x v="2"/>
    <x v="0"/>
    <n v="2017"/>
  </r>
  <r>
    <s v="YA-247"/>
    <x v="50"/>
    <x v="0"/>
    <n v="22"/>
    <x v="0"/>
    <n v="2000"/>
    <x v="1"/>
    <x v="2"/>
    <x v="0"/>
    <n v="2017"/>
  </r>
  <r>
    <s v="YA-248"/>
    <x v="50"/>
    <x v="0"/>
    <n v="3"/>
    <x v="0"/>
    <n v="2100"/>
    <x v="1"/>
    <x v="1"/>
    <x v="0"/>
    <n v="2017"/>
  </r>
  <r>
    <s v="YA-249"/>
    <x v="50"/>
    <x v="0"/>
    <n v="2"/>
    <x v="0"/>
    <n v="2200"/>
    <x v="1"/>
    <x v="1"/>
    <x v="0"/>
    <n v="2017"/>
  </r>
  <r>
    <s v="YA-250"/>
    <x v="50"/>
    <x v="3"/>
    <n v="31"/>
    <x v="11"/>
    <n v="2300"/>
    <x v="1"/>
    <x v="0"/>
    <x v="3"/>
    <n v="2019"/>
  </r>
  <r>
    <s v="YA-251"/>
    <x v="50"/>
    <x v="2"/>
    <n v="18"/>
    <x v="1"/>
    <n v="2400"/>
    <x v="1"/>
    <x v="0"/>
    <x v="2"/>
    <n v="2018"/>
  </r>
  <r>
    <s v="YA-252"/>
    <x v="50"/>
    <x v="1"/>
    <n v="7"/>
    <x v="1"/>
    <n v="495"/>
    <x v="1"/>
    <x v="0"/>
    <x v="1"/>
    <n v="2017"/>
  </r>
  <r>
    <s v="YA-253"/>
    <x v="51"/>
    <x v="0"/>
    <n v="17"/>
    <x v="0"/>
    <n v="5960"/>
    <x v="1"/>
    <x v="2"/>
    <x v="0"/>
    <n v="2017"/>
  </r>
  <r>
    <s v="YA-254"/>
    <x v="51"/>
    <x v="0"/>
    <n v="24"/>
    <x v="0"/>
    <n v="8320"/>
    <x v="1"/>
    <x v="2"/>
    <x v="0"/>
    <n v="2017"/>
  </r>
  <r>
    <s v="YA-255"/>
    <x v="51"/>
    <x v="0"/>
    <n v="3"/>
    <x v="0"/>
    <n v="4060"/>
    <x v="1"/>
    <x v="1"/>
    <x v="0"/>
    <n v="2017"/>
  </r>
  <r>
    <s v="YA-256"/>
    <x v="51"/>
    <x v="3"/>
    <n v="30"/>
    <x v="11"/>
    <n v="1000"/>
    <x v="1"/>
    <x v="0"/>
    <x v="3"/>
    <n v="2019"/>
  </r>
  <r>
    <s v="YA-257"/>
    <x v="51"/>
    <x v="2"/>
    <n v="12"/>
    <x v="1"/>
    <n v="1100"/>
    <x v="1"/>
    <x v="0"/>
    <x v="2"/>
    <n v="2018"/>
  </r>
  <r>
    <s v="YA-258"/>
    <x v="51"/>
    <x v="1"/>
    <n v="5"/>
    <x v="1"/>
    <n v="1200"/>
    <x v="1"/>
    <x v="0"/>
    <x v="1"/>
    <n v="2017"/>
  </r>
  <r>
    <s v="YA-259"/>
    <x v="52"/>
    <x v="1"/>
    <n v="5"/>
    <x v="1"/>
    <n v="1300"/>
    <x v="1"/>
    <x v="0"/>
    <x v="1"/>
    <n v="2017"/>
  </r>
  <r>
    <s v="YA-260"/>
    <x v="52"/>
    <x v="0"/>
    <m/>
    <x v="0"/>
    <n v="1400"/>
    <x v="1"/>
    <x v="2"/>
    <x v="0"/>
    <n v="2017"/>
  </r>
  <r>
    <s v="YA-261"/>
    <x v="52"/>
    <x v="0"/>
    <n v="23"/>
    <x v="0"/>
    <n v="1500"/>
    <x v="1"/>
    <x v="2"/>
    <x v="0"/>
    <n v="2017"/>
  </r>
  <r>
    <s v="YA-262"/>
    <x v="52"/>
    <x v="0"/>
    <n v="4"/>
    <x v="0"/>
    <n v="1600"/>
    <x v="1"/>
    <x v="1"/>
    <x v="0"/>
    <n v="2017"/>
  </r>
  <r>
    <s v="YA-263"/>
    <x v="52"/>
    <x v="0"/>
    <n v="1"/>
    <x v="0"/>
    <n v="1700"/>
    <x v="1"/>
    <x v="1"/>
    <x v="0"/>
    <n v="2017"/>
  </r>
  <r>
    <s v="YA-264"/>
    <x v="52"/>
    <x v="2"/>
    <n v="12"/>
    <x v="1"/>
    <n v="1800"/>
    <x v="1"/>
    <x v="0"/>
    <x v="2"/>
    <n v="2018"/>
  </r>
  <r>
    <s v="YA-265"/>
    <x v="52"/>
    <x v="3"/>
    <n v="30"/>
    <x v="11"/>
    <n v="1900"/>
    <x v="1"/>
    <x v="0"/>
    <x v="3"/>
    <n v="2019"/>
  </r>
  <r>
    <s v="YA-266"/>
    <x v="53"/>
    <x v="3"/>
    <n v="22"/>
    <x v="11"/>
    <n v="2000"/>
    <x v="1"/>
    <x v="0"/>
    <x v="3"/>
    <n v="2019"/>
  </r>
  <r>
    <s v="YA-267"/>
    <x v="53"/>
    <x v="1"/>
    <n v="5"/>
    <x v="1"/>
    <n v="2100"/>
    <x v="1"/>
    <x v="0"/>
    <x v="1"/>
    <n v="2017"/>
  </r>
  <r>
    <s v="YA-268"/>
    <x v="53"/>
    <x v="0"/>
    <n v="17"/>
    <x v="0"/>
    <n v="2200"/>
    <x v="1"/>
    <x v="2"/>
    <x v="0"/>
    <n v="2017"/>
  </r>
  <r>
    <s v="YA-269"/>
    <x v="53"/>
    <x v="0"/>
    <n v="4"/>
    <x v="0"/>
    <n v="2300"/>
    <x v="1"/>
    <x v="1"/>
    <x v="0"/>
    <n v="2017"/>
  </r>
  <r>
    <s v="YA-270"/>
    <x v="53"/>
    <x v="0"/>
    <n v="23"/>
    <x v="0"/>
    <n v="2400"/>
    <x v="1"/>
    <x v="2"/>
    <x v="0"/>
    <n v="2017"/>
  </r>
  <r>
    <s v="YA-271"/>
    <x v="53"/>
    <x v="0"/>
    <n v="1"/>
    <x v="0"/>
    <n v="1780"/>
    <x v="1"/>
    <x v="1"/>
    <x v="0"/>
    <n v="2017"/>
  </r>
  <r>
    <s v="YA-272"/>
    <x v="54"/>
    <x v="0"/>
    <n v="3"/>
    <x v="0"/>
    <n v="4700"/>
    <x v="1"/>
    <x v="1"/>
    <x v="0"/>
    <n v="2017"/>
  </r>
  <r>
    <s v="YA-273"/>
    <x v="55"/>
    <x v="0"/>
    <n v="4"/>
    <x v="0"/>
    <n v="1000"/>
    <x v="1"/>
    <x v="1"/>
    <x v="0"/>
    <n v="2017"/>
  </r>
  <r>
    <s v="YA-274"/>
    <x v="56"/>
    <x v="0"/>
    <n v="17"/>
    <x v="0"/>
    <n v="1100"/>
    <x v="1"/>
    <x v="0"/>
    <x v="0"/>
    <n v="2017"/>
  </r>
  <r>
    <s v="YA-275"/>
    <x v="56"/>
    <x v="0"/>
    <n v="4"/>
    <x v="0"/>
    <n v="1200"/>
    <x v="1"/>
    <x v="1"/>
    <x v="0"/>
    <n v="2017"/>
  </r>
  <r>
    <s v="YA-276"/>
    <x v="56"/>
    <x v="0"/>
    <n v="19"/>
    <x v="0"/>
    <n v="1300"/>
    <x v="1"/>
    <x v="2"/>
    <x v="0"/>
    <n v="2017"/>
  </r>
  <r>
    <s v="YA-277"/>
    <x v="56"/>
    <x v="0"/>
    <n v="2"/>
    <x v="0"/>
    <n v="1400"/>
    <x v="1"/>
    <x v="1"/>
    <x v="0"/>
    <n v="2017"/>
  </r>
  <r>
    <s v="YA-278"/>
    <x v="56"/>
    <x v="3"/>
    <m/>
    <x v="11"/>
    <n v="1500"/>
    <x v="1"/>
    <x v="0"/>
    <x v="3"/>
    <n v="2019"/>
  </r>
  <r>
    <s v="YA-279"/>
    <x v="56"/>
    <x v="1"/>
    <n v="7"/>
    <x v="1"/>
    <n v="1600"/>
    <x v="1"/>
    <x v="0"/>
    <x v="1"/>
    <n v="2017"/>
  </r>
  <r>
    <s v="YA-280"/>
    <x v="57"/>
    <x v="0"/>
    <n v="17"/>
    <x v="0"/>
    <n v="17000000000"/>
    <x v="1"/>
    <x v="2"/>
    <x v="0"/>
    <n v="2017"/>
  </r>
  <r>
    <s v="YA-281"/>
    <x v="57"/>
    <x v="0"/>
    <n v="4"/>
    <x v="0"/>
    <n v="1800"/>
    <x v="1"/>
    <x v="1"/>
    <x v="0"/>
    <n v="2017"/>
  </r>
  <r>
    <s v="YA-282"/>
    <x v="57"/>
    <x v="0"/>
    <n v="20"/>
    <x v="0"/>
    <n v="1900"/>
    <x v="1"/>
    <x v="0"/>
    <x v="0"/>
    <n v="2017"/>
  </r>
  <r>
    <s v="YA-283"/>
    <x v="57"/>
    <x v="0"/>
    <n v="2"/>
    <x v="0"/>
    <n v="2000"/>
    <x v="1"/>
    <x v="1"/>
    <x v="0"/>
    <n v="2017"/>
  </r>
  <r>
    <s v="YA-284"/>
    <x v="57"/>
    <x v="2"/>
    <n v="5"/>
    <x v="1"/>
    <n v="2100"/>
    <x v="1"/>
    <x v="0"/>
    <x v="2"/>
    <n v="2018"/>
  </r>
  <r>
    <s v="YA-285"/>
    <x v="58"/>
    <x v="2"/>
    <n v="5"/>
    <x v="1"/>
    <n v="2200"/>
    <x v="1"/>
    <x v="0"/>
    <x v="2"/>
    <n v="2018"/>
  </r>
  <r>
    <s v="YA-286"/>
    <x v="58"/>
    <x v="0"/>
    <n v="18"/>
    <x v="0"/>
    <n v="2300"/>
    <x v="1"/>
    <x v="2"/>
    <x v="0"/>
    <n v="2017"/>
  </r>
  <r>
    <s v="YA-287"/>
    <x v="58"/>
    <x v="0"/>
    <n v="19"/>
    <x v="0"/>
    <n v="2400"/>
    <x v="1"/>
    <x v="0"/>
    <x v="0"/>
    <n v="2017"/>
  </r>
  <r>
    <s v="YA-288"/>
    <x v="58"/>
    <x v="0"/>
    <n v="4"/>
    <x v="0"/>
    <n v="4000"/>
    <x v="1"/>
    <x v="1"/>
    <x v="0"/>
    <n v="2017"/>
  </r>
  <r>
    <s v="YA-289"/>
    <x v="59"/>
    <x v="0"/>
    <n v="2"/>
    <x v="0"/>
    <n v="2180"/>
    <x v="1"/>
    <x v="1"/>
    <x v="0"/>
    <n v="2017"/>
  </r>
  <r>
    <s v="YA-290"/>
    <x v="58"/>
    <x v="3"/>
    <m/>
    <x v="11"/>
    <n v="582"/>
    <x v="1"/>
    <x v="0"/>
    <x v="3"/>
    <n v="2019"/>
  </r>
  <r>
    <s v="YA-291"/>
    <x v="58"/>
    <x v="3"/>
    <n v="14"/>
    <x v="11"/>
    <n v="1553"/>
    <x v="1"/>
    <x v="0"/>
    <x v="3"/>
    <n v="2019"/>
  </r>
  <r>
    <s v="YA-292"/>
    <x v="60"/>
    <x v="0"/>
    <n v="17"/>
    <x v="0"/>
    <n v="4680"/>
    <x v="1"/>
    <x v="2"/>
    <x v="0"/>
    <n v="2017"/>
  </r>
  <r>
    <s v="YA-293"/>
    <x v="60"/>
    <x v="0"/>
    <n v="18"/>
    <x v="0"/>
    <n v="5600"/>
    <x v="1"/>
    <x v="2"/>
    <x v="0"/>
    <n v="2017"/>
  </r>
  <r>
    <s v="YA-294"/>
    <x v="60"/>
    <x v="0"/>
    <n v="3"/>
    <x v="0"/>
    <n v="1000"/>
    <x v="1"/>
    <x v="1"/>
    <x v="0"/>
    <n v="2017"/>
  </r>
  <r>
    <s v="YA-295"/>
    <x v="60"/>
    <x v="0"/>
    <n v="2"/>
    <x v="0"/>
    <n v="1100"/>
    <x v="1"/>
    <x v="1"/>
    <x v="0"/>
    <n v="2017"/>
  </r>
  <r>
    <s v="YA-296"/>
    <x v="60"/>
    <x v="3"/>
    <n v="23"/>
    <x v="11"/>
    <n v="1200"/>
    <x v="1"/>
    <x v="0"/>
    <x v="3"/>
    <n v="2019"/>
  </r>
  <r>
    <s v="YA-297"/>
    <x v="60"/>
    <x v="1"/>
    <n v="7"/>
    <x v="1"/>
    <n v="1300"/>
    <x v="1"/>
    <x v="0"/>
    <x v="1"/>
    <n v="2017"/>
  </r>
  <r>
    <s v="YA-298"/>
    <x v="60"/>
    <x v="2"/>
    <n v="6"/>
    <x v="1"/>
    <n v="1400"/>
    <x v="1"/>
    <x v="0"/>
    <x v="2"/>
    <n v="2018"/>
  </r>
  <r>
    <s v="YA-299"/>
    <x v="61"/>
    <x v="1"/>
    <n v="7"/>
    <x v="1"/>
    <n v="1500"/>
    <x v="1"/>
    <x v="0"/>
    <x v="1"/>
    <n v="2017"/>
  </r>
  <r>
    <s v="YA-300"/>
    <x v="61"/>
    <x v="2"/>
    <n v="6"/>
    <x v="1"/>
    <n v="1600"/>
    <x v="1"/>
    <x v="0"/>
    <x v="2"/>
    <n v="2018"/>
  </r>
  <r>
    <s v="YA-301"/>
    <x v="61"/>
    <x v="3"/>
    <n v="31"/>
    <x v="11"/>
    <n v="1700"/>
    <x v="1"/>
    <x v="0"/>
    <x v="3"/>
    <n v="2019"/>
  </r>
  <r>
    <s v="YA-302"/>
    <x v="61"/>
    <x v="0"/>
    <n v="18"/>
    <x v="0"/>
    <n v="1800"/>
    <x v="1"/>
    <x v="2"/>
    <x v="0"/>
    <n v="2017"/>
  </r>
  <r>
    <s v="YA-303"/>
    <x v="61"/>
    <x v="0"/>
    <n v="20"/>
    <x v="0"/>
    <n v="1900"/>
    <x v="1"/>
    <x v="2"/>
    <x v="0"/>
    <n v="2017"/>
  </r>
  <r>
    <s v="YA-304"/>
    <x v="61"/>
    <x v="0"/>
    <n v="1"/>
    <x v="0"/>
    <n v="2000"/>
    <x v="1"/>
    <x v="1"/>
    <x v="0"/>
    <n v="2017"/>
  </r>
  <r>
    <s v="YA-305"/>
    <x v="61"/>
    <x v="0"/>
    <n v="2"/>
    <x v="0"/>
    <n v="2100"/>
    <x v="1"/>
    <x v="1"/>
    <x v="0"/>
    <n v="2017"/>
  </r>
  <r>
    <s v="YA-306"/>
    <x v="61"/>
    <x v="0"/>
    <n v="2"/>
    <x v="0"/>
    <n v="2200"/>
    <x v="1"/>
    <x v="1"/>
    <x v="0"/>
    <n v="2017"/>
  </r>
  <r>
    <s v="YA-307"/>
    <x v="62"/>
    <x v="0"/>
    <n v="3"/>
    <x v="0"/>
    <n v="2300"/>
    <x v="1"/>
    <x v="1"/>
    <x v="0"/>
    <n v="2017"/>
  </r>
  <r>
    <s v="YA-308"/>
    <x v="62"/>
    <x v="0"/>
    <n v="2"/>
    <x v="0"/>
    <n v="2400"/>
    <x v="1"/>
    <x v="1"/>
    <x v="0"/>
    <n v="2017"/>
  </r>
  <r>
    <s v="YA-309"/>
    <x v="63"/>
    <x v="0"/>
    <n v="2"/>
    <x v="0"/>
    <n v="3120"/>
    <x v="1"/>
    <x v="1"/>
    <x v="0"/>
    <n v="2017"/>
  </r>
  <r>
    <s v="YA-310"/>
    <x v="63"/>
    <x v="0"/>
    <n v="24"/>
    <x v="0"/>
    <n v="5080"/>
    <x v="1"/>
    <x v="2"/>
    <x v="0"/>
    <n v="2017"/>
  </r>
  <r>
    <s v="YA-311"/>
    <x v="63"/>
    <x v="0"/>
    <n v="17"/>
    <x v="0"/>
    <n v="6220"/>
    <x v="1"/>
    <x v="2"/>
    <x v="0"/>
    <n v="2017"/>
  </r>
  <r>
    <s v="YA-312"/>
    <x v="63"/>
    <x v="3"/>
    <n v="31"/>
    <x v="11"/>
    <n v="1000"/>
    <x v="1"/>
    <x v="0"/>
    <x v="3"/>
    <n v="2019"/>
  </r>
  <r>
    <s v="YA-313"/>
    <x v="64"/>
    <x v="0"/>
    <n v="3"/>
    <x v="0"/>
    <n v="1100"/>
    <x v="1"/>
    <x v="1"/>
    <x v="0"/>
    <n v="2017"/>
  </r>
  <r>
    <s v="YA-314"/>
    <x v="64"/>
    <x v="0"/>
    <n v="1"/>
    <x v="0"/>
    <n v="1200"/>
    <x v="1"/>
    <x v="1"/>
    <x v="0"/>
    <n v="2017"/>
  </r>
  <r>
    <s v="YA-315"/>
    <x v="64"/>
    <x v="0"/>
    <n v="22"/>
    <x v="0"/>
    <n v="1300"/>
    <x v="1"/>
    <x v="2"/>
    <x v="0"/>
    <n v="2017"/>
  </r>
  <r>
    <s v="YA-316"/>
    <x v="64"/>
    <x v="0"/>
    <n v="18"/>
    <x v="0"/>
    <n v="1400"/>
    <x v="1"/>
    <x v="2"/>
    <x v="0"/>
    <n v="2017"/>
  </r>
  <r>
    <s v="YA-317"/>
    <x v="64"/>
    <x v="3"/>
    <n v="31"/>
    <x v="11"/>
    <n v="1500"/>
    <x v="1"/>
    <x v="0"/>
    <x v="3"/>
    <n v="2019"/>
  </r>
  <r>
    <s v="YA-318"/>
    <x v="63"/>
    <x v="2"/>
    <n v="10"/>
    <x v="1"/>
    <n v="1600"/>
    <x v="1"/>
    <x v="0"/>
    <x v="2"/>
    <n v="2018"/>
  </r>
  <r>
    <s v="YA-319"/>
    <x v="64"/>
    <x v="2"/>
    <n v="10"/>
    <x v="1"/>
    <n v="1700"/>
    <x v="1"/>
    <x v="0"/>
    <x v="2"/>
    <n v="2018"/>
  </r>
  <r>
    <s v="YA-320"/>
    <x v="65"/>
    <x v="0"/>
    <n v="17"/>
    <x v="0"/>
    <n v="1800"/>
    <x v="1"/>
    <x v="2"/>
    <x v="0"/>
    <n v="2017"/>
  </r>
  <r>
    <s v="YA-321"/>
    <x v="65"/>
    <x v="3"/>
    <n v="31"/>
    <x v="11"/>
    <n v="1900"/>
    <x v="1"/>
    <x v="0"/>
    <x v="3"/>
    <n v="2019"/>
  </r>
  <r>
    <s v="YA-322"/>
    <x v="65"/>
    <x v="0"/>
    <n v="22"/>
    <x v="0"/>
    <n v="2000"/>
    <x v="1"/>
    <x v="2"/>
    <x v="0"/>
    <n v="2017"/>
  </r>
  <r>
    <s v="YA-323"/>
    <x v="65"/>
    <x v="0"/>
    <n v="1"/>
    <x v="0"/>
    <n v="2100"/>
    <x v="1"/>
    <x v="1"/>
    <x v="0"/>
    <n v="2017"/>
  </r>
  <r>
    <s v="YA-324"/>
    <x v="65"/>
    <x v="0"/>
    <n v="3"/>
    <x v="0"/>
    <n v="2200"/>
    <x v="1"/>
    <x v="1"/>
    <x v="0"/>
    <n v="2017"/>
  </r>
  <r>
    <s v="YA-325"/>
    <x v="65"/>
    <x v="2"/>
    <n v="10"/>
    <x v="1"/>
    <n v="2300"/>
    <x v="1"/>
    <x v="0"/>
    <x v="2"/>
    <n v="2018"/>
  </r>
  <r>
    <s v="YA-326"/>
    <x v="66"/>
    <x v="2"/>
    <n v="10"/>
    <x v="1"/>
    <n v="2400"/>
    <x v="1"/>
    <x v="0"/>
    <x v="2"/>
    <n v="2018"/>
  </r>
  <r>
    <s v="YA-327"/>
    <x v="66"/>
    <x v="3"/>
    <n v="30"/>
    <x v="11"/>
    <n v="1900"/>
    <x v="1"/>
    <x v="0"/>
    <x v="3"/>
    <n v="2019"/>
  </r>
  <r>
    <s v="YA-328"/>
    <x v="66"/>
    <x v="0"/>
    <n v="4"/>
    <x v="0"/>
    <n v="1000"/>
    <x v="1"/>
    <x v="1"/>
    <x v="0"/>
    <n v="2017"/>
  </r>
  <r>
    <s v="YA-329"/>
    <x v="66"/>
    <x v="0"/>
    <n v="4"/>
    <x v="0"/>
    <n v="1100"/>
    <x v="1"/>
    <x v="1"/>
    <x v="0"/>
    <n v="2017"/>
  </r>
  <r>
    <s v="YA-330"/>
    <x v="66"/>
    <x v="0"/>
    <n v="18"/>
    <x v="0"/>
    <n v="1200"/>
    <x v="1"/>
    <x v="2"/>
    <x v="0"/>
    <n v="2017"/>
  </r>
  <r>
    <s v="YA-331"/>
    <x v="66"/>
    <x v="0"/>
    <n v="18"/>
    <x v="0"/>
    <n v="1300"/>
    <x v="1"/>
    <x v="2"/>
    <x v="0"/>
    <n v="2017"/>
  </r>
  <r>
    <s v="YA-332"/>
    <x v="67"/>
    <x v="0"/>
    <n v="18"/>
    <x v="0"/>
    <n v="1400"/>
    <x v="1"/>
    <x v="2"/>
    <x v="0"/>
    <n v="2017"/>
  </r>
  <r>
    <s v="YA-333"/>
    <x v="67"/>
    <x v="0"/>
    <n v="4"/>
    <x v="0"/>
    <n v="1500"/>
    <x v="1"/>
    <x v="1"/>
    <x v="0"/>
    <n v="2017"/>
  </r>
  <r>
    <s v="YA-334"/>
    <x v="67"/>
    <x v="0"/>
    <n v="18"/>
    <x v="0"/>
    <n v="1600"/>
    <x v="1"/>
    <x v="2"/>
    <x v="0"/>
    <n v="2017"/>
  </r>
  <r>
    <s v="YA-335"/>
    <x v="0"/>
    <x v="0"/>
    <n v="32"/>
    <x v="0"/>
    <n v="1000"/>
    <x v="0"/>
    <x v="0"/>
    <x v="0"/>
    <n v="2017"/>
  </r>
  <r>
    <s v="YA-336"/>
    <x v="1"/>
    <x v="0"/>
    <n v="20"/>
    <x v="0"/>
    <n v="1100"/>
    <x v="0"/>
    <x v="0"/>
    <x v="0"/>
    <n v="2017"/>
  </r>
  <r>
    <s v="YA-337"/>
    <x v="1"/>
    <x v="0"/>
    <n v="18"/>
    <x v="0"/>
    <n v="1200"/>
    <x v="0"/>
    <x v="0"/>
    <x v="0"/>
    <n v="2017"/>
  </r>
  <r>
    <s v="YA-338"/>
    <x v="1"/>
    <x v="1"/>
    <n v="14"/>
    <x v="0"/>
    <n v="1300"/>
    <x v="0"/>
    <x v="0"/>
    <x v="1"/>
    <n v="2017"/>
  </r>
  <r>
    <s v="YA-339"/>
    <x v="2"/>
    <x v="0"/>
    <n v="12"/>
    <x v="0"/>
    <n v="1400"/>
    <x v="0"/>
    <x v="0"/>
    <x v="0"/>
    <n v="2017"/>
  </r>
  <r>
    <s v="YA-340"/>
    <x v="2"/>
    <x v="0"/>
    <n v="26"/>
    <x v="0"/>
    <n v="1500"/>
    <x v="0"/>
    <x v="0"/>
    <x v="0"/>
    <n v="2017"/>
  </r>
  <r>
    <s v="YA-341"/>
    <x v="2"/>
    <x v="1"/>
    <n v="24"/>
    <x v="0"/>
    <n v="1600"/>
    <x v="0"/>
    <x v="0"/>
    <x v="1"/>
    <n v="2017"/>
  </r>
  <r>
    <s v="YA-342"/>
    <x v="3"/>
    <x v="1"/>
    <n v="24"/>
    <x v="0"/>
    <n v="1700"/>
    <x v="0"/>
    <x v="0"/>
    <x v="1"/>
    <n v="2017"/>
  </r>
  <r>
    <s v="YA-343"/>
    <x v="3"/>
    <x v="0"/>
    <n v="9"/>
    <x v="0"/>
    <n v="1800"/>
    <x v="0"/>
    <x v="0"/>
    <x v="0"/>
    <n v="2017"/>
  </r>
  <r>
    <s v="YA-344"/>
    <x v="3"/>
    <x v="0"/>
    <n v="32"/>
    <x v="0"/>
    <n v="1900"/>
    <x v="0"/>
    <x v="0"/>
    <x v="0"/>
    <n v="2017"/>
  </r>
  <r>
    <s v="YA-345"/>
    <x v="4"/>
    <x v="1"/>
    <n v="24"/>
    <x v="0"/>
    <n v="2000"/>
    <x v="0"/>
    <x v="0"/>
    <x v="1"/>
    <n v="2017"/>
  </r>
  <r>
    <s v="YA-346"/>
    <x v="4"/>
    <x v="0"/>
    <n v="23"/>
    <x v="0"/>
    <n v="2100"/>
    <x v="0"/>
    <x v="0"/>
    <x v="0"/>
    <n v="2017"/>
  </r>
  <r>
    <s v="YA-347"/>
    <x v="4"/>
    <x v="0"/>
    <n v="4"/>
    <x v="0"/>
    <n v="2200"/>
    <x v="0"/>
    <x v="0"/>
    <x v="0"/>
    <n v="2017"/>
  </r>
  <r>
    <s v="YA-348"/>
    <x v="5"/>
    <x v="1"/>
    <n v="24"/>
    <x v="0"/>
    <n v="2300"/>
    <x v="0"/>
    <x v="0"/>
    <x v="1"/>
    <n v="2017"/>
  </r>
  <r>
    <s v="YA-349"/>
    <x v="5"/>
    <x v="0"/>
    <n v="17"/>
    <x v="0"/>
    <n v="2400"/>
    <x v="0"/>
    <x v="0"/>
    <x v="0"/>
    <n v="2017"/>
  </r>
  <r>
    <s v="YA-350"/>
    <x v="5"/>
    <x v="0"/>
    <n v="8"/>
    <x v="0"/>
    <n v="2500"/>
    <x v="0"/>
    <x v="0"/>
    <x v="0"/>
    <n v="2017"/>
  </r>
  <r>
    <s v="YA-351"/>
    <x v="5"/>
    <x v="0"/>
    <n v="20"/>
    <x v="0"/>
    <n v="2600"/>
    <x v="0"/>
    <x v="0"/>
    <x v="0"/>
    <n v="2017"/>
  </r>
  <r>
    <s v="YA-352"/>
    <x v="6"/>
    <x v="1"/>
    <n v="27"/>
    <x v="0"/>
    <n v="2700"/>
    <x v="0"/>
    <x v="0"/>
    <x v="1"/>
    <n v="2017"/>
  </r>
  <r>
    <s v="YA-353"/>
    <x v="6"/>
    <x v="0"/>
    <n v="18"/>
    <x v="0"/>
    <n v="2800"/>
    <x v="0"/>
    <x v="0"/>
    <x v="0"/>
    <n v="2017"/>
  </r>
  <r>
    <s v="YA-354"/>
    <x v="6"/>
    <x v="0"/>
    <n v="16"/>
    <x v="0"/>
    <n v="2900"/>
    <x v="0"/>
    <x v="0"/>
    <x v="0"/>
    <n v="2017"/>
  </r>
  <r>
    <s v="YA-355"/>
    <x v="6"/>
    <x v="0"/>
    <n v="12"/>
    <x v="0"/>
    <n v="3000"/>
    <x v="0"/>
    <x v="0"/>
    <x v="0"/>
    <n v="2017"/>
  </r>
  <r>
    <s v="YA-356"/>
    <x v="7"/>
    <x v="0"/>
    <n v="18"/>
    <x v="0"/>
    <n v="1000"/>
    <x v="0"/>
    <x v="0"/>
    <x v="0"/>
    <n v="2017"/>
  </r>
  <r>
    <s v="YA-357"/>
    <x v="7"/>
    <x v="1"/>
    <n v="24"/>
    <x v="0"/>
    <n v="1100"/>
    <x v="0"/>
    <x v="0"/>
    <x v="1"/>
    <n v="2017"/>
  </r>
  <r>
    <s v="YA-358"/>
    <x v="7"/>
    <x v="1"/>
    <n v="6"/>
    <x v="0"/>
    <n v="1200"/>
    <x v="0"/>
    <x v="0"/>
    <x v="1"/>
    <n v="2017"/>
  </r>
  <r>
    <s v="YA-359"/>
    <x v="7"/>
    <x v="0"/>
    <n v="13"/>
    <x v="0"/>
    <n v="1300"/>
    <x v="0"/>
    <x v="0"/>
    <x v="0"/>
    <n v="2017"/>
  </r>
  <r>
    <s v="YA-360"/>
    <x v="7"/>
    <x v="0"/>
    <n v="10"/>
    <x v="0"/>
    <n v="1400"/>
    <x v="0"/>
    <x v="0"/>
    <x v="0"/>
    <n v="2017"/>
  </r>
  <r>
    <s v="YA-361"/>
    <x v="8"/>
    <x v="0"/>
    <n v="6"/>
    <x v="0"/>
    <n v="1500"/>
    <x v="0"/>
    <x v="0"/>
    <x v="0"/>
    <n v="2017"/>
  </r>
  <r>
    <s v="YA-362"/>
    <x v="8"/>
    <x v="0"/>
    <n v="11"/>
    <x v="0"/>
    <n v="1600"/>
    <x v="0"/>
    <x v="0"/>
    <x v="0"/>
    <n v="2017"/>
  </r>
  <r>
    <s v="YA-363"/>
    <x v="8"/>
    <x v="1"/>
    <n v="20"/>
    <x v="0"/>
    <n v="1700"/>
    <x v="0"/>
    <x v="0"/>
    <x v="1"/>
    <n v="2017"/>
  </r>
  <r>
    <s v="YA-364"/>
    <x v="8"/>
    <x v="1"/>
    <n v="4"/>
    <x v="0"/>
    <n v="1800"/>
    <x v="0"/>
    <x v="0"/>
    <x v="1"/>
    <n v="2017"/>
  </r>
  <r>
    <s v="YA-365"/>
    <x v="8"/>
    <x v="1"/>
    <n v="2"/>
    <x v="0"/>
    <n v="1900"/>
    <x v="0"/>
    <x v="0"/>
    <x v="1"/>
    <n v="2017"/>
  </r>
  <r>
    <s v="YA-366"/>
    <x v="8"/>
    <x v="0"/>
    <n v="11"/>
    <x v="0"/>
    <n v="2000"/>
    <x v="0"/>
    <x v="0"/>
    <x v="0"/>
    <n v="2017"/>
  </r>
  <r>
    <s v="YA-367"/>
    <x v="8"/>
    <x v="0"/>
    <n v="12"/>
    <x v="0"/>
    <n v="2100"/>
    <x v="0"/>
    <x v="0"/>
    <x v="0"/>
    <n v="2017"/>
  </r>
  <r>
    <s v="YA-368"/>
    <x v="9"/>
    <x v="1"/>
    <n v="27"/>
    <x v="0"/>
    <n v="2200"/>
    <x v="0"/>
    <x v="0"/>
    <x v="1"/>
    <n v="2017"/>
  </r>
  <r>
    <s v="YA-369"/>
    <x v="9"/>
    <x v="0"/>
    <n v="14"/>
    <x v="0"/>
    <n v="2300"/>
    <x v="0"/>
    <x v="0"/>
    <x v="0"/>
    <n v="2017"/>
  </r>
  <r>
    <s v="YA-370"/>
    <x v="9"/>
    <x v="0"/>
    <n v="31"/>
    <x v="0"/>
    <n v="2400"/>
    <x v="0"/>
    <x v="0"/>
    <x v="0"/>
    <n v="2017"/>
  </r>
  <r>
    <s v="YA-371"/>
    <x v="10"/>
    <x v="1"/>
    <n v="20"/>
    <x v="0"/>
    <n v="2500"/>
    <x v="0"/>
    <x v="0"/>
    <x v="1"/>
    <n v="2017"/>
  </r>
  <r>
    <s v="YA-372"/>
    <x v="10"/>
    <x v="0"/>
    <n v="39"/>
    <x v="0"/>
    <n v="2600"/>
    <x v="0"/>
    <x v="0"/>
    <x v="0"/>
    <n v="2017"/>
  </r>
  <r>
    <s v="YA-373"/>
    <x v="11"/>
    <x v="0"/>
    <n v="12"/>
    <x v="0"/>
    <n v="2700"/>
    <x v="0"/>
    <x v="0"/>
    <x v="0"/>
    <n v="2017"/>
  </r>
  <r>
    <s v="YA-374"/>
    <x v="11"/>
    <x v="0"/>
    <n v="15"/>
    <x v="0"/>
    <n v="2800"/>
    <x v="0"/>
    <x v="0"/>
    <x v="0"/>
    <n v="2017"/>
  </r>
  <r>
    <s v="YA-375"/>
    <x v="11"/>
    <x v="0"/>
    <n v="18"/>
    <x v="0"/>
    <n v="2900"/>
    <x v="1"/>
    <x v="0"/>
    <x v="0"/>
    <n v="2017"/>
  </r>
  <r>
    <s v="YA-376"/>
    <x v="12"/>
    <x v="0"/>
    <n v="19"/>
    <x v="0"/>
    <n v="3000"/>
    <x v="0"/>
    <x v="0"/>
    <x v="0"/>
    <n v="2017"/>
  </r>
  <r>
    <s v="YA-377"/>
    <x v="12"/>
    <x v="0"/>
    <n v="13"/>
    <x v="0"/>
    <n v="1000"/>
    <x v="0"/>
    <x v="0"/>
    <x v="0"/>
    <n v="2017"/>
  </r>
  <r>
    <s v="YA-378"/>
    <x v="13"/>
    <x v="0"/>
    <n v="17"/>
    <x v="0"/>
    <n v="1100"/>
    <x v="0"/>
    <x v="0"/>
    <x v="0"/>
    <n v="2017"/>
  </r>
  <r>
    <s v="YA-379"/>
    <x v="14"/>
    <x v="0"/>
    <n v="17"/>
    <x v="0"/>
    <n v="1200"/>
    <x v="0"/>
    <x v="0"/>
    <x v="0"/>
    <n v="2017"/>
  </r>
  <r>
    <s v="YA-380"/>
    <x v="14"/>
    <x v="0"/>
    <n v="27"/>
    <x v="0"/>
    <n v="1300"/>
    <x v="0"/>
    <x v="0"/>
    <x v="0"/>
    <n v="2017"/>
  </r>
  <r>
    <s v="YA-381"/>
    <x v="14"/>
    <x v="1"/>
    <n v="24"/>
    <x v="0"/>
    <n v="1400"/>
    <x v="0"/>
    <x v="0"/>
    <x v="1"/>
    <n v="2017"/>
  </r>
  <r>
    <s v="YA-382"/>
    <x v="15"/>
    <x v="1"/>
    <n v="23"/>
    <x v="0"/>
    <n v="1500"/>
    <x v="0"/>
    <x v="0"/>
    <x v="1"/>
    <n v="2017"/>
  </r>
  <r>
    <s v="YA-383"/>
    <x v="15"/>
    <x v="0"/>
    <n v="18"/>
    <x v="0"/>
    <n v="1600"/>
    <x v="0"/>
    <x v="0"/>
    <x v="0"/>
    <n v="2017"/>
  </r>
  <r>
    <s v="YA-384"/>
    <x v="15"/>
    <x v="0"/>
    <n v="22"/>
    <x v="0"/>
    <n v="1700"/>
    <x v="0"/>
    <x v="0"/>
    <x v="0"/>
    <n v="2017"/>
  </r>
  <r>
    <s v="YA-385"/>
    <x v="16"/>
    <x v="0"/>
    <n v="17"/>
    <x v="0"/>
    <n v="1800"/>
    <x v="0"/>
    <x v="0"/>
    <x v="0"/>
    <n v="2017"/>
  </r>
  <r>
    <s v="YA-386"/>
    <x v="16"/>
    <x v="0"/>
    <n v="14"/>
    <x v="0"/>
    <n v="1900"/>
    <x v="0"/>
    <x v="0"/>
    <x v="0"/>
    <n v="2017"/>
  </r>
  <r>
    <s v="YA-387"/>
    <x v="16"/>
    <x v="0"/>
    <n v="7"/>
    <x v="0"/>
    <n v="2000"/>
    <x v="0"/>
    <x v="0"/>
    <x v="0"/>
    <n v="2017"/>
  </r>
  <r>
    <s v="YA-388"/>
    <x v="16"/>
    <x v="1"/>
    <n v="25"/>
    <x v="0"/>
    <n v="2100"/>
    <x v="0"/>
    <x v="0"/>
    <x v="1"/>
    <n v="2017"/>
  </r>
  <r>
    <s v="YA-389"/>
    <x v="17"/>
    <x v="0"/>
    <n v="24"/>
    <x v="0"/>
    <n v="2200"/>
    <x v="0"/>
    <x v="0"/>
    <x v="0"/>
    <n v="2017"/>
  </r>
  <r>
    <s v="YA-390"/>
    <x v="17"/>
    <x v="0"/>
    <n v="13"/>
    <x v="0"/>
    <n v="2300"/>
    <x v="0"/>
    <x v="0"/>
    <x v="0"/>
    <n v="2017"/>
  </r>
  <r>
    <s v="YA-391"/>
    <x v="17"/>
    <x v="0"/>
    <n v="4"/>
    <x v="0"/>
    <n v="2400"/>
    <x v="0"/>
    <x v="0"/>
    <x v="0"/>
    <n v="2017"/>
  </r>
  <r>
    <s v="YA-392"/>
    <x v="17"/>
    <x v="1"/>
    <n v="25"/>
    <x v="0"/>
    <n v="2500"/>
    <x v="0"/>
    <x v="0"/>
    <x v="1"/>
    <n v="2017"/>
  </r>
  <r>
    <s v="YA-393"/>
    <x v="18"/>
    <x v="1"/>
    <n v="24"/>
    <x v="0"/>
    <n v="2600"/>
    <x v="0"/>
    <x v="0"/>
    <x v="1"/>
    <n v="2017"/>
  </r>
  <r>
    <s v="YA-394"/>
    <x v="18"/>
    <x v="0"/>
    <n v="17"/>
    <x v="0"/>
    <n v="2700"/>
    <x v="0"/>
    <x v="0"/>
    <x v="0"/>
    <n v="2017"/>
  </r>
  <r>
    <s v="YA-395"/>
    <x v="18"/>
    <x v="0"/>
    <n v="22"/>
    <x v="0"/>
    <n v="2800"/>
    <x v="0"/>
    <x v="0"/>
    <x v="0"/>
    <n v="2017"/>
  </r>
  <r>
    <s v="YA-396"/>
    <x v="19"/>
    <x v="1"/>
    <n v="23"/>
    <x v="0"/>
    <n v="2900"/>
    <x v="0"/>
    <x v="0"/>
    <x v="1"/>
    <n v="2017"/>
  </r>
  <r>
    <s v="YA-397"/>
    <x v="19"/>
    <x v="0"/>
    <n v="9"/>
    <x v="0"/>
    <n v="3000"/>
    <x v="0"/>
    <x v="0"/>
    <x v="0"/>
    <n v="2017"/>
  </r>
  <r>
    <s v="YA-398"/>
    <x v="19"/>
    <x v="0"/>
    <n v="5"/>
    <x v="0"/>
    <n v="3100"/>
    <x v="0"/>
    <x v="0"/>
    <x v="0"/>
    <n v="2017"/>
  </r>
  <r>
    <s v="YA-399"/>
    <x v="19"/>
    <x v="0"/>
    <n v="23"/>
    <x v="0"/>
    <n v="3200"/>
    <x v="0"/>
    <x v="0"/>
    <x v="0"/>
    <n v="2017"/>
  </r>
  <r>
    <s v="YA-400"/>
    <x v="20"/>
    <x v="0"/>
    <n v="23"/>
    <x v="0"/>
    <n v="3300"/>
    <x v="0"/>
    <x v="0"/>
    <x v="0"/>
    <n v="2017"/>
  </r>
  <r>
    <s v="YA-401"/>
    <x v="20"/>
    <x v="0"/>
    <n v="9"/>
    <x v="0"/>
    <n v="3400"/>
    <x v="0"/>
    <x v="0"/>
    <x v="0"/>
    <n v="2017"/>
  </r>
  <r>
    <s v="YA-402"/>
    <x v="20"/>
    <x v="0"/>
    <n v="8"/>
    <x v="0"/>
    <n v="3500"/>
    <x v="0"/>
    <x v="0"/>
    <x v="0"/>
    <n v="2017"/>
  </r>
  <r>
    <s v="YA-403"/>
    <x v="20"/>
    <x v="1"/>
    <n v="25"/>
    <x v="0"/>
    <n v="3600"/>
    <x v="0"/>
    <x v="0"/>
    <x v="1"/>
    <n v="2017"/>
  </r>
  <r>
    <s v="YA-404"/>
    <x v="21"/>
    <x v="2"/>
    <n v="9"/>
    <x v="1"/>
    <n v="3700"/>
    <x v="1"/>
    <x v="0"/>
    <x v="2"/>
    <n v="2018"/>
  </r>
  <r>
    <s v="YA-405"/>
    <x v="21"/>
    <x v="2"/>
    <n v="22"/>
    <x v="1"/>
    <n v="3800"/>
    <x v="1"/>
    <x v="0"/>
    <x v="2"/>
    <n v="2018"/>
  </r>
  <r>
    <s v="YA-406"/>
    <x v="21"/>
    <x v="3"/>
    <n v="29"/>
    <x v="1"/>
    <n v="3900"/>
    <x v="1"/>
    <x v="0"/>
    <x v="3"/>
    <n v="2019"/>
  </r>
  <r>
    <s v="YA-407"/>
    <x v="22"/>
    <x v="2"/>
    <n v="15"/>
    <x v="1"/>
    <n v="4000"/>
    <x v="1"/>
    <x v="0"/>
    <x v="2"/>
    <n v="2018"/>
  </r>
  <r>
    <s v="YA-408"/>
    <x v="22"/>
    <x v="3"/>
    <n v="29"/>
    <x v="1"/>
    <n v="4100"/>
    <x v="1"/>
    <x v="0"/>
    <x v="3"/>
    <n v="2019"/>
  </r>
  <r>
    <s v="YA-409"/>
    <x v="23"/>
    <x v="1"/>
    <n v="22"/>
    <x v="1"/>
    <n v="4200"/>
    <x v="1"/>
    <x v="0"/>
    <x v="1"/>
    <n v="2017"/>
  </r>
  <r>
    <s v="YA-410"/>
    <x v="23"/>
    <x v="3"/>
    <n v="28"/>
    <x v="1"/>
    <n v="1540"/>
    <x v="1"/>
    <x v="0"/>
    <x v="3"/>
    <n v="2019"/>
  </r>
  <r>
    <s v="YA-411"/>
    <x v="23"/>
    <x v="2"/>
    <n v="6"/>
    <x v="1"/>
    <n v="4100"/>
    <x v="1"/>
    <x v="0"/>
    <x v="2"/>
    <n v="2018"/>
  </r>
  <r>
    <s v="YA-412"/>
    <x v="23"/>
    <x v="2"/>
    <n v="9"/>
    <x v="1"/>
    <n v="4100"/>
    <x v="1"/>
    <x v="0"/>
    <x v="2"/>
    <n v="2018"/>
  </r>
  <r>
    <s v="YA-413"/>
    <x v="24"/>
    <x v="2"/>
    <n v="6"/>
    <x v="1"/>
    <n v="4100"/>
    <x v="1"/>
    <x v="0"/>
    <x v="2"/>
    <n v="2018"/>
  </r>
  <r>
    <s v="YA-414"/>
    <x v="24"/>
    <x v="3"/>
    <n v="28"/>
    <x v="1"/>
    <n v="4100"/>
    <x v="1"/>
    <x v="0"/>
    <x v="3"/>
    <n v="2019"/>
  </r>
  <r>
    <s v="YA-415"/>
    <x v="24"/>
    <x v="1"/>
    <n v="20"/>
    <x v="1"/>
    <n v="4100"/>
    <x v="1"/>
    <x v="0"/>
    <x v="1"/>
    <n v="2017"/>
  </r>
  <r>
    <s v="YA-416"/>
    <x v="24"/>
    <x v="2"/>
    <n v="1"/>
    <x v="2"/>
    <n v="4100"/>
    <x v="1"/>
    <x v="0"/>
    <x v="2"/>
    <n v="2018"/>
  </r>
  <r>
    <s v="YA-417"/>
    <x v="24"/>
    <x v="2"/>
    <n v="1"/>
    <x v="2"/>
    <n v="4100"/>
    <x v="1"/>
    <x v="0"/>
    <x v="2"/>
    <n v="2018"/>
  </r>
  <r>
    <s v="YA-418"/>
    <x v="24"/>
    <x v="2"/>
    <n v="3"/>
    <x v="3"/>
    <n v="4100"/>
    <x v="1"/>
    <x v="0"/>
    <x v="2"/>
    <n v="2018"/>
  </r>
  <r>
    <s v="YA-419"/>
    <x v="25"/>
    <x v="3"/>
    <n v="28"/>
    <x v="1"/>
    <n v="4100"/>
    <x v="1"/>
    <x v="0"/>
    <x v="3"/>
    <n v="2019"/>
  </r>
  <r>
    <s v="YA-420"/>
    <x v="25"/>
    <x v="2"/>
    <n v="5"/>
    <x v="3"/>
    <n v="4100"/>
    <x v="1"/>
    <x v="0"/>
    <x v="2"/>
    <n v="2018"/>
  </r>
  <r>
    <s v="YA-421"/>
    <x v="25"/>
    <x v="2"/>
    <n v="14"/>
    <x v="1"/>
    <n v="4100"/>
    <x v="1"/>
    <x v="0"/>
    <x v="2"/>
    <n v="2018"/>
  </r>
  <r>
    <s v="YA-422"/>
    <x v="25"/>
    <x v="1"/>
    <n v="19"/>
    <x v="1"/>
    <n v="680"/>
    <x v="1"/>
    <x v="0"/>
    <x v="1"/>
    <n v="2017"/>
  </r>
  <r>
    <s v="YA-423"/>
    <x v="26"/>
    <x v="3"/>
    <n v="25"/>
    <x v="1"/>
    <n v="1166"/>
    <x v="1"/>
    <x v="0"/>
    <x v="3"/>
    <n v="2019"/>
  </r>
  <r>
    <s v="YA-424"/>
    <x v="26"/>
    <x v="3"/>
    <n v="4"/>
    <x v="1"/>
    <n v="1652"/>
    <x v="1"/>
    <x v="0"/>
    <x v="3"/>
    <n v="2019"/>
  </r>
  <r>
    <s v="YA-425"/>
    <x v="26"/>
    <x v="1"/>
    <n v="20"/>
    <x v="1"/>
    <n v="2138"/>
    <x v="1"/>
    <x v="0"/>
    <x v="1"/>
    <n v="2017"/>
  </r>
  <r>
    <s v="YA-426"/>
    <x v="26"/>
    <x v="2"/>
    <n v="16"/>
    <x v="1"/>
    <n v="2624"/>
    <x v="1"/>
    <x v="0"/>
    <x v="2"/>
    <n v="2018"/>
  </r>
  <r>
    <s v="YA-427"/>
    <x v="26"/>
    <x v="2"/>
    <n v="5"/>
    <x v="3"/>
    <n v="3110"/>
    <x v="1"/>
    <x v="0"/>
    <x v="2"/>
    <n v="2018"/>
  </r>
  <r>
    <s v="YA-428"/>
    <x v="27"/>
    <x v="1"/>
    <n v="20"/>
    <x v="1"/>
    <n v="3596"/>
    <x v="1"/>
    <x v="0"/>
    <x v="1"/>
    <n v="2017"/>
  </r>
  <r>
    <s v="YA-429"/>
    <x v="27"/>
    <x v="2"/>
    <n v="12"/>
    <x v="1"/>
    <n v="4082"/>
    <x v="1"/>
    <x v="0"/>
    <x v="2"/>
    <n v="2018"/>
  </r>
  <r>
    <s v="YA-430"/>
    <x v="27"/>
    <x v="3"/>
    <n v="28"/>
    <x v="1"/>
    <n v="4568"/>
    <x v="1"/>
    <x v="0"/>
    <x v="3"/>
    <n v="2019"/>
  </r>
  <r>
    <s v="YA-431"/>
    <x v="27"/>
    <x v="2"/>
    <n v="5"/>
    <x v="3"/>
    <n v="5054"/>
    <x v="1"/>
    <x v="0"/>
    <x v="2"/>
    <n v="2018"/>
  </r>
  <r>
    <s v="YA-432"/>
    <x v="28"/>
    <x v="2"/>
    <n v="12"/>
    <x v="1"/>
    <n v="5540"/>
    <x v="1"/>
    <x v="0"/>
    <x v="2"/>
    <n v="2018"/>
  </r>
  <r>
    <s v="YA-433"/>
    <x v="28"/>
    <x v="1"/>
    <n v="3"/>
    <x v="4"/>
    <n v="6026"/>
    <x v="0"/>
    <x v="0"/>
    <x v="1"/>
    <n v="2017"/>
  </r>
  <r>
    <s v="YA-434"/>
    <x v="28"/>
    <x v="1"/>
    <n v="23"/>
    <x v="4"/>
    <n v="933.6"/>
    <x v="0"/>
    <x v="0"/>
    <x v="1"/>
    <n v="2017"/>
  </r>
  <r>
    <s v="YA-435"/>
    <x v="28"/>
    <x v="0"/>
    <n v="6"/>
    <x v="4"/>
    <n v="600"/>
    <x v="0"/>
    <x v="0"/>
    <x v="0"/>
    <n v="2017"/>
  </r>
  <r>
    <s v="YA-436"/>
    <x v="28"/>
    <x v="0"/>
    <n v="13"/>
    <x v="4"/>
    <n v="1445"/>
    <x v="0"/>
    <x v="0"/>
    <x v="0"/>
    <n v="2017"/>
  </r>
  <r>
    <s v="YA-437"/>
    <x v="28"/>
    <x v="3"/>
    <n v="28"/>
    <x v="1"/>
    <n v="1330"/>
    <x v="1"/>
    <x v="0"/>
    <x v="3"/>
    <n v="2019"/>
  </r>
  <r>
    <s v="YA-438"/>
    <x v="28"/>
    <x v="2"/>
    <n v="5"/>
    <x v="3"/>
    <n v="1215"/>
    <x v="1"/>
    <x v="0"/>
    <x v="2"/>
    <n v="2018"/>
  </r>
  <r>
    <s v="YA-439"/>
    <x v="29"/>
    <x v="1"/>
    <n v="42"/>
    <x v="4"/>
    <n v="1100"/>
    <x v="0"/>
    <x v="0"/>
    <x v="1"/>
    <n v="2017"/>
  </r>
  <r>
    <s v="YA-440"/>
    <x v="29"/>
    <x v="2"/>
    <n v="11"/>
    <x v="1"/>
    <n v="985"/>
    <x v="1"/>
    <x v="0"/>
    <x v="2"/>
    <n v="2018"/>
  </r>
  <r>
    <s v="YA-441"/>
    <x v="29"/>
    <x v="3"/>
    <n v="10"/>
    <x v="1"/>
    <n v="870"/>
    <x v="1"/>
    <x v="0"/>
    <x v="3"/>
    <n v="2019"/>
  </r>
  <r>
    <s v="YA-442"/>
    <x v="29"/>
    <x v="3"/>
    <n v="18"/>
    <x v="1"/>
    <n v="755"/>
    <x v="1"/>
    <x v="0"/>
    <x v="3"/>
    <n v="2019"/>
  </r>
  <r>
    <s v="YA-443"/>
    <x v="29"/>
    <x v="2"/>
    <n v="5"/>
    <x v="3"/>
    <n v="640"/>
    <x v="1"/>
    <x v="0"/>
    <x v="2"/>
    <n v="2018"/>
  </r>
  <r>
    <s v="YA-444"/>
    <x v="30"/>
    <x v="1"/>
    <n v="11"/>
    <x v="4"/>
    <n v="525"/>
    <x v="0"/>
    <x v="0"/>
    <x v="1"/>
    <n v="2017"/>
  </r>
  <r>
    <s v="YA-445"/>
    <x v="30"/>
    <x v="1"/>
    <n v="22"/>
    <x v="4"/>
    <n v="410"/>
    <x v="0"/>
    <x v="0"/>
    <x v="1"/>
    <n v="2017"/>
  </r>
  <r>
    <s v="YA-446"/>
    <x v="30"/>
    <x v="1"/>
    <n v="2"/>
    <x v="4"/>
    <n v="295"/>
    <x v="0"/>
    <x v="0"/>
    <x v="1"/>
    <n v="2017"/>
  </r>
  <r>
    <s v="YA-447"/>
    <x v="30"/>
    <x v="1"/>
    <n v="7"/>
    <x v="4"/>
    <n v="401"/>
    <x v="0"/>
    <x v="0"/>
    <x v="1"/>
    <n v="2017"/>
  </r>
  <r>
    <s v="YA-448"/>
    <x v="30"/>
    <x v="2"/>
    <n v="17"/>
    <x v="3"/>
    <n v="1700"/>
    <x v="1"/>
    <x v="0"/>
    <x v="2"/>
    <n v="2018"/>
  </r>
  <r>
    <s v="YA-449"/>
    <x v="30"/>
    <x v="3"/>
    <n v="23"/>
    <x v="1"/>
    <n v="1238.2"/>
    <x v="1"/>
    <x v="0"/>
    <x v="3"/>
    <n v="2019"/>
  </r>
  <r>
    <s v="YA-450"/>
    <x v="30"/>
    <x v="3"/>
    <n v="7"/>
    <x v="1"/>
    <n v="361.8"/>
    <x v="1"/>
    <x v="0"/>
    <x v="3"/>
    <n v="2019"/>
  </r>
  <r>
    <s v="YA-451"/>
    <x v="31"/>
    <x v="3"/>
    <n v="20"/>
    <x v="1"/>
    <n v="751"/>
    <x v="1"/>
    <x v="0"/>
    <x v="3"/>
    <n v="2019"/>
  </r>
  <r>
    <s v="YA-452"/>
    <x v="32"/>
    <x v="3"/>
    <n v="2"/>
    <x v="1"/>
    <n v="1140.2"/>
    <x v="1"/>
    <x v="0"/>
    <x v="3"/>
    <n v="2019"/>
  </r>
  <r>
    <s v="YA-453"/>
    <x v="32"/>
    <x v="3"/>
    <n v="27"/>
    <x v="1"/>
    <n v="1529.4"/>
    <x v="1"/>
    <x v="0"/>
    <x v="3"/>
    <n v="2019"/>
  </r>
  <r>
    <s v="YA-454"/>
    <x v="32"/>
    <x v="3"/>
    <n v="2"/>
    <x v="1"/>
    <n v="1918.6"/>
    <x v="1"/>
    <x v="0"/>
    <x v="3"/>
    <n v="2019"/>
  </r>
  <r>
    <s v="YA-455"/>
    <x v="32"/>
    <x v="1"/>
    <n v="42"/>
    <x v="4"/>
    <n v="2307.8000000000002"/>
    <x v="0"/>
    <x v="0"/>
    <x v="1"/>
    <n v="2017"/>
  </r>
  <r>
    <s v="YA-456"/>
    <x v="32"/>
    <x v="1"/>
    <n v="5"/>
    <x v="4"/>
    <n v="2697"/>
    <x v="0"/>
    <x v="0"/>
    <x v="1"/>
    <n v="2017"/>
  </r>
  <r>
    <s v="YA-457"/>
    <x v="33"/>
    <x v="3"/>
    <n v="7"/>
    <x v="1"/>
    <n v="3086.2"/>
    <x v="1"/>
    <x v="0"/>
    <x v="3"/>
    <n v="2019"/>
  </r>
  <r>
    <s v="YA-458"/>
    <x v="33"/>
    <x v="3"/>
    <n v="24"/>
    <x v="1"/>
    <n v="3475.4"/>
    <x v="1"/>
    <x v="0"/>
    <x v="3"/>
    <n v="2019"/>
  </r>
  <r>
    <s v="YA-459"/>
    <x v="33"/>
    <x v="1"/>
    <n v="3"/>
    <x v="4"/>
    <n v="3864.6"/>
    <x v="0"/>
    <x v="0"/>
    <x v="1"/>
    <n v="2017"/>
  </r>
  <r>
    <s v="YA-460"/>
    <x v="33"/>
    <x v="1"/>
    <n v="5"/>
    <x v="4"/>
    <n v="4253.8"/>
    <x v="0"/>
    <x v="0"/>
    <x v="1"/>
    <n v="2017"/>
  </r>
  <r>
    <s v="YA-461"/>
    <x v="33"/>
    <x v="1"/>
    <n v="17"/>
    <x v="4"/>
    <n v="4643"/>
    <x v="0"/>
    <x v="0"/>
    <x v="1"/>
    <n v="2017"/>
  </r>
  <r>
    <s v="YA-462"/>
    <x v="33"/>
    <x v="1"/>
    <n v="12"/>
    <x v="4"/>
    <n v="5032.2"/>
    <x v="0"/>
    <x v="0"/>
    <x v="1"/>
    <n v="2017"/>
  </r>
  <r>
    <s v="YA-463"/>
    <x v="33"/>
    <x v="1"/>
    <n v="7"/>
    <x v="4"/>
    <n v="5421.4"/>
    <x v="0"/>
    <x v="0"/>
    <x v="1"/>
    <n v="2017"/>
  </r>
  <r>
    <s v="YA-464"/>
    <x v="33"/>
    <x v="2"/>
    <n v="10"/>
    <x v="1"/>
    <n v="5810.6"/>
    <x v="1"/>
    <x v="0"/>
    <x v="2"/>
    <n v="2018"/>
  </r>
  <r>
    <s v="YA-465"/>
    <x v="32"/>
    <x v="2"/>
    <n v="16"/>
    <x v="3"/>
    <n v="6199.8"/>
    <x v="1"/>
    <x v="0"/>
    <x v="2"/>
    <n v="2018"/>
  </r>
  <r>
    <s v="YA-466"/>
    <x v="32"/>
    <x v="2"/>
    <n v="2"/>
    <x v="3"/>
    <n v="6589"/>
    <x v="1"/>
    <x v="0"/>
    <x v="2"/>
    <n v="2018"/>
  </r>
  <r>
    <s v="YA-467"/>
    <x v="32"/>
    <x v="2"/>
    <n v="2"/>
    <x v="3"/>
    <n v="6978.2"/>
    <x v="1"/>
    <x v="0"/>
    <x v="2"/>
    <n v="2018"/>
  </r>
  <r>
    <s v="YA-468"/>
    <x v="32"/>
    <x v="2"/>
    <n v="2"/>
    <x v="3"/>
    <n v="7367.4"/>
    <x v="1"/>
    <x v="0"/>
    <x v="2"/>
    <n v="2018"/>
  </r>
  <r>
    <s v="YA-469"/>
    <x v="33"/>
    <x v="2"/>
    <n v="2"/>
    <x v="3"/>
    <n v="7756.6"/>
    <x v="1"/>
    <x v="0"/>
    <x v="2"/>
    <n v="2018"/>
  </r>
  <r>
    <s v="YA-470"/>
    <x v="33"/>
    <x v="2"/>
    <n v="2"/>
    <x v="3"/>
    <n v="8145.8"/>
    <x v="1"/>
    <x v="0"/>
    <x v="2"/>
    <n v="2018"/>
  </r>
  <r>
    <s v="YA-471"/>
    <x v="34"/>
    <x v="2"/>
    <n v="2"/>
    <x v="3"/>
    <n v="87"/>
    <x v="1"/>
    <x v="0"/>
    <x v="2"/>
    <n v="2018"/>
  </r>
  <r>
    <s v="YA-472"/>
    <x v="34"/>
    <x v="2"/>
    <n v="11"/>
    <x v="1"/>
    <n v="972"/>
    <x v="1"/>
    <x v="0"/>
    <x v="2"/>
    <n v="2018"/>
  </r>
  <r>
    <s v="YA-473"/>
    <x v="34"/>
    <x v="3"/>
    <n v="4"/>
    <x v="1"/>
    <n v="130"/>
    <x v="1"/>
    <x v="0"/>
    <x v="3"/>
    <n v="2019"/>
  </r>
  <r>
    <s v="YA-474"/>
    <x v="34"/>
    <x v="3"/>
    <n v="26"/>
    <x v="1"/>
    <n v="1190"/>
    <x v="1"/>
    <x v="0"/>
    <x v="3"/>
    <n v="2019"/>
  </r>
  <r>
    <s v="YA-475"/>
    <x v="34"/>
    <x v="1"/>
    <n v="12"/>
    <x v="3"/>
    <n v="743.8"/>
    <x v="1"/>
    <x v="0"/>
    <x v="1"/>
    <n v="2017"/>
  </r>
  <r>
    <s v="YA-476"/>
    <x v="34"/>
    <x v="1"/>
    <n v="21"/>
    <x v="4"/>
    <n v="1059.7"/>
    <x v="0"/>
    <x v="0"/>
    <x v="1"/>
    <n v="2017"/>
  </r>
  <r>
    <s v="YA-477"/>
    <x v="34"/>
    <x v="1"/>
    <n v="2"/>
    <x v="4"/>
    <n v="95"/>
    <x v="0"/>
    <x v="0"/>
    <x v="1"/>
    <n v="2017"/>
  </r>
  <r>
    <s v="YA-478"/>
    <x v="34"/>
    <x v="1"/>
    <n v="2"/>
    <x v="4"/>
    <n v="101.2"/>
    <x v="0"/>
    <x v="0"/>
    <x v="1"/>
    <n v="2017"/>
  </r>
  <r>
    <s v="YA-479"/>
    <x v="34"/>
    <x v="1"/>
    <n v="3"/>
    <x v="4"/>
    <n v="220.5"/>
    <x v="0"/>
    <x v="0"/>
    <x v="1"/>
    <n v="2017"/>
  </r>
  <r>
    <s v="YA-480"/>
    <x v="34"/>
    <x v="1"/>
    <n v="2"/>
    <x v="4"/>
    <n v="89.2"/>
    <x v="0"/>
    <x v="0"/>
    <x v="1"/>
    <n v="2017"/>
  </r>
  <r>
    <s v="YA-481"/>
    <x v="35"/>
    <x v="2"/>
    <n v="11"/>
    <x v="1"/>
    <n v="953"/>
    <x v="1"/>
    <x v="0"/>
    <x v="2"/>
    <n v="2018"/>
  </r>
  <r>
    <s v="YA-482"/>
    <x v="35"/>
    <x v="3"/>
    <n v="9"/>
    <x v="1"/>
    <n v="506"/>
    <x v="1"/>
    <x v="0"/>
    <x v="3"/>
    <n v="2019"/>
  </r>
  <r>
    <s v="YA-483"/>
    <x v="35"/>
    <x v="3"/>
    <n v="20"/>
    <x v="1"/>
    <n v="1094"/>
    <x v="1"/>
    <x v="0"/>
    <x v="3"/>
    <n v="2019"/>
  </r>
  <r>
    <s v="YA-484"/>
    <x v="35"/>
    <x v="1"/>
    <n v="17"/>
    <x v="5"/>
    <n v="1191.4000000000001"/>
    <x v="1"/>
    <x v="0"/>
    <x v="1"/>
    <n v="2017"/>
  </r>
  <r>
    <s v="YA-485"/>
    <x v="35"/>
    <x v="1"/>
    <n v="6"/>
    <x v="6"/>
    <n v="318"/>
    <x v="1"/>
    <x v="0"/>
    <x v="1"/>
    <n v="2017"/>
  </r>
  <r>
    <s v="YA-486"/>
    <x v="36"/>
    <x v="0"/>
    <n v="46"/>
    <x v="0"/>
    <n v="4840"/>
    <x v="1"/>
    <x v="0"/>
    <x v="0"/>
    <n v="2017"/>
  </r>
  <r>
    <s v="YA-487"/>
    <x v="36"/>
    <x v="3"/>
    <n v="11"/>
    <x v="1"/>
    <n v="540"/>
    <x v="1"/>
    <x v="0"/>
    <x v="3"/>
    <n v="2019"/>
  </r>
  <r>
    <s v="YA-488"/>
    <x v="36"/>
    <x v="3"/>
    <n v="19"/>
    <x v="1"/>
    <n v="960"/>
    <x v="1"/>
    <x v="0"/>
    <x v="3"/>
    <n v="2019"/>
  </r>
  <r>
    <s v="YA-489"/>
    <x v="36"/>
    <x v="1"/>
    <n v="4"/>
    <x v="6"/>
    <n v="300.60000000000002"/>
    <x v="1"/>
    <x v="0"/>
    <x v="1"/>
    <n v="2017"/>
  </r>
  <r>
    <s v="YA-490"/>
    <x v="36"/>
    <x v="1"/>
    <n v="1"/>
    <x v="7"/>
    <n v="20.5"/>
    <x v="1"/>
    <x v="0"/>
    <x v="1"/>
    <n v="2017"/>
  </r>
  <r>
    <s v="YA-491"/>
    <x v="36"/>
    <x v="1"/>
    <n v="1"/>
    <x v="4"/>
    <n v="47.5"/>
    <x v="1"/>
    <x v="0"/>
    <x v="1"/>
    <n v="2017"/>
  </r>
  <r>
    <s v="YA-492"/>
    <x v="36"/>
    <x v="1"/>
    <n v="18"/>
    <x v="5"/>
    <n v="1251.4000000000001"/>
    <x v="1"/>
    <x v="0"/>
    <x v="1"/>
    <n v="2017"/>
  </r>
  <r>
    <s v="YA-493"/>
    <x v="36"/>
    <x v="2"/>
    <n v="12"/>
    <x v="1"/>
    <n v="1127"/>
    <x v="1"/>
    <x v="0"/>
    <x v="2"/>
    <n v="2018"/>
  </r>
  <r>
    <s v="YA-494"/>
    <x v="37"/>
    <x v="0"/>
    <n v="14"/>
    <x v="0"/>
    <n v="2760"/>
    <x v="1"/>
    <x v="0"/>
    <x v="0"/>
    <n v="2017"/>
  </r>
  <r>
    <s v="YA-495"/>
    <x v="37"/>
    <x v="0"/>
    <n v="27"/>
    <x v="0"/>
    <n v="2540"/>
    <x v="1"/>
    <x v="0"/>
    <x v="0"/>
    <n v="2017"/>
  </r>
  <r>
    <s v="YA-496"/>
    <x v="37"/>
    <x v="2"/>
    <n v="10"/>
    <x v="1"/>
    <n v="975"/>
    <x v="1"/>
    <x v="0"/>
    <x v="2"/>
    <n v="2018"/>
  </r>
  <r>
    <s v="YA-497"/>
    <x v="37"/>
    <x v="1"/>
    <n v="4"/>
    <x v="8"/>
    <n v="353.5"/>
    <x v="1"/>
    <x v="0"/>
    <x v="1"/>
    <n v="2017"/>
  </r>
  <r>
    <s v="YA-498"/>
    <x v="37"/>
    <x v="1"/>
    <n v="1"/>
    <x v="4"/>
    <n v="37.700000000000003"/>
    <x v="1"/>
    <x v="0"/>
    <x v="1"/>
    <n v="2017"/>
  </r>
  <r>
    <s v="YA-499"/>
    <x v="37"/>
    <x v="1"/>
    <n v="1"/>
    <x v="6"/>
    <n v="14.4"/>
    <x v="1"/>
    <x v="0"/>
    <x v="1"/>
    <n v="2017"/>
  </r>
  <r>
    <s v="YA-500"/>
    <x v="37"/>
    <x v="1"/>
    <n v="18"/>
    <x v="5"/>
    <n v="1194"/>
    <x v="1"/>
    <x v="0"/>
    <x v="1"/>
    <n v="2017"/>
  </r>
  <r>
    <s v="YA-501"/>
    <x v="37"/>
    <x v="3"/>
    <n v="25"/>
    <x v="1"/>
    <n v="1400"/>
    <x v="1"/>
    <x v="0"/>
    <x v="3"/>
    <n v="2019"/>
  </r>
  <r>
    <s v="YA-502"/>
    <x v="37"/>
    <x v="3"/>
    <n v="6"/>
    <x v="1"/>
    <n v="380"/>
    <x v="1"/>
    <x v="0"/>
    <x v="3"/>
    <n v="2019"/>
  </r>
  <r>
    <s v="YA-503"/>
    <x v="38"/>
    <x v="2"/>
    <n v="10"/>
    <x v="1"/>
    <n v="952"/>
    <x v="1"/>
    <x v="0"/>
    <x v="2"/>
    <n v="2018"/>
  </r>
  <r>
    <s v="YA-504"/>
    <x v="38"/>
    <x v="1"/>
    <n v="17"/>
    <x v="5"/>
    <n v="1039"/>
    <x v="1"/>
    <x v="0"/>
    <x v="1"/>
    <n v="2017"/>
  </r>
  <r>
    <s v="YA-505"/>
    <x v="38"/>
    <x v="1"/>
    <n v="6"/>
    <x v="8"/>
    <n v="441"/>
    <x v="1"/>
    <x v="0"/>
    <x v="1"/>
    <n v="2017"/>
  </r>
  <r>
    <s v="YA-506"/>
    <x v="38"/>
    <x v="0"/>
    <n v="5"/>
    <x v="0"/>
    <n v="1080"/>
    <x v="1"/>
    <x v="0"/>
    <x v="0"/>
    <n v="2017"/>
  </r>
  <r>
    <s v="YA-507"/>
    <x v="38"/>
    <x v="0"/>
    <n v="10"/>
    <x v="0"/>
    <n v="2000"/>
    <x v="1"/>
    <x v="0"/>
    <x v="0"/>
    <n v="2017"/>
  </r>
  <r>
    <s v="YA-508"/>
    <x v="38"/>
    <x v="0"/>
    <n v="27"/>
    <x v="0"/>
    <n v="4140"/>
    <x v="1"/>
    <x v="0"/>
    <x v="0"/>
    <n v="2017"/>
  </r>
  <r>
    <s v="YA-509"/>
    <x v="38"/>
    <x v="3"/>
    <n v="30"/>
    <x v="1"/>
    <n v="1357"/>
    <x v="1"/>
    <x v="0"/>
    <x v="3"/>
    <n v="2019"/>
  </r>
  <r>
    <s v="YA-510"/>
    <x v="39"/>
    <x v="1"/>
    <n v="18"/>
    <x v="5"/>
    <n v="954.5"/>
    <x v="1"/>
    <x v="0"/>
    <x v="1"/>
    <n v="2017"/>
  </r>
  <r>
    <s v="YA-511"/>
    <x v="39"/>
    <x v="1"/>
    <n v="6"/>
    <x v="8"/>
    <n v="585.5"/>
    <x v="1"/>
    <x v="0"/>
    <x v="1"/>
    <n v="2017"/>
  </r>
  <r>
    <s v="YA-512"/>
    <x v="39"/>
    <x v="2"/>
    <n v="9"/>
    <x v="1"/>
    <n v="533"/>
    <x v="1"/>
    <x v="0"/>
    <x v="2"/>
    <n v="2018"/>
  </r>
  <r>
    <s v="YA-513"/>
    <x v="39"/>
    <x v="3"/>
    <n v="23"/>
    <x v="1"/>
    <n v="1004"/>
    <x v="1"/>
    <x v="0"/>
    <x v="3"/>
    <n v="2019"/>
  </r>
  <r>
    <s v="YA-514"/>
    <x v="39"/>
    <x v="3"/>
    <n v="8"/>
    <x v="1"/>
    <n v="379"/>
    <x v="1"/>
    <x v="0"/>
    <x v="3"/>
    <n v="2019"/>
  </r>
  <r>
    <s v="YA-515"/>
    <x v="39"/>
    <x v="0"/>
    <m/>
    <x v="0"/>
    <n v="2200"/>
    <x v="1"/>
    <x v="1"/>
    <x v="0"/>
    <n v="2017"/>
  </r>
  <r>
    <s v="YA-516"/>
    <x v="39"/>
    <x v="0"/>
    <n v="20"/>
    <x v="0"/>
    <n v="3280"/>
    <x v="1"/>
    <x v="0"/>
    <x v="0"/>
    <n v="2017"/>
  </r>
  <r>
    <s v="YA-517"/>
    <x v="39"/>
    <x v="0"/>
    <n v="14"/>
    <x v="0"/>
    <n v="2520"/>
    <x v="1"/>
    <x v="0"/>
    <x v="0"/>
    <n v="2017"/>
  </r>
  <r>
    <s v="YA-518"/>
    <x v="40"/>
    <x v="3"/>
    <n v="30"/>
    <x v="1"/>
    <n v="487"/>
    <x v="1"/>
    <x v="0"/>
    <x v="3"/>
    <n v="2019"/>
  </r>
  <r>
    <s v="YA-519"/>
    <x v="40"/>
    <x v="0"/>
    <n v="18"/>
    <x v="0"/>
    <n v="2440"/>
    <x v="1"/>
    <x v="0"/>
    <x v="0"/>
    <n v="2017"/>
  </r>
  <r>
    <s v="YA-520"/>
    <x v="40"/>
    <x v="0"/>
    <n v="7"/>
    <x v="0"/>
    <n v="4540"/>
    <x v="1"/>
    <x v="1"/>
    <x v="0"/>
    <n v="2017"/>
  </r>
  <r>
    <s v="YA-521"/>
    <x v="40"/>
    <x v="0"/>
    <n v="15"/>
    <x v="0"/>
    <n v="2320"/>
    <x v="1"/>
    <x v="0"/>
    <x v="0"/>
    <n v="2017"/>
  </r>
  <r>
    <s v="YA-522"/>
    <x v="40"/>
    <x v="1"/>
    <n v="5"/>
    <x v="9"/>
    <n v="111"/>
    <x v="1"/>
    <x v="0"/>
    <x v="1"/>
    <n v="2017"/>
  </r>
  <r>
    <s v="YA-523"/>
    <x v="40"/>
    <x v="1"/>
    <n v="5"/>
    <x v="10"/>
    <n v="28"/>
    <x v="1"/>
    <x v="0"/>
    <x v="1"/>
    <n v="2017"/>
  </r>
  <r>
    <s v="YA-524"/>
    <x v="40"/>
    <x v="1"/>
    <n v="5"/>
    <x v="8"/>
    <n v="185"/>
    <x v="1"/>
    <x v="0"/>
    <x v="1"/>
    <n v="2017"/>
  </r>
  <r>
    <s v="YA-525"/>
    <x v="40"/>
    <x v="1"/>
    <n v="19"/>
    <x v="5"/>
    <n v="1256"/>
    <x v="1"/>
    <x v="0"/>
    <x v="1"/>
    <n v="2017"/>
  </r>
  <r>
    <s v="YA-526"/>
    <x v="41"/>
    <x v="1"/>
    <n v="9"/>
    <x v="10"/>
    <n v="420"/>
    <x v="1"/>
    <x v="0"/>
    <x v="1"/>
    <n v="2017"/>
  </r>
  <r>
    <s v="YA-527"/>
    <x v="41"/>
    <x v="1"/>
    <n v="19"/>
    <x v="5"/>
    <n v="900"/>
    <x v="1"/>
    <x v="0"/>
    <x v="1"/>
    <n v="2017"/>
  </r>
  <r>
    <s v="YA-528"/>
    <x v="41"/>
    <x v="0"/>
    <n v="12"/>
    <x v="0"/>
    <n v="2180"/>
    <x v="1"/>
    <x v="0"/>
    <x v="0"/>
    <n v="2017"/>
  </r>
  <r>
    <s v="YA-529"/>
    <x v="41"/>
    <x v="0"/>
    <n v="7"/>
    <x v="0"/>
    <n v="5245"/>
    <x v="1"/>
    <x v="1"/>
    <x v="0"/>
    <n v="2017"/>
  </r>
  <r>
    <s v="YA-530"/>
    <x v="41"/>
    <x v="0"/>
    <n v="18"/>
    <x v="0"/>
    <n v="1575"/>
    <x v="1"/>
    <x v="0"/>
    <x v="0"/>
    <n v="2017"/>
  </r>
  <r>
    <s v="YA-531"/>
    <x v="41"/>
    <x v="2"/>
    <n v="9"/>
    <x v="1"/>
    <n v="923"/>
    <x v="1"/>
    <x v="0"/>
    <x v="2"/>
    <n v="2018"/>
  </r>
  <r>
    <s v="YA-532"/>
    <x v="42"/>
    <x v="2"/>
    <n v="13"/>
    <x v="1"/>
    <n v="1162"/>
    <x v="1"/>
    <x v="0"/>
    <x v="2"/>
    <n v="2018"/>
  </r>
  <r>
    <s v="YA-533"/>
    <x v="42"/>
    <x v="1"/>
    <n v="19"/>
    <x v="5"/>
    <n v="978"/>
    <x v="1"/>
    <x v="0"/>
    <x v="1"/>
    <n v="2017"/>
  </r>
  <r>
    <s v="YA-534"/>
    <x v="42"/>
    <x v="1"/>
    <n v="13"/>
    <x v="8"/>
    <n v="502"/>
    <x v="1"/>
    <x v="0"/>
    <x v="1"/>
    <n v="2017"/>
  </r>
  <r>
    <s v="YA-535"/>
    <x v="42"/>
    <x v="0"/>
    <n v="12"/>
    <x v="0"/>
    <n v="2380"/>
    <x v="1"/>
    <x v="0"/>
    <x v="0"/>
    <n v="2017"/>
  </r>
  <r>
    <s v="YA-536"/>
    <x v="42"/>
    <x v="0"/>
    <n v="7"/>
    <x v="0"/>
    <n v="3640"/>
    <x v="1"/>
    <x v="1"/>
    <x v="0"/>
    <n v="2017"/>
  </r>
  <r>
    <s v="YA-537"/>
    <x v="42"/>
    <x v="0"/>
    <n v="18"/>
    <x v="0"/>
    <n v="4140"/>
    <x v="1"/>
    <x v="2"/>
    <x v="0"/>
    <n v="2017"/>
  </r>
  <r>
    <s v="YA-538"/>
    <x v="43"/>
    <x v="0"/>
    <n v="16"/>
    <x v="0"/>
    <n v="4500"/>
    <x v="1"/>
    <x v="0"/>
    <x v="0"/>
    <n v="2017"/>
  </r>
  <r>
    <s v="YA-539"/>
    <x v="43"/>
    <x v="0"/>
    <n v="8"/>
    <x v="0"/>
    <n v="3820"/>
    <x v="1"/>
    <x v="1"/>
    <x v="0"/>
    <n v="2017"/>
  </r>
  <r>
    <s v="YA-540"/>
    <x v="43"/>
    <x v="0"/>
    <n v="20"/>
    <x v="0"/>
    <n v="460000000"/>
    <x v="1"/>
    <x v="2"/>
    <x v="0"/>
    <n v="2017"/>
  </r>
  <r>
    <s v="YA-541"/>
    <x v="44"/>
    <x v="0"/>
    <n v="8"/>
    <x v="0"/>
    <n v="4320"/>
    <x v="1"/>
    <x v="1"/>
    <x v="0"/>
    <n v="2017"/>
  </r>
  <r>
    <s v="YA-542"/>
    <x v="44"/>
    <x v="0"/>
    <m/>
    <x v="0"/>
    <n v="4720"/>
    <x v="1"/>
    <x v="2"/>
    <x v="0"/>
    <n v="2017"/>
  </r>
  <r>
    <s v="YA-543"/>
    <x v="44"/>
    <x v="0"/>
    <n v="19"/>
    <x v="0"/>
    <n v="5920"/>
    <x v="1"/>
    <x v="2"/>
    <x v="0"/>
    <n v="2017"/>
  </r>
  <r>
    <s v="YA-544"/>
    <x v="44"/>
    <x v="2"/>
    <n v="17"/>
    <x v="1"/>
    <n v="700"/>
    <x v="1"/>
    <x v="0"/>
    <x v="2"/>
    <n v="2018"/>
  </r>
  <r>
    <s v="YA-545"/>
    <x v="45"/>
    <x v="2"/>
    <n v="18"/>
    <x v="1"/>
    <n v="1764"/>
    <x v="1"/>
    <x v="0"/>
    <x v="2"/>
    <n v="2018"/>
  </r>
  <r>
    <s v="YA-546"/>
    <x v="45"/>
    <x v="2"/>
    <n v="1"/>
    <x v="1"/>
    <n v="68"/>
    <x v="1"/>
    <x v="0"/>
    <x v="2"/>
    <n v="2018"/>
  </r>
  <r>
    <s v="YA-547"/>
    <x v="45"/>
    <x v="0"/>
    <n v="23"/>
    <x v="0"/>
    <n v="3990"/>
    <x v="1"/>
    <x v="1"/>
    <x v="0"/>
    <n v="2017"/>
  </r>
  <r>
    <s v="YA-548"/>
    <x v="45"/>
    <x v="0"/>
    <n v="8"/>
    <x v="0"/>
    <n v="5810"/>
    <x v="1"/>
    <x v="2"/>
    <x v="0"/>
    <n v="2017"/>
  </r>
  <r>
    <s v="YA-549"/>
    <x v="45"/>
    <x v="0"/>
    <n v="18"/>
    <x v="0"/>
    <n v="6080"/>
    <x v="1"/>
    <x v="2"/>
    <x v="0"/>
    <n v="2017"/>
  </r>
  <r>
    <s v="YA-550"/>
    <x v="45"/>
    <x v="3"/>
    <n v="28"/>
    <x v="11"/>
    <n v="1562"/>
    <x v="1"/>
    <x v="0"/>
    <x v="3"/>
    <n v="2019"/>
  </r>
  <r>
    <s v="YA-551"/>
    <x v="45"/>
    <x v="1"/>
    <n v="7"/>
    <x v="1"/>
    <n v="780"/>
    <x v="1"/>
    <x v="0"/>
    <x v="1"/>
    <n v="2017"/>
  </r>
  <r>
    <s v="YA-552"/>
    <x v="46"/>
    <x v="0"/>
    <n v="8"/>
    <x v="0"/>
    <n v="3900"/>
    <x v="1"/>
    <x v="1"/>
    <x v="0"/>
    <n v="2017"/>
  </r>
  <r>
    <s v="YA-553"/>
    <x v="46"/>
    <x v="0"/>
    <n v="22"/>
    <x v="0"/>
    <n v="6120"/>
    <x v="1"/>
    <x v="2"/>
    <x v="0"/>
    <n v="2017"/>
  </r>
  <r>
    <s v="YA-554"/>
    <x v="46"/>
    <x v="0"/>
    <n v="18"/>
    <x v="0"/>
    <n v="6400"/>
    <x v="1"/>
    <x v="2"/>
    <x v="0"/>
    <n v="2017"/>
  </r>
  <r>
    <s v="YA-555"/>
    <x v="46"/>
    <x v="3"/>
    <n v="1"/>
    <x v="11"/>
    <n v="1000"/>
    <x v="1"/>
    <x v="0"/>
    <x v="3"/>
    <n v="2019"/>
  </r>
  <r>
    <s v="YA-556"/>
    <x v="46"/>
    <x v="3"/>
    <n v="29"/>
    <x v="11"/>
    <n v="1100"/>
    <x v="1"/>
    <x v="0"/>
    <x v="3"/>
    <n v="2019"/>
  </r>
  <r>
    <s v="YA-557"/>
    <x v="46"/>
    <x v="1"/>
    <n v="12"/>
    <x v="1"/>
    <n v="1200"/>
    <x v="1"/>
    <x v="0"/>
    <x v="1"/>
    <n v="2017"/>
  </r>
  <r>
    <s v="YA-558"/>
    <x v="46"/>
    <x v="2"/>
    <n v="18"/>
    <x v="1"/>
    <n v="13000000000"/>
    <x v="1"/>
    <x v="0"/>
    <x v="2"/>
    <n v="2018"/>
  </r>
  <r>
    <s v="YA-559"/>
    <x v="47"/>
    <x v="2"/>
    <n v="18"/>
    <x v="1"/>
    <n v="1400"/>
    <x v="1"/>
    <x v="0"/>
    <x v="2"/>
    <n v="2018"/>
  </r>
  <r>
    <s v="YA-560"/>
    <x v="47"/>
    <x v="3"/>
    <n v="28"/>
    <x v="11"/>
    <n v="1500"/>
    <x v="1"/>
    <x v="0"/>
    <x v="3"/>
    <n v="2019"/>
  </r>
  <r>
    <s v="YA-561"/>
    <x v="47"/>
    <x v="0"/>
    <n v="18"/>
    <x v="0"/>
    <n v="1600"/>
    <x v="1"/>
    <x v="2"/>
    <x v="0"/>
    <n v="2017"/>
  </r>
  <r>
    <s v="YA-562"/>
    <x v="47"/>
    <x v="0"/>
    <n v="12"/>
    <x v="0"/>
    <n v="1700"/>
    <x v="1"/>
    <x v="0"/>
    <x v="0"/>
    <n v="2017"/>
  </r>
  <r>
    <s v="YA-563"/>
    <x v="47"/>
    <x v="0"/>
    <n v="6"/>
    <x v="0"/>
    <n v="1800"/>
    <x v="1"/>
    <x v="0"/>
    <x v="0"/>
    <n v="2017"/>
  </r>
  <r>
    <s v="YA-564"/>
    <x v="47"/>
    <x v="1"/>
    <n v="11"/>
    <x v="1"/>
    <n v="1900"/>
    <x v="1"/>
    <x v="0"/>
    <x v="1"/>
    <n v="2017"/>
  </r>
  <r>
    <s v="YA-565"/>
    <x v="48"/>
    <x v="1"/>
    <n v="11"/>
    <x v="1"/>
    <n v="2000"/>
    <x v="1"/>
    <x v="0"/>
    <x v="1"/>
    <n v="2017"/>
  </r>
  <r>
    <s v="YA-566"/>
    <x v="48"/>
    <x v="3"/>
    <n v="4"/>
    <x v="11"/>
    <n v="2100"/>
    <x v="1"/>
    <x v="0"/>
    <x v="3"/>
    <n v="2019"/>
  </r>
  <r>
    <s v="YA-567"/>
    <x v="48"/>
    <x v="3"/>
    <n v="26"/>
    <x v="11"/>
    <n v="2200"/>
    <x v="1"/>
    <x v="0"/>
    <x v="3"/>
    <n v="2019"/>
  </r>
  <r>
    <s v="YA-568"/>
    <x v="48"/>
    <x v="2"/>
    <n v="18"/>
    <x v="1"/>
    <n v="2300"/>
    <x v="1"/>
    <x v="0"/>
    <x v="2"/>
    <n v="2018"/>
  </r>
  <r>
    <s v="YA-569"/>
    <x v="48"/>
    <x v="0"/>
    <n v="18"/>
    <x v="0"/>
    <n v="2400"/>
    <x v="1"/>
    <x v="2"/>
    <x v="0"/>
    <n v="2017"/>
  </r>
  <r>
    <s v="YA-570"/>
    <x v="48"/>
    <x v="0"/>
    <n v="19"/>
    <x v="0"/>
    <n v="7000"/>
    <x v="1"/>
    <x v="2"/>
    <x v="0"/>
    <n v="2017"/>
  </r>
  <r>
    <s v="YA-571"/>
    <x v="48"/>
    <x v="0"/>
    <n v="4"/>
    <x v="0"/>
    <n v="1000"/>
    <x v="1"/>
    <x v="1"/>
    <x v="0"/>
    <n v="2017"/>
  </r>
  <r>
    <s v="YA-572"/>
    <x v="48"/>
    <x v="0"/>
    <n v="5"/>
    <x v="0"/>
    <n v="1100"/>
    <x v="1"/>
    <x v="1"/>
    <x v="0"/>
    <n v="2017"/>
  </r>
  <r>
    <s v="YA-573"/>
    <x v="49"/>
    <x v="0"/>
    <n v="18"/>
    <x v="0"/>
    <n v="1200"/>
    <x v="1"/>
    <x v="2"/>
    <x v="0"/>
    <n v="2017"/>
  </r>
  <r>
    <s v="YA-574"/>
    <x v="49"/>
    <x v="0"/>
    <n v="23"/>
    <x v="0"/>
    <n v="1300"/>
    <x v="1"/>
    <x v="2"/>
    <x v="0"/>
    <n v="2017"/>
  </r>
  <r>
    <s v="YA-575"/>
    <x v="49"/>
    <x v="0"/>
    <n v="3"/>
    <x v="0"/>
    <n v="1400"/>
    <x v="1"/>
    <x v="1"/>
    <x v="0"/>
    <n v="2017"/>
  </r>
  <r>
    <s v="YA-576"/>
    <x v="49"/>
    <x v="0"/>
    <n v="1"/>
    <x v="0"/>
    <n v="1500"/>
    <x v="1"/>
    <x v="1"/>
    <x v="0"/>
    <n v="2017"/>
  </r>
  <r>
    <s v="YA-577"/>
    <x v="49"/>
    <x v="3"/>
    <m/>
    <x v="11"/>
    <n v="1600"/>
    <x v="1"/>
    <x v="0"/>
    <x v="3"/>
    <n v="2019"/>
  </r>
  <r>
    <s v="YA-578"/>
    <x v="49"/>
    <x v="1"/>
    <n v="7"/>
    <x v="1"/>
    <n v="1700"/>
    <x v="1"/>
    <x v="0"/>
    <x v="1"/>
    <n v="2017"/>
  </r>
  <r>
    <s v="YA-579"/>
    <x v="49"/>
    <x v="2"/>
    <n v="18"/>
    <x v="1"/>
    <n v="1800"/>
    <x v="1"/>
    <x v="0"/>
    <x v="2"/>
    <n v="2018"/>
  </r>
  <r>
    <s v="YA-580"/>
    <x v="50"/>
    <x v="0"/>
    <n v="17"/>
    <x v="0"/>
    <n v="1900"/>
    <x v="1"/>
    <x v="2"/>
    <x v="0"/>
    <n v="2017"/>
  </r>
  <r>
    <s v="YA-581"/>
    <x v="50"/>
    <x v="0"/>
    <n v="22"/>
    <x v="0"/>
    <n v="2000"/>
    <x v="1"/>
    <x v="2"/>
    <x v="0"/>
    <n v="2017"/>
  </r>
  <r>
    <s v="YA-582"/>
    <x v="50"/>
    <x v="0"/>
    <n v="3"/>
    <x v="0"/>
    <n v="2100"/>
    <x v="1"/>
    <x v="1"/>
    <x v="0"/>
    <n v="2017"/>
  </r>
  <r>
    <s v="YA-583"/>
    <x v="50"/>
    <x v="0"/>
    <n v="2"/>
    <x v="0"/>
    <n v="2200"/>
    <x v="1"/>
    <x v="1"/>
    <x v="0"/>
    <n v="2017"/>
  </r>
  <r>
    <s v="YA-584"/>
    <x v="50"/>
    <x v="3"/>
    <n v="31"/>
    <x v="11"/>
    <n v="2300"/>
    <x v="1"/>
    <x v="0"/>
    <x v="3"/>
    <n v="2019"/>
  </r>
  <r>
    <s v="YA-585"/>
    <x v="50"/>
    <x v="2"/>
    <n v="18"/>
    <x v="1"/>
    <n v="2400"/>
    <x v="1"/>
    <x v="0"/>
    <x v="2"/>
    <n v="2018"/>
  </r>
  <r>
    <s v="YA-586"/>
    <x v="50"/>
    <x v="1"/>
    <n v="7"/>
    <x v="1"/>
    <n v="495"/>
    <x v="1"/>
    <x v="0"/>
    <x v="1"/>
    <n v="2017"/>
  </r>
  <r>
    <s v="YA-587"/>
    <x v="51"/>
    <x v="0"/>
    <n v="17"/>
    <x v="0"/>
    <n v="5960"/>
    <x v="1"/>
    <x v="2"/>
    <x v="0"/>
    <n v="2017"/>
  </r>
  <r>
    <s v="YA-588"/>
    <x v="51"/>
    <x v="0"/>
    <n v="24"/>
    <x v="0"/>
    <n v="8320"/>
    <x v="1"/>
    <x v="2"/>
    <x v="0"/>
    <n v="2017"/>
  </r>
  <r>
    <s v="YA-589"/>
    <x v="51"/>
    <x v="0"/>
    <n v="3"/>
    <x v="0"/>
    <n v="4060"/>
    <x v="1"/>
    <x v="1"/>
    <x v="0"/>
    <n v="2017"/>
  </r>
  <r>
    <s v="YA-590"/>
    <x v="51"/>
    <x v="3"/>
    <n v="30"/>
    <x v="11"/>
    <n v="1000"/>
    <x v="1"/>
    <x v="0"/>
    <x v="3"/>
    <n v="2019"/>
  </r>
  <r>
    <s v="YA-591"/>
    <x v="51"/>
    <x v="2"/>
    <n v="12"/>
    <x v="1"/>
    <n v="1100"/>
    <x v="1"/>
    <x v="0"/>
    <x v="2"/>
    <n v="2018"/>
  </r>
  <r>
    <s v="YA-592"/>
    <x v="51"/>
    <x v="1"/>
    <n v="5"/>
    <x v="1"/>
    <n v="1200"/>
    <x v="1"/>
    <x v="0"/>
    <x v="1"/>
    <n v="2017"/>
  </r>
  <r>
    <s v="YA-593"/>
    <x v="52"/>
    <x v="1"/>
    <n v="5"/>
    <x v="1"/>
    <n v="1300"/>
    <x v="1"/>
    <x v="0"/>
    <x v="1"/>
    <n v="2017"/>
  </r>
  <r>
    <s v="YA-594"/>
    <x v="52"/>
    <x v="0"/>
    <m/>
    <x v="0"/>
    <n v="1400"/>
    <x v="1"/>
    <x v="2"/>
    <x v="0"/>
    <n v="2017"/>
  </r>
  <r>
    <s v="YA-595"/>
    <x v="52"/>
    <x v="0"/>
    <n v="23"/>
    <x v="0"/>
    <n v="1500"/>
    <x v="1"/>
    <x v="2"/>
    <x v="0"/>
    <n v="2017"/>
  </r>
  <r>
    <s v="YA-596"/>
    <x v="52"/>
    <x v="0"/>
    <n v="4"/>
    <x v="0"/>
    <n v="1600"/>
    <x v="1"/>
    <x v="1"/>
    <x v="0"/>
    <n v="2017"/>
  </r>
  <r>
    <s v="YA-597"/>
    <x v="52"/>
    <x v="0"/>
    <n v="1"/>
    <x v="0"/>
    <n v="1700"/>
    <x v="1"/>
    <x v="1"/>
    <x v="0"/>
    <n v="2017"/>
  </r>
  <r>
    <s v="YA-598"/>
    <x v="52"/>
    <x v="2"/>
    <n v="12"/>
    <x v="1"/>
    <n v="1800"/>
    <x v="1"/>
    <x v="0"/>
    <x v="2"/>
    <n v="2018"/>
  </r>
  <r>
    <s v="YA-599"/>
    <x v="52"/>
    <x v="3"/>
    <n v="30"/>
    <x v="11"/>
    <n v="1900"/>
    <x v="1"/>
    <x v="0"/>
    <x v="3"/>
    <n v="2019"/>
  </r>
  <r>
    <s v="YA-600"/>
    <x v="53"/>
    <x v="3"/>
    <n v="22"/>
    <x v="11"/>
    <n v="2000"/>
    <x v="1"/>
    <x v="0"/>
    <x v="3"/>
    <n v="2019"/>
  </r>
  <r>
    <s v="YA-601"/>
    <x v="53"/>
    <x v="1"/>
    <n v="5"/>
    <x v="1"/>
    <n v="2100"/>
    <x v="1"/>
    <x v="0"/>
    <x v="1"/>
    <n v="2017"/>
  </r>
  <r>
    <s v="YA-602"/>
    <x v="53"/>
    <x v="0"/>
    <n v="17"/>
    <x v="0"/>
    <n v="2200"/>
    <x v="1"/>
    <x v="2"/>
    <x v="0"/>
    <n v="2017"/>
  </r>
  <r>
    <s v="YA-603"/>
    <x v="53"/>
    <x v="0"/>
    <n v="4"/>
    <x v="0"/>
    <n v="2300"/>
    <x v="1"/>
    <x v="1"/>
    <x v="0"/>
    <n v="2017"/>
  </r>
  <r>
    <s v="YA-604"/>
    <x v="53"/>
    <x v="0"/>
    <n v="23"/>
    <x v="0"/>
    <n v="2400"/>
    <x v="1"/>
    <x v="2"/>
    <x v="0"/>
    <n v="2017"/>
  </r>
  <r>
    <s v="YA-605"/>
    <x v="53"/>
    <x v="0"/>
    <n v="1"/>
    <x v="0"/>
    <n v="1780"/>
    <x v="1"/>
    <x v="1"/>
    <x v="0"/>
    <n v="2017"/>
  </r>
  <r>
    <s v="YA-606"/>
    <x v="54"/>
    <x v="0"/>
    <n v="3"/>
    <x v="0"/>
    <n v="4700"/>
    <x v="1"/>
    <x v="1"/>
    <x v="0"/>
    <n v="2017"/>
  </r>
  <r>
    <s v="YA-607"/>
    <x v="55"/>
    <x v="0"/>
    <n v="4"/>
    <x v="0"/>
    <n v="1000"/>
    <x v="1"/>
    <x v="1"/>
    <x v="0"/>
    <n v="2017"/>
  </r>
  <r>
    <s v="YA-608"/>
    <x v="56"/>
    <x v="0"/>
    <n v="17"/>
    <x v="0"/>
    <n v="1100"/>
    <x v="1"/>
    <x v="0"/>
    <x v="0"/>
    <n v="2017"/>
  </r>
  <r>
    <s v="YA-609"/>
    <x v="56"/>
    <x v="0"/>
    <n v="4"/>
    <x v="0"/>
    <n v="1200"/>
    <x v="1"/>
    <x v="1"/>
    <x v="0"/>
    <n v="2017"/>
  </r>
  <r>
    <s v="YA-610"/>
    <x v="56"/>
    <x v="0"/>
    <n v="19"/>
    <x v="0"/>
    <n v="1300"/>
    <x v="1"/>
    <x v="2"/>
    <x v="0"/>
    <n v="2017"/>
  </r>
  <r>
    <s v="YA-611"/>
    <x v="56"/>
    <x v="0"/>
    <n v="2"/>
    <x v="0"/>
    <n v="1400"/>
    <x v="1"/>
    <x v="1"/>
    <x v="0"/>
    <n v="2017"/>
  </r>
  <r>
    <s v="YA-612"/>
    <x v="56"/>
    <x v="3"/>
    <m/>
    <x v="11"/>
    <n v="1500"/>
    <x v="1"/>
    <x v="0"/>
    <x v="3"/>
    <n v="2019"/>
  </r>
  <r>
    <s v="YA-613"/>
    <x v="56"/>
    <x v="1"/>
    <n v="7"/>
    <x v="1"/>
    <n v="1600"/>
    <x v="1"/>
    <x v="0"/>
    <x v="1"/>
    <n v="2017"/>
  </r>
  <r>
    <s v="YA-614"/>
    <x v="57"/>
    <x v="0"/>
    <n v="17"/>
    <x v="0"/>
    <n v="17000000000"/>
    <x v="1"/>
    <x v="2"/>
    <x v="0"/>
    <n v="2017"/>
  </r>
  <r>
    <s v="YA-615"/>
    <x v="57"/>
    <x v="0"/>
    <n v="4"/>
    <x v="0"/>
    <n v="1800"/>
    <x v="1"/>
    <x v="1"/>
    <x v="0"/>
    <n v="2017"/>
  </r>
  <r>
    <s v="YA-616"/>
    <x v="57"/>
    <x v="0"/>
    <n v="20"/>
    <x v="0"/>
    <n v="1900"/>
    <x v="1"/>
    <x v="0"/>
    <x v="0"/>
    <n v="2017"/>
  </r>
  <r>
    <s v="YA-617"/>
    <x v="57"/>
    <x v="0"/>
    <n v="2"/>
    <x v="0"/>
    <n v="2000"/>
    <x v="1"/>
    <x v="1"/>
    <x v="0"/>
    <n v="2017"/>
  </r>
  <r>
    <s v="YA-618"/>
    <x v="57"/>
    <x v="2"/>
    <n v="5"/>
    <x v="1"/>
    <n v="2100"/>
    <x v="1"/>
    <x v="0"/>
    <x v="2"/>
    <n v="2018"/>
  </r>
  <r>
    <s v="YA-619"/>
    <x v="58"/>
    <x v="2"/>
    <n v="5"/>
    <x v="1"/>
    <n v="2200"/>
    <x v="1"/>
    <x v="0"/>
    <x v="2"/>
    <n v="2018"/>
  </r>
  <r>
    <s v="YA-620"/>
    <x v="58"/>
    <x v="0"/>
    <n v="18"/>
    <x v="0"/>
    <n v="2300"/>
    <x v="1"/>
    <x v="2"/>
    <x v="0"/>
    <n v="2017"/>
  </r>
  <r>
    <s v="YA-621"/>
    <x v="58"/>
    <x v="0"/>
    <n v="19"/>
    <x v="0"/>
    <n v="2400"/>
    <x v="1"/>
    <x v="0"/>
    <x v="0"/>
    <n v="2017"/>
  </r>
  <r>
    <s v="YA-622"/>
    <x v="58"/>
    <x v="0"/>
    <n v="4"/>
    <x v="0"/>
    <n v="4000"/>
    <x v="1"/>
    <x v="1"/>
    <x v="0"/>
    <n v="2017"/>
  </r>
  <r>
    <s v="YA-623"/>
    <x v="59"/>
    <x v="0"/>
    <n v="2"/>
    <x v="0"/>
    <n v="2180"/>
    <x v="1"/>
    <x v="1"/>
    <x v="0"/>
    <n v="2017"/>
  </r>
  <r>
    <s v="YA-624"/>
    <x v="58"/>
    <x v="3"/>
    <m/>
    <x v="11"/>
    <n v="582"/>
    <x v="1"/>
    <x v="0"/>
    <x v="3"/>
    <n v="2019"/>
  </r>
  <r>
    <s v="YA-625"/>
    <x v="58"/>
    <x v="3"/>
    <n v="14"/>
    <x v="11"/>
    <n v="1553"/>
    <x v="1"/>
    <x v="0"/>
    <x v="3"/>
    <n v="2019"/>
  </r>
  <r>
    <s v="YA-626"/>
    <x v="60"/>
    <x v="0"/>
    <n v="17"/>
    <x v="0"/>
    <n v="4680"/>
    <x v="1"/>
    <x v="2"/>
    <x v="0"/>
    <n v="2017"/>
  </r>
  <r>
    <s v="YA-627"/>
    <x v="60"/>
    <x v="0"/>
    <n v="18"/>
    <x v="0"/>
    <n v="5600"/>
    <x v="1"/>
    <x v="2"/>
    <x v="0"/>
    <n v="2017"/>
  </r>
  <r>
    <s v="YA-628"/>
    <x v="60"/>
    <x v="0"/>
    <n v="3"/>
    <x v="0"/>
    <n v="1000"/>
    <x v="1"/>
    <x v="1"/>
    <x v="0"/>
    <n v="2017"/>
  </r>
  <r>
    <s v="YA-629"/>
    <x v="60"/>
    <x v="0"/>
    <n v="2"/>
    <x v="0"/>
    <n v="1100"/>
    <x v="1"/>
    <x v="1"/>
    <x v="0"/>
    <n v="2017"/>
  </r>
  <r>
    <s v="YA-630"/>
    <x v="60"/>
    <x v="3"/>
    <n v="23"/>
    <x v="11"/>
    <n v="1200"/>
    <x v="1"/>
    <x v="0"/>
    <x v="3"/>
    <n v="2019"/>
  </r>
  <r>
    <s v="YA-631"/>
    <x v="60"/>
    <x v="1"/>
    <n v="7"/>
    <x v="1"/>
    <n v="1300"/>
    <x v="1"/>
    <x v="0"/>
    <x v="1"/>
    <n v="2017"/>
  </r>
  <r>
    <s v="YA-632"/>
    <x v="60"/>
    <x v="2"/>
    <n v="6"/>
    <x v="1"/>
    <n v="1400"/>
    <x v="1"/>
    <x v="0"/>
    <x v="2"/>
    <n v="2018"/>
  </r>
  <r>
    <s v="YA-633"/>
    <x v="61"/>
    <x v="1"/>
    <n v="7"/>
    <x v="1"/>
    <n v="1500"/>
    <x v="1"/>
    <x v="0"/>
    <x v="1"/>
    <n v="2017"/>
  </r>
  <r>
    <s v="YA-634"/>
    <x v="61"/>
    <x v="2"/>
    <n v="6"/>
    <x v="1"/>
    <n v="1600"/>
    <x v="1"/>
    <x v="0"/>
    <x v="2"/>
    <n v="2018"/>
  </r>
  <r>
    <s v="YA-635"/>
    <x v="61"/>
    <x v="3"/>
    <n v="31"/>
    <x v="11"/>
    <n v="1700"/>
    <x v="1"/>
    <x v="0"/>
    <x v="3"/>
    <n v="2019"/>
  </r>
  <r>
    <s v="YA-636"/>
    <x v="61"/>
    <x v="0"/>
    <n v="18"/>
    <x v="0"/>
    <n v="1800"/>
    <x v="1"/>
    <x v="2"/>
    <x v="0"/>
    <n v="2017"/>
  </r>
  <r>
    <s v="YA-637"/>
    <x v="61"/>
    <x v="0"/>
    <n v="20"/>
    <x v="0"/>
    <n v="1900"/>
    <x v="1"/>
    <x v="2"/>
    <x v="0"/>
    <n v="2017"/>
  </r>
  <r>
    <s v="YA-638"/>
    <x v="61"/>
    <x v="0"/>
    <n v="1"/>
    <x v="0"/>
    <n v="2000"/>
    <x v="1"/>
    <x v="1"/>
    <x v="0"/>
    <n v="2017"/>
  </r>
  <r>
    <s v="YA-639"/>
    <x v="61"/>
    <x v="0"/>
    <n v="2"/>
    <x v="0"/>
    <n v="2100"/>
    <x v="1"/>
    <x v="1"/>
    <x v="0"/>
    <n v="2017"/>
  </r>
  <r>
    <s v="YA-640"/>
    <x v="61"/>
    <x v="0"/>
    <n v="2"/>
    <x v="0"/>
    <n v="2200"/>
    <x v="1"/>
    <x v="1"/>
    <x v="0"/>
    <n v="2017"/>
  </r>
  <r>
    <s v="YA-641"/>
    <x v="62"/>
    <x v="0"/>
    <n v="3"/>
    <x v="0"/>
    <n v="2300"/>
    <x v="1"/>
    <x v="1"/>
    <x v="0"/>
    <n v="2017"/>
  </r>
  <r>
    <s v="YA-642"/>
    <x v="62"/>
    <x v="0"/>
    <n v="2"/>
    <x v="0"/>
    <n v="2400"/>
    <x v="1"/>
    <x v="1"/>
    <x v="0"/>
    <n v="2017"/>
  </r>
  <r>
    <s v="YA-643"/>
    <x v="63"/>
    <x v="0"/>
    <n v="2"/>
    <x v="0"/>
    <n v="3120"/>
    <x v="1"/>
    <x v="1"/>
    <x v="0"/>
    <n v="2017"/>
  </r>
  <r>
    <s v="YA-644"/>
    <x v="63"/>
    <x v="0"/>
    <n v="24"/>
    <x v="0"/>
    <n v="5080"/>
    <x v="1"/>
    <x v="2"/>
    <x v="0"/>
    <n v="2017"/>
  </r>
  <r>
    <s v="YA-645"/>
    <x v="63"/>
    <x v="0"/>
    <n v="17"/>
    <x v="0"/>
    <n v="6220"/>
    <x v="1"/>
    <x v="2"/>
    <x v="0"/>
    <n v="2017"/>
  </r>
  <r>
    <s v="YA-646"/>
    <x v="63"/>
    <x v="3"/>
    <n v="31"/>
    <x v="11"/>
    <n v="1000"/>
    <x v="1"/>
    <x v="0"/>
    <x v="3"/>
    <n v="2019"/>
  </r>
  <r>
    <s v="YA-647"/>
    <x v="64"/>
    <x v="0"/>
    <n v="3"/>
    <x v="0"/>
    <n v="1100"/>
    <x v="1"/>
    <x v="1"/>
    <x v="0"/>
    <n v="2017"/>
  </r>
  <r>
    <s v="YA-648"/>
    <x v="64"/>
    <x v="0"/>
    <n v="1"/>
    <x v="0"/>
    <n v="1200"/>
    <x v="1"/>
    <x v="1"/>
    <x v="0"/>
    <n v="2017"/>
  </r>
  <r>
    <s v="YA-649"/>
    <x v="64"/>
    <x v="0"/>
    <n v="22"/>
    <x v="0"/>
    <n v="1300"/>
    <x v="1"/>
    <x v="2"/>
    <x v="0"/>
    <n v="2017"/>
  </r>
  <r>
    <s v="YA-650"/>
    <x v="64"/>
    <x v="0"/>
    <n v="18"/>
    <x v="0"/>
    <n v="1400"/>
    <x v="1"/>
    <x v="2"/>
    <x v="0"/>
    <n v="2017"/>
  </r>
  <r>
    <s v="YA-651"/>
    <x v="64"/>
    <x v="3"/>
    <n v="31"/>
    <x v="11"/>
    <n v="1500"/>
    <x v="1"/>
    <x v="0"/>
    <x v="3"/>
    <n v="2019"/>
  </r>
  <r>
    <s v="YA-652"/>
    <x v="63"/>
    <x v="2"/>
    <n v="10"/>
    <x v="1"/>
    <n v="1600"/>
    <x v="1"/>
    <x v="0"/>
    <x v="2"/>
    <n v="2018"/>
  </r>
  <r>
    <s v="YA-653"/>
    <x v="64"/>
    <x v="2"/>
    <n v="10"/>
    <x v="1"/>
    <n v="1700"/>
    <x v="1"/>
    <x v="0"/>
    <x v="2"/>
    <n v="2018"/>
  </r>
  <r>
    <s v="YA-654"/>
    <x v="65"/>
    <x v="0"/>
    <n v="17"/>
    <x v="0"/>
    <n v="1800"/>
    <x v="1"/>
    <x v="2"/>
    <x v="0"/>
    <n v="2017"/>
  </r>
  <r>
    <s v="YA-655"/>
    <x v="65"/>
    <x v="3"/>
    <n v="31"/>
    <x v="11"/>
    <n v="1900"/>
    <x v="1"/>
    <x v="0"/>
    <x v="3"/>
    <n v="2019"/>
  </r>
  <r>
    <s v="YA-656"/>
    <x v="65"/>
    <x v="0"/>
    <n v="22"/>
    <x v="0"/>
    <n v="2000"/>
    <x v="1"/>
    <x v="2"/>
    <x v="0"/>
    <n v="2017"/>
  </r>
  <r>
    <s v="YA-657"/>
    <x v="65"/>
    <x v="0"/>
    <n v="1"/>
    <x v="0"/>
    <n v="2100"/>
    <x v="1"/>
    <x v="1"/>
    <x v="0"/>
    <n v="2017"/>
  </r>
  <r>
    <s v="YA-658"/>
    <x v="65"/>
    <x v="0"/>
    <n v="3"/>
    <x v="0"/>
    <n v="2200"/>
    <x v="1"/>
    <x v="1"/>
    <x v="0"/>
    <n v="2017"/>
  </r>
  <r>
    <s v="YA-659"/>
    <x v="65"/>
    <x v="2"/>
    <n v="10"/>
    <x v="1"/>
    <n v="2300"/>
    <x v="1"/>
    <x v="0"/>
    <x v="2"/>
    <n v="2018"/>
  </r>
  <r>
    <s v="YA-660"/>
    <x v="66"/>
    <x v="2"/>
    <n v="10"/>
    <x v="1"/>
    <n v="2400"/>
    <x v="1"/>
    <x v="0"/>
    <x v="2"/>
    <n v="2018"/>
  </r>
  <r>
    <s v="YA-661"/>
    <x v="66"/>
    <x v="3"/>
    <n v="30"/>
    <x v="11"/>
    <n v="1900"/>
    <x v="1"/>
    <x v="0"/>
    <x v="3"/>
    <n v="2019"/>
  </r>
  <r>
    <s v="YA-662"/>
    <x v="66"/>
    <x v="0"/>
    <n v="4"/>
    <x v="0"/>
    <n v="1000"/>
    <x v="1"/>
    <x v="1"/>
    <x v="0"/>
    <n v="2017"/>
  </r>
  <r>
    <s v="YA-663"/>
    <x v="66"/>
    <x v="0"/>
    <n v="4"/>
    <x v="0"/>
    <n v="1100"/>
    <x v="1"/>
    <x v="1"/>
    <x v="0"/>
    <n v="2017"/>
  </r>
  <r>
    <s v="YA-664"/>
    <x v="66"/>
    <x v="0"/>
    <n v="18"/>
    <x v="0"/>
    <n v="1200"/>
    <x v="1"/>
    <x v="2"/>
    <x v="0"/>
    <n v="2017"/>
  </r>
  <r>
    <s v="YA-665"/>
    <x v="66"/>
    <x v="0"/>
    <n v="18"/>
    <x v="0"/>
    <n v="1300"/>
    <x v="1"/>
    <x v="2"/>
    <x v="0"/>
    <n v="2017"/>
  </r>
  <r>
    <s v="YA-666"/>
    <x v="67"/>
    <x v="0"/>
    <n v="18"/>
    <x v="0"/>
    <n v="1400"/>
    <x v="1"/>
    <x v="2"/>
    <x v="0"/>
    <n v="2017"/>
  </r>
  <r>
    <s v="YA-667"/>
    <x v="67"/>
    <x v="0"/>
    <n v="4"/>
    <x v="0"/>
    <n v="1500"/>
    <x v="1"/>
    <x v="1"/>
    <x v="0"/>
    <n v="2017"/>
  </r>
  <r>
    <s v="YA-668"/>
    <x v="67"/>
    <x v="0"/>
    <n v="18"/>
    <x v="0"/>
    <n v="1600"/>
    <x v="1"/>
    <x v="2"/>
    <x v="0"/>
    <n v="2017"/>
  </r>
  <r>
    <s v="YA-669"/>
    <x v="0"/>
    <x v="0"/>
    <n v="32"/>
    <x v="0"/>
    <n v="1000"/>
    <x v="0"/>
    <x v="0"/>
    <x v="0"/>
    <n v="2017"/>
  </r>
  <r>
    <s v="YA-670"/>
    <x v="1"/>
    <x v="0"/>
    <n v="20"/>
    <x v="0"/>
    <n v="1100"/>
    <x v="0"/>
    <x v="0"/>
    <x v="0"/>
    <n v="2017"/>
  </r>
  <r>
    <s v="YA-671"/>
    <x v="1"/>
    <x v="0"/>
    <n v="18"/>
    <x v="0"/>
    <n v="1200"/>
    <x v="0"/>
    <x v="0"/>
    <x v="0"/>
    <n v="2017"/>
  </r>
  <r>
    <s v="YA-672"/>
    <x v="1"/>
    <x v="1"/>
    <n v="14"/>
    <x v="0"/>
    <n v="1300"/>
    <x v="0"/>
    <x v="0"/>
    <x v="1"/>
    <n v="2017"/>
  </r>
  <r>
    <s v="YA-673"/>
    <x v="2"/>
    <x v="0"/>
    <n v="12"/>
    <x v="0"/>
    <n v="1400"/>
    <x v="0"/>
    <x v="0"/>
    <x v="0"/>
    <n v="2017"/>
  </r>
  <r>
    <s v="YA-674"/>
    <x v="2"/>
    <x v="0"/>
    <n v="26"/>
    <x v="0"/>
    <n v="1500"/>
    <x v="0"/>
    <x v="0"/>
    <x v="0"/>
    <n v="2017"/>
  </r>
  <r>
    <s v="YA-675"/>
    <x v="2"/>
    <x v="1"/>
    <n v="24"/>
    <x v="0"/>
    <n v="1600"/>
    <x v="0"/>
    <x v="0"/>
    <x v="1"/>
    <n v="2017"/>
  </r>
  <r>
    <s v="YA-676"/>
    <x v="3"/>
    <x v="1"/>
    <n v="24"/>
    <x v="0"/>
    <n v="1700"/>
    <x v="0"/>
    <x v="0"/>
    <x v="1"/>
    <n v="2017"/>
  </r>
  <r>
    <s v="YA-677"/>
    <x v="3"/>
    <x v="0"/>
    <n v="9"/>
    <x v="0"/>
    <n v="1800"/>
    <x v="0"/>
    <x v="0"/>
    <x v="0"/>
    <n v="2017"/>
  </r>
  <r>
    <s v="YA-678"/>
    <x v="3"/>
    <x v="0"/>
    <n v="32"/>
    <x v="0"/>
    <n v="1900"/>
    <x v="0"/>
    <x v="0"/>
    <x v="0"/>
    <n v="2017"/>
  </r>
  <r>
    <s v="YA-679"/>
    <x v="4"/>
    <x v="1"/>
    <n v="24"/>
    <x v="0"/>
    <n v="2000"/>
    <x v="0"/>
    <x v="0"/>
    <x v="1"/>
    <n v="2017"/>
  </r>
  <r>
    <s v="YA-680"/>
    <x v="4"/>
    <x v="0"/>
    <n v="23"/>
    <x v="0"/>
    <n v="2100"/>
    <x v="0"/>
    <x v="0"/>
    <x v="0"/>
    <n v="2017"/>
  </r>
  <r>
    <s v="YA-681"/>
    <x v="4"/>
    <x v="0"/>
    <n v="4"/>
    <x v="0"/>
    <n v="2200"/>
    <x v="0"/>
    <x v="0"/>
    <x v="0"/>
    <n v="2017"/>
  </r>
  <r>
    <s v="YA-682"/>
    <x v="5"/>
    <x v="1"/>
    <n v="24"/>
    <x v="0"/>
    <n v="2300"/>
    <x v="0"/>
    <x v="0"/>
    <x v="1"/>
    <n v="2017"/>
  </r>
  <r>
    <s v="YA-683"/>
    <x v="5"/>
    <x v="0"/>
    <n v="17"/>
    <x v="0"/>
    <n v="2400"/>
    <x v="0"/>
    <x v="0"/>
    <x v="0"/>
    <n v="2017"/>
  </r>
  <r>
    <s v="YA-684"/>
    <x v="5"/>
    <x v="0"/>
    <n v="8"/>
    <x v="0"/>
    <n v="2500"/>
    <x v="0"/>
    <x v="0"/>
    <x v="0"/>
    <n v="2017"/>
  </r>
  <r>
    <s v="YA-685"/>
    <x v="5"/>
    <x v="0"/>
    <n v="20"/>
    <x v="0"/>
    <n v="2600"/>
    <x v="0"/>
    <x v="0"/>
    <x v="0"/>
    <n v="2017"/>
  </r>
  <r>
    <s v="YA-686"/>
    <x v="6"/>
    <x v="1"/>
    <n v="27"/>
    <x v="0"/>
    <n v="2700"/>
    <x v="0"/>
    <x v="0"/>
    <x v="1"/>
    <n v="2017"/>
  </r>
  <r>
    <s v="YA-687"/>
    <x v="6"/>
    <x v="0"/>
    <n v="18"/>
    <x v="0"/>
    <n v="2800"/>
    <x v="0"/>
    <x v="0"/>
    <x v="0"/>
    <n v="2017"/>
  </r>
  <r>
    <s v="YA-688"/>
    <x v="6"/>
    <x v="0"/>
    <n v="16"/>
    <x v="0"/>
    <n v="2900"/>
    <x v="0"/>
    <x v="0"/>
    <x v="0"/>
    <n v="2017"/>
  </r>
  <r>
    <s v="YA-689"/>
    <x v="6"/>
    <x v="0"/>
    <n v="12"/>
    <x v="0"/>
    <n v="3000"/>
    <x v="0"/>
    <x v="0"/>
    <x v="0"/>
    <n v="2017"/>
  </r>
  <r>
    <s v="YA-690"/>
    <x v="7"/>
    <x v="0"/>
    <n v="18"/>
    <x v="0"/>
    <n v="1000"/>
    <x v="0"/>
    <x v="0"/>
    <x v="0"/>
    <n v="2017"/>
  </r>
  <r>
    <s v="YA-691"/>
    <x v="7"/>
    <x v="1"/>
    <n v="24"/>
    <x v="0"/>
    <n v="1100"/>
    <x v="0"/>
    <x v="0"/>
    <x v="1"/>
    <n v="2017"/>
  </r>
  <r>
    <s v="YA-692"/>
    <x v="7"/>
    <x v="1"/>
    <n v="6"/>
    <x v="0"/>
    <n v="1200"/>
    <x v="0"/>
    <x v="0"/>
    <x v="1"/>
    <n v="2017"/>
  </r>
  <r>
    <s v="YA-693"/>
    <x v="7"/>
    <x v="0"/>
    <n v="13"/>
    <x v="0"/>
    <n v="1300"/>
    <x v="0"/>
    <x v="0"/>
    <x v="0"/>
    <n v="2017"/>
  </r>
  <r>
    <s v="YA-694"/>
    <x v="7"/>
    <x v="0"/>
    <n v="10"/>
    <x v="0"/>
    <n v="1400"/>
    <x v="0"/>
    <x v="0"/>
    <x v="0"/>
    <n v="2017"/>
  </r>
  <r>
    <s v="YA-695"/>
    <x v="8"/>
    <x v="0"/>
    <n v="6"/>
    <x v="0"/>
    <n v="1500"/>
    <x v="0"/>
    <x v="0"/>
    <x v="0"/>
    <n v="2017"/>
  </r>
  <r>
    <s v="YA-696"/>
    <x v="8"/>
    <x v="0"/>
    <n v="11"/>
    <x v="0"/>
    <n v="1600"/>
    <x v="0"/>
    <x v="0"/>
    <x v="0"/>
    <n v="2017"/>
  </r>
  <r>
    <s v="YA-697"/>
    <x v="8"/>
    <x v="1"/>
    <n v="20"/>
    <x v="0"/>
    <n v="1700"/>
    <x v="0"/>
    <x v="0"/>
    <x v="1"/>
    <n v="2017"/>
  </r>
  <r>
    <s v="YA-698"/>
    <x v="8"/>
    <x v="1"/>
    <n v="4"/>
    <x v="0"/>
    <n v="1800"/>
    <x v="0"/>
    <x v="0"/>
    <x v="1"/>
    <n v="2017"/>
  </r>
  <r>
    <s v="YA-699"/>
    <x v="8"/>
    <x v="1"/>
    <n v="2"/>
    <x v="0"/>
    <n v="1900"/>
    <x v="0"/>
    <x v="0"/>
    <x v="1"/>
    <n v="2017"/>
  </r>
  <r>
    <s v="YA-700"/>
    <x v="8"/>
    <x v="0"/>
    <n v="11"/>
    <x v="0"/>
    <n v="2000"/>
    <x v="0"/>
    <x v="0"/>
    <x v="0"/>
    <n v="2017"/>
  </r>
  <r>
    <s v="YA-701"/>
    <x v="8"/>
    <x v="0"/>
    <n v="12"/>
    <x v="0"/>
    <n v="2100"/>
    <x v="0"/>
    <x v="0"/>
    <x v="0"/>
    <n v="2017"/>
  </r>
  <r>
    <s v="YA-702"/>
    <x v="9"/>
    <x v="1"/>
    <n v="27"/>
    <x v="0"/>
    <n v="2200"/>
    <x v="0"/>
    <x v="0"/>
    <x v="1"/>
    <n v="2017"/>
  </r>
  <r>
    <s v="YA-703"/>
    <x v="9"/>
    <x v="0"/>
    <n v="14"/>
    <x v="0"/>
    <n v="2300"/>
    <x v="0"/>
    <x v="0"/>
    <x v="0"/>
    <n v="2017"/>
  </r>
  <r>
    <s v="YA-704"/>
    <x v="9"/>
    <x v="0"/>
    <n v="31"/>
    <x v="0"/>
    <n v="2400"/>
    <x v="0"/>
    <x v="0"/>
    <x v="0"/>
    <n v="2017"/>
  </r>
  <r>
    <s v="YA-705"/>
    <x v="10"/>
    <x v="1"/>
    <n v="20"/>
    <x v="0"/>
    <n v="2500"/>
    <x v="0"/>
    <x v="0"/>
    <x v="1"/>
    <n v="2017"/>
  </r>
  <r>
    <s v="YA-706"/>
    <x v="10"/>
    <x v="0"/>
    <n v="39"/>
    <x v="0"/>
    <n v="2600"/>
    <x v="0"/>
    <x v="0"/>
    <x v="0"/>
    <n v="2017"/>
  </r>
  <r>
    <s v="YA-707"/>
    <x v="11"/>
    <x v="0"/>
    <n v="12"/>
    <x v="0"/>
    <n v="2700"/>
    <x v="0"/>
    <x v="0"/>
    <x v="0"/>
    <n v="2017"/>
  </r>
  <r>
    <s v="YA-708"/>
    <x v="11"/>
    <x v="0"/>
    <n v="15"/>
    <x v="0"/>
    <n v="2800"/>
    <x v="0"/>
    <x v="0"/>
    <x v="0"/>
    <n v="2017"/>
  </r>
  <r>
    <s v="YA-709"/>
    <x v="11"/>
    <x v="0"/>
    <n v="18"/>
    <x v="0"/>
    <n v="2900"/>
    <x v="1"/>
    <x v="0"/>
    <x v="0"/>
    <n v="2017"/>
  </r>
  <r>
    <s v="YA-710"/>
    <x v="12"/>
    <x v="0"/>
    <n v="19"/>
    <x v="0"/>
    <n v="3000"/>
    <x v="0"/>
    <x v="0"/>
    <x v="0"/>
    <n v="2017"/>
  </r>
  <r>
    <s v="YA-711"/>
    <x v="12"/>
    <x v="0"/>
    <n v="13"/>
    <x v="0"/>
    <n v="1000"/>
    <x v="0"/>
    <x v="0"/>
    <x v="0"/>
    <n v="2017"/>
  </r>
  <r>
    <s v="YA-712"/>
    <x v="13"/>
    <x v="0"/>
    <n v="17"/>
    <x v="0"/>
    <n v="1100"/>
    <x v="0"/>
    <x v="0"/>
    <x v="0"/>
    <n v="2017"/>
  </r>
  <r>
    <s v="YA-713"/>
    <x v="14"/>
    <x v="0"/>
    <n v="17"/>
    <x v="0"/>
    <n v="1200"/>
    <x v="0"/>
    <x v="0"/>
    <x v="0"/>
    <n v="2017"/>
  </r>
  <r>
    <s v="YA-714"/>
    <x v="14"/>
    <x v="0"/>
    <n v="27"/>
    <x v="0"/>
    <n v="1300"/>
    <x v="0"/>
    <x v="0"/>
    <x v="0"/>
    <n v="2017"/>
  </r>
  <r>
    <s v="YA-715"/>
    <x v="14"/>
    <x v="1"/>
    <n v="24"/>
    <x v="0"/>
    <n v="1400"/>
    <x v="0"/>
    <x v="0"/>
    <x v="1"/>
    <n v="2017"/>
  </r>
  <r>
    <s v="YA-716"/>
    <x v="15"/>
    <x v="1"/>
    <n v="23"/>
    <x v="0"/>
    <n v="1500"/>
    <x v="0"/>
    <x v="0"/>
    <x v="1"/>
    <n v="2017"/>
  </r>
  <r>
    <s v="YA-717"/>
    <x v="15"/>
    <x v="0"/>
    <n v="18"/>
    <x v="0"/>
    <n v="1600"/>
    <x v="0"/>
    <x v="0"/>
    <x v="0"/>
    <n v="2017"/>
  </r>
  <r>
    <s v="YA-718"/>
    <x v="15"/>
    <x v="0"/>
    <n v="22"/>
    <x v="0"/>
    <n v="1700"/>
    <x v="0"/>
    <x v="0"/>
    <x v="0"/>
    <n v="2017"/>
  </r>
  <r>
    <s v="YA-719"/>
    <x v="16"/>
    <x v="0"/>
    <n v="17"/>
    <x v="0"/>
    <n v="1800"/>
    <x v="0"/>
    <x v="0"/>
    <x v="0"/>
    <n v="2017"/>
  </r>
  <r>
    <s v="YA-720"/>
    <x v="16"/>
    <x v="0"/>
    <n v="14"/>
    <x v="0"/>
    <n v="1900"/>
    <x v="0"/>
    <x v="0"/>
    <x v="0"/>
    <n v="2017"/>
  </r>
  <r>
    <s v="YA-721"/>
    <x v="16"/>
    <x v="0"/>
    <n v="7"/>
    <x v="0"/>
    <n v="2000"/>
    <x v="0"/>
    <x v="0"/>
    <x v="0"/>
    <n v="2017"/>
  </r>
  <r>
    <s v="YA-722"/>
    <x v="16"/>
    <x v="1"/>
    <n v="25"/>
    <x v="0"/>
    <n v="2100"/>
    <x v="0"/>
    <x v="0"/>
    <x v="1"/>
    <n v="2017"/>
  </r>
  <r>
    <s v="YA-723"/>
    <x v="17"/>
    <x v="0"/>
    <n v="24"/>
    <x v="0"/>
    <n v="2200"/>
    <x v="0"/>
    <x v="0"/>
    <x v="0"/>
    <n v="2017"/>
  </r>
  <r>
    <s v="YA-724"/>
    <x v="17"/>
    <x v="0"/>
    <n v="13"/>
    <x v="0"/>
    <n v="2300"/>
    <x v="0"/>
    <x v="0"/>
    <x v="0"/>
    <n v="2017"/>
  </r>
  <r>
    <s v="YA-725"/>
    <x v="17"/>
    <x v="0"/>
    <n v="4"/>
    <x v="0"/>
    <n v="2400"/>
    <x v="0"/>
    <x v="0"/>
    <x v="0"/>
    <n v="2017"/>
  </r>
  <r>
    <s v="YA-726"/>
    <x v="17"/>
    <x v="1"/>
    <n v="25"/>
    <x v="0"/>
    <n v="2500"/>
    <x v="0"/>
    <x v="0"/>
    <x v="1"/>
    <n v="2017"/>
  </r>
  <r>
    <s v="YA-727"/>
    <x v="18"/>
    <x v="1"/>
    <n v="24"/>
    <x v="0"/>
    <n v="2600"/>
    <x v="0"/>
    <x v="0"/>
    <x v="1"/>
    <n v="2017"/>
  </r>
  <r>
    <s v="YA-728"/>
    <x v="18"/>
    <x v="0"/>
    <n v="17"/>
    <x v="0"/>
    <n v="2700"/>
    <x v="0"/>
    <x v="0"/>
    <x v="0"/>
    <n v="2017"/>
  </r>
  <r>
    <s v="YA-729"/>
    <x v="18"/>
    <x v="0"/>
    <n v="22"/>
    <x v="0"/>
    <n v="2800"/>
    <x v="0"/>
    <x v="0"/>
    <x v="0"/>
    <n v="2017"/>
  </r>
  <r>
    <s v="YA-730"/>
    <x v="19"/>
    <x v="1"/>
    <n v="23"/>
    <x v="0"/>
    <n v="2900"/>
    <x v="0"/>
    <x v="0"/>
    <x v="1"/>
    <n v="2017"/>
  </r>
  <r>
    <s v="YA-731"/>
    <x v="19"/>
    <x v="0"/>
    <n v="9"/>
    <x v="0"/>
    <n v="3000"/>
    <x v="0"/>
    <x v="0"/>
    <x v="0"/>
    <n v="2017"/>
  </r>
  <r>
    <s v="YA-732"/>
    <x v="19"/>
    <x v="0"/>
    <n v="5"/>
    <x v="0"/>
    <n v="3100"/>
    <x v="0"/>
    <x v="0"/>
    <x v="0"/>
    <n v="2017"/>
  </r>
  <r>
    <s v="YA-733"/>
    <x v="19"/>
    <x v="0"/>
    <n v="23"/>
    <x v="0"/>
    <n v="3200"/>
    <x v="0"/>
    <x v="0"/>
    <x v="0"/>
    <n v="2017"/>
  </r>
  <r>
    <s v="YA-734"/>
    <x v="20"/>
    <x v="0"/>
    <n v="23"/>
    <x v="0"/>
    <n v="3300"/>
    <x v="0"/>
    <x v="0"/>
    <x v="0"/>
    <n v="2017"/>
  </r>
  <r>
    <s v="YA-735"/>
    <x v="20"/>
    <x v="0"/>
    <n v="9"/>
    <x v="0"/>
    <n v="3400"/>
    <x v="0"/>
    <x v="0"/>
    <x v="0"/>
    <n v="2017"/>
  </r>
  <r>
    <s v="YA-736"/>
    <x v="20"/>
    <x v="0"/>
    <n v="8"/>
    <x v="0"/>
    <n v="3500"/>
    <x v="0"/>
    <x v="0"/>
    <x v="0"/>
    <n v="2017"/>
  </r>
  <r>
    <s v="YA-737"/>
    <x v="20"/>
    <x v="1"/>
    <n v="25"/>
    <x v="0"/>
    <n v="3600"/>
    <x v="0"/>
    <x v="0"/>
    <x v="1"/>
    <n v="2017"/>
  </r>
  <r>
    <s v="YA-738"/>
    <x v="21"/>
    <x v="2"/>
    <n v="9"/>
    <x v="1"/>
    <n v="3700"/>
    <x v="1"/>
    <x v="0"/>
    <x v="2"/>
    <n v="2018"/>
  </r>
  <r>
    <s v="YA-739"/>
    <x v="21"/>
    <x v="2"/>
    <n v="22"/>
    <x v="1"/>
    <n v="3800"/>
    <x v="1"/>
    <x v="0"/>
    <x v="2"/>
    <n v="2018"/>
  </r>
  <r>
    <s v="YA-740"/>
    <x v="21"/>
    <x v="3"/>
    <n v="29"/>
    <x v="1"/>
    <n v="3900"/>
    <x v="1"/>
    <x v="0"/>
    <x v="3"/>
    <n v="2019"/>
  </r>
  <r>
    <s v="YA-741"/>
    <x v="22"/>
    <x v="2"/>
    <n v="15"/>
    <x v="1"/>
    <n v="4000"/>
    <x v="1"/>
    <x v="0"/>
    <x v="2"/>
    <n v="2018"/>
  </r>
  <r>
    <s v="YA-742"/>
    <x v="22"/>
    <x v="3"/>
    <n v="29"/>
    <x v="1"/>
    <n v="4100"/>
    <x v="1"/>
    <x v="0"/>
    <x v="3"/>
    <n v="2019"/>
  </r>
  <r>
    <s v="YA-743"/>
    <x v="23"/>
    <x v="1"/>
    <n v="22"/>
    <x v="1"/>
    <n v="4200"/>
    <x v="1"/>
    <x v="0"/>
    <x v="1"/>
    <n v="2017"/>
  </r>
  <r>
    <s v="YA-744"/>
    <x v="23"/>
    <x v="3"/>
    <n v="28"/>
    <x v="1"/>
    <n v="1540"/>
    <x v="1"/>
    <x v="0"/>
    <x v="3"/>
    <n v="2019"/>
  </r>
  <r>
    <s v="YA-745"/>
    <x v="23"/>
    <x v="2"/>
    <n v="6"/>
    <x v="1"/>
    <n v="4100"/>
    <x v="1"/>
    <x v="0"/>
    <x v="2"/>
    <n v="2018"/>
  </r>
  <r>
    <s v="YA-746"/>
    <x v="23"/>
    <x v="2"/>
    <n v="9"/>
    <x v="1"/>
    <n v="4100"/>
    <x v="1"/>
    <x v="0"/>
    <x v="2"/>
    <n v="2018"/>
  </r>
  <r>
    <s v="YA-747"/>
    <x v="24"/>
    <x v="2"/>
    <n v="6"/>
    <x v="1"/>
    <n v="4100"/>
    <x v="1"/>
    <x v="0"/>
    <x v="2"/>
    <n v="2018"/>
  </r>
  <r>
    <s v="YA-748"/>
    <x v="24"/>
    <x v="3"/>
    <n v="28"/>
    <x v="1"/>
    <n v="4100"/>
    <x v="1"/>
    <x v="0"/>
    <x v="3"/>
    <n v="2019"/>
  </r>
  <r>
    <s v="YA-749"/>
    <x v="24"/>
    <x v="1"/>
    <n v="20"/>
    <x v="1"/>
    <n v="4100"/>
    <x v="1"/>
    <x v="0"/>
    <x v="1"/>
    <n v="2017"/>
  </r>
  <r>
    <s v="YA-750"/>
    <x v="24"/>
    <x v="2"/>
    <n v="1"/>
    <x v="2"/>
    <n v="4100"/>
    <x v="1"/>
    <x v="0"/>
    <x v="2"/>
    <n v="2018"/>
  </r>
  <r>
    <s v="YA-751"/>
    <x v="24"/>
    <x v="2"/>
    <n v="1"/>
    <x v="2"/>
    <n v="4100"/>
    <x v="1"/>
    <x v="0"/>
    <x v="2"/>
    <n v="2018"/>
  </r>
  <r>
    <s v="YA-752"/>
    <x v="24"/>
    <x v="2"/>
    <n v="3"/>
    <x v="3"/>
    <n v="4100"/>
    <x v="1"/>
    <x v="0"/>
    <x v="2"/>
    <n v="2018"/>
  </r>
  <r>
    <s v="YA-753"/>
    <x v="25"/>
    <x v="3"/>
    <n v="28"/>
    <x v="1"/>
    <n v="4100"/>
    <x v="1"/>
    <x v="0"/>
    <x v="3"/>
    <n v="2019"/>
  </r>
  <r>
    <s v="YA-754"/>
    <x v="25"/>
    <x v="2"/>
    <n v="5"/>
    <x v="3"/>
    <n v="4100"/>
    <x v="1"/>
    <x v="0"/>
    <x v="2"/>
    <n v="2018"/>
  </r>
  <r>
    <s v="YA-755"/>
    <x v="25"/>
    <x v="2"/>
    <n v="14"/>
    <x v="1"/>
    <n v="4100"/>
    <x v="1"/>
    <x v="0"/>
    <x v="2"/>
    <n v="2018"/>
  </r>
  <r>
    <s v="YA-756"/>
    <x v="25"/>
    <x v="1"/>
    <n v="19"/>
    <x v="1"/>
    <n v="680"/>
    <x v="1"/>
    <x v="0"/>
    <x v="1"/>
    <n v="2017"/>
  </r>
  <r>
    <s v="YA-757"/>
    <x v="26"/>
    <x v="3"/>
    <n v="25"/>
    <x v="1"/>
    <n v="1166"/>
    <x v="1"/>
    <x v="0"/>
    <x v="3"/>
    <n v="2019"/>
  </r>
  <r>
    <s v="YA-758"/>
    <x v="26"/>
    <x v="3"/>
    <n v="4"/>
    <x v="1"/>
    <n v="1652"/>
    <x v="1"/>
    <x v="0"/>
    <x v="3"/>
    <n v="2019"/>
  </r>
  <r>
    <s v="YA-759"/>
    <x v="26"/>
    <x v="1"/>
    <n v="20"/>
    <x v="1"/>
    <n v="2138"/>
    <x v="1"/>
    <x v="0"/>
    <x v="1"/>
    <n v="2017"/>
  </r>
  <r>
    <s v="YA-760"/>
    <x v="26"/>
    <x v="2"/>
    <n v="16"/>
    <x v="1"/>
    <n v="2624"/>
    <x v="1"/>
    <x v="0"/>
    <x v="2"/>
    <n v="2018"/>
  </r>
  <r>
    <s v="YA-761"/>
    <x v="26"/>
    <x v="2"/>
    <n v="5"/>
    <x v="3"/>
    <n v="3110"/>
    <x v="1"/>
    <x v="0"/>
    <x v="2"/>
    <n v="2018"/>
  </r>
  <r>
    <s v="YA-762"/>
    <x v="27"/>
    <x v="1"/>
    <n v="20"/>
    <x v="1"/>
    <n v="3596"/>
    <x v="1"/>
    <x v="0"/>
    <x v="1"/>
    <n v="2017"/>
  </r>
  <r>
    <s v="YA-763"/>
    <x v="27"/>
    <x v="2"/>
    <n v="12"/>
    <x v="1"/>
    <n v="4082"/>
    <x v="1"/>
    <x v="0"/>
    <x v="2"/>
    <n v="2018"/>
  </r>
  <r>
    <s v="YA-764"/>
    <x v="27"/>
    <x v="3"/>
    <n v="28"/>
    <x v="1"/>
    <n v="4568"/>
    <x v="1"/>
    <x v="0"/>
    <x v="3"/>
    <n v="2019"/>
  </r>
  <r>
    <s v="YA-765"/>
    <x v="27"/>
    <x v="2"/>
    <n v="5"/>
    <x v="3"/>
    <n v="5054"/>
    <x v="1"/>
    <x v="0"/>
    <x v="2"/>
    <n v="2018"/>
  </r>
  <r>
    <s v="YA-766"/>
    <x v="28"/>
    <x v="2"/>
    <n v="12"/>
    <x v="1"/>
    <n v="5540"/>
    <x v="1"/>
    <x v="0"/>
    <x v="2"/>
    <n v="2018"/>
  </r>
  <r>
    <s v="YA-767"/>
    <x v="28"/>
    <x v="1"/>
    <n v="3"/>
    <x v="4"/>
    <n v="6026"/>
    <x v="0"/>
    <x v="0"/>
    <x v="1"/>
    <n v="2017"/>
  </r>
  <r>
    <s v="YA-768"/>
    <x v="28"/>
    <x v="1"/>
    <n v="23"/>
    <x v="4"/>
    <n v="933.6"/>
    <x v="0"/>
    <x v="0"/>
    <x v="1"/>
    <n v="2017"/>
  </r>
  <r>
    <s v="YA-769"/>
    <x v="28"/>
    <x v="0"/>
    <n v="6"/>
    <x v="4"/>
    <n v="600"/>
    <x v="0"/>
    <x v="0"/>
    <x v="0"/>
    <n v="2017"/>
  </r>
  <r>
    <s v="YA-770"/>
    <x v="28"/>
    <x v="0"/>
    <n v="13"/>
    <x v="4"/>
    <n v="1445"/>
    <x v="0"/>
    <x v="0"/>
    <x v="0"/>
    <n v="2017"/>
  </r>
  <r>
    <s v="YA-771"/>
    <x v="28"/>
    <x v="3"/>
    <n v="28"/>
    <x v="1"/>
    <n v="1330"/>
    <x v="1"/>
    <x v="0"/>
    <x v="3"/>
    <n v="2019"/>
  </r>
  <r>
    <s v="YA-772"/>
    <x v="28"/>
    <x v="2"/>
    <n v="5"/>
    <x v="3"/>
    <n v="1215"/>
    <x v="1"/>
    <x v="0"/>
    <x v="2"/>
    <n v="2018"/>
  </r>
  <r>
    <s v="YA-773"/>
    <x v="29"/>
    <x v="1"/>
    <n v="42"/>
    <x v="4"/>
    <n v="1100"/>
    <x v="0"/>
    <x v="0"/>
    <x v="1"/>
    <n v="2017"/>
  </r>
  <r>
    <s v="YA-774"/>
    <x v="29"/>
    <x v="2"/>
    <n v="11"/>
    <x v="1"/>
    <n v="985"/>
    <x v="1"/>
    <x v="0"/>
    <x v="2"/>
    <n v="2018"/>
  </r>
  <r>
    <s v="YA-775"/>
    <x v="29"/>
    <x v="3"/>
    <n v="10"/>
    <x v="1"/>
    <n v="870"/>
    <x v="1"/>
    <x v="0"/>
    <x v="3"/>
    <n v="2019"/>
  </r>
  <r>
    <s v="YA-776"/>
    <x v="29"/>
    <x v="3"/>
    <n v="18"/>
    <x v="1"/>
    <n v="755"/>
    <x v="1"/>
    <x v="0"/>
    <x v="3"/>
    <n v="2019"/>
  </r>
  <r>
    <s v="YA-777"/>
    <x v="29"/>
    <x v="2"/>
    <n v="5"/>
    <x v="3"/>
    <n v="640"/>
    <x v="1"/>
    <x v="0"/>
    <x v="2"/>
    <n v="2018"/>
  </r>
  <r>
    <s v="YA-778"/>
    <x v="30"/>
    <x v="1"/>
    <n v="11"/>
    <x v="4"/>
    <n v="525"/>
    <x v="0"/>
    <x v="0"/>
    <x v="1"/>
    <n v="2017"/>
  </r>
  <r>
    <s v="YA-779"/>
    <x v="30"/>
    <x v="1"/>
    <n v="22"/>
    <x v="4"/>
    <n v="410"/>
    <x v="0"/>
    <x v="0"/>
    <x v="1"/>
    <n v="2017"/>
  </r>
  <r>
    <s v="YA-780"/>
    <x v="30"/>
    <x v="1"/>
    <n v="2"/>
    <x v="4"/>
    <n v="295"/>
    <x v="0"/>
    <x v="0"/>
    <x v="1"/>
    <n v="2017"/>
  </r>
  <r>
    <s v="YA-781"/>
    <x v="30"/>
    <x v="1"/>
    <n v="7"/>
    <x v="4"/>
    <n v="401"/>
    <x v="0"/>
    <x v="0"/>
    <x v="1"/>
    <n v="2017"/>
  </r>
  <r>
    <s v="YA-782"/>
    <x v="30"/>
    <x v="2"/>
    <n v="17"/>
    <x v="3"/>
    <n v="1700"/>
    <x v="1"/>
    <x v="0"/>
    <x v="2"/>
    <n v="2018"/>
  </r>
  <r>
    <s v="YA-783"/>
    <x v="30"/>
    <x v="3"/>
    <n v="23"/>
    <x v="1"/>
    <n v="1238.2"/>
    <x v="1"/>
    <x v="0"/>
    <x v="3"/>
    <n v="2019"/>
  </r>
  <r>
    <s v="YA-784"/>
    <x v="30"/>
    <x v="3"/>
    <n v="7"/>
    <x v="1"/>
    <n v="361.8"/>
    <x v="1"/>
    <x v="0"/>
    <x v="3"/>
    <n v="2019"/>
  </r>
  <r>
    <s v="YA-785"/>
    <x v="31"/>
    <x v="3"/>
    <n v="20"/>
    <x v="1"/>
    <n v="751"/>
    <x v="1"/>
    <x v="0"/>
    <x v="3"/>
    <n v="2019"/>
  </r>
  <r>
    <s v="YA-786"/>
    <x v="32"/>
    <x v="3"/>
    <n v="2"/>
    <x v="1"/>
    <n v="1140.2"/>
    <x v="1"/>
    <x v="0"/>
    <x v="3"/>
    <n v="2019"/>
  </r>
  <r>
    <s v="YA-787"/>
    <x v="32"/>
    <x v="3"/>
    <n v="27"/>
    <x v="1"/>
    <n v="1529.4"/>
    <x v="1"/>
    <x v="0"/>
    <x v="3"/>
    <n v="2019"/>
  </r>
  <r>
    <s v="YA-788"/>
    <x v="32"/>
    <x v="3"/>
    <n v="2"/>
    <x v="1"/>
    <n v="1918.6"/>
    <x v="1"/>
    <x v="0"/>
    <x v="3"/>
    <n v="2019"/>
  </r>
  <r>
    <s v="YA-789"/>
    <x v="32"/>
    <x v="1"/>
    <n v="42"/>
    <x v="4"/>
    <n v="2307.8000000000002"/>
    <x v="0"/>
    <x v="0"/>
    <x v="1"/>
    <n v="2017"/>
  </r>
  <r>
    <s v="YA-790"/>
    <x v="32"/>
    <x v="1"/>
    <n v="5"/>
    <x v="4"/>
    <n v="2697"/>
    <x v="0"/>
    <x v="0"/>
    <x v="1"/>
    <n v="2017"/>
  </r>
  <r>
    <s v="YA-791"/>
    <x v="33"/>
    <x v="3"/>
    <n v="7"/>
    <x v="1"/>
    <n v="3086.2"/>
    <x v="1"/>
    <x v="0"/>
    <x v="3"/>
    <n v="2019"/>
  </r>
  <r>
    <s v="YA-792"/>
    <x v="33"/>
    <x v="3"/>
    <n v="24"/>
    <x v="1"/>
    <n v="3475.4"/>
    <x v="1"/>
    <x v="0"/>
    <x v="3"/>
    <n v="2019"/>
  </r>
  <r>
    <s v="YA-793"/>
    <x v="33"/>
    <x v="1"/>
    <n v="3"/>
    <x v="4"/>
    <n v="3864.6"/>
    <x v="0"/>
    <x v="0"/>
    <x v="1"/>
    <n v="2017"/>
  </r>
  <r>
    <s v="YA-794"/>
    <x v="33"/>
    <x v="1"/>
    <n v="5"/>
    <x v="4"/>
    <n v="4253.8"/>
    <x v="0"/>
    <x v="0"/>
    <x v="1"/>
    <n v="2017"/>
  </r>
  <r>
    <s v="YA-795"/>
    <x v="33"/>
    <x v="1"/>
    <n v="17"/>
    <x v="4"/>
    <n v="4643"/>
    <x v="0"/>
    <x v="0"/>
    <x v="1"/>
    <n v="2017"/>
  </r>
  <r>
    <s v="YA-796"/>
    <x v="33"/>
    <x v="1"/>
    <n v="12"/>
    <x v="4"/>
    <n v="5032.2"/>
    <x v="0"/>
    <x v="0"/>
    <x v="1"/>
    <n v="2017"/>
  </r>
  <r>
    <s v="YA-797"/>
    <x v="33"/>
    <x v="1"/>
    <n v="7"/>
    <x v="4"/>
    <n v="5421.4"/>
    <x v="0"/>
    <x v="0"/>
    <x v="1"/>
    <n v="2017"/>
  </r>
  <r>
    <s v="YA-798"/>
    <x v="33"/>
    <x v="2"/>
    <n v="10"/>
    <x v="1"/>
    <n v="5810.6"/>
    <x v="1"/>
    <x v="0"/>
    <x v="2"/>
    <n v="2018"/>
  </r>
  <r>
    <s v="YA-799"/>
    <x v="32"/>
    <x v="2"/>
    <n v="16"/>
    <x v="3"/>
    <n v="6199.8"/>
    <x v="1"/>
    <x v="0"/>
    <x v="2"/>
    <n v="2018"/>
  </r>
  <r>
    <s v="YA-800"/>
    <x v="32"/>
    <x v="2"/>
    <n v="2"/>
    <x v="3"/>
    <n v="6589"/>
    <x v="1"/>
    <x v="0"/>
    <x v="2"/>
    <n v="2018"/>
  </r>
  <r>
    <s v="YA-801"/>
    <x v="32"/>
    <x v="2"/>
    <n v="2"/>
    <x v="3"/>
    <n v="6978.2"/>
    <x v="1"/>
    <x v="0"/>
    <x v="2"/>
    <n v="2018"/>
  </r>
  <r>
    <s v="YA-802"/>
    <x v="32"/>
    <x v="2"/>
    <n v="2"/>
    <x v="3"/>
    <n v="7367.4"/>
    <x v="1"/>
    <x v="0"/>
    <x v="2"/>
    <n v="2018"/>
  </r>
  <r>
    <s v="YA-803"/>
    <x v="33"/>
    <x v="2"/>
    <n v="2"/>
    <x v="3"/>
    <n v="7756.6"/>
    <x v="1"/>
    <x v="0"/>
    <x v="2"/>
    <n v="2018"/>
  </r>
  <r>
    <s v="YA-804"/>
    <x v="33"/>
    <x v="2"/>
    <n v="2"/>
    <x v="3"/>
    <n v="8145.8"/>
    <x v="1"/>
    <x v="0"/>
    <x v="2"/>
    <n v="2018"/>
  </r>
  <r>
    <s v="YA-805"/>
    <x v="34"/>
    <x v="2"/>
    <n v="2"/>
    <x v="3"/>
    <n v="87"/>
    <x v="1"/>
    <x v="0"/>
    <x v="2"/>
    <n v="2018"/>
  </r>
  <r>
    <s v="YA-806"/>
    <x v="34"/>
    <x v="2"/>
    <n v="11"/>
    <x v="1"/>
    <n v="972"/>
    <x v="1"/>
    <x v="0"/>
    <x v="2"/>
    <n v="2018"/>
  </r>
  <r>
    <s v="YA-807"/>
    <x v="34"/>
    <x v="3"/>
    <n v="4"/>
    <x v="1"/>
    <n v="130"/>
    <x v="1"/>
    <x v="0"/>
    <x v="3"/>
    <n v="2019"/>
  </r>
  <r>
    <s v="YA-808"/>
    <x v="34"/>
    <x v="3"/>
    <n v="26"/>
    <x v="1"/>
    <n v="1190"/>
    <x v="1"/>
    <x v="0"/>
    <x v="3"/>
    <n v="2019"/>
  </r>
  <r>
    <s v="YA-809"/>
    <x v="34"/>
    <x v="1"/>
    <n v="12"/>
    <x v="3"/>
    <n v="743.8"/>
    <x v="1"/>
    <x v="0"/>
    <x v="1"/>
    <n v="2017"/>
  </r>
  <r>
    <s v="YA-810"/>
    <x v="34"/>
    <x v="1"/>
    <n v="21"/>
    <x v="4"/>
    <n v="1059.7"/>
    <x v="0"/>
    <x v="0"/>
    <x v="1"/>
    <n v="2017"/>
  </r>
  <r>
    <s v="YA-811"/>
    <x v="34"/>
    <x v="1"/>
    <n v="2"/>
    <x v="4"/>
    <n v="95"/>
    <x v="0"/>
    <x v="0"/>
    <x v="1"/>
    <n v="2017"/>
  </r>
  <r>
    <s v="YA-812"/>
    <x v="34"/>
    <x v="1"/>
    <n v="2"/>
    <x v="4"/>
    <n v="101.2"/>
    <x v="0"/>
    <x v="0"/>
    <x v="1"/>
    <n v="2017"/>
  </r>
  <r>
    <s v="YA-813"/>
    <x v="34"/>
    <x v="1"/>
    <n v="3"/>
    <x v="4"/>
    <n v="220.5"/>
    <x v="0"/>
    <x v="0"/>
    <x v="1"/>
    <n v="2017"/>
  </r>
  <r>
    <s v="YA-814"/>
    <x v="34"/>
    <x v="1"/>
    <n v="2"/>
    <x v="4"/>
    <n v="89.2"/>
    <x v="0"/>
    <x v="0"/>
    <x v="1"/>
    <n v="2017"/>
  </r>
  <r>
    <s v="YA-815"/>
    <x v="35"/>
    <x v="2"/>
    <n v="11"/>
    <x v="1"/>
    <n v="953"/>
    <x v="1"/>
    <x v="0"/>
    <x v="2"/>
    <n v="2018"/>
  </r>
  <r>
    <s v="YA-816"/>
    <x v="35"/>
    <x v="3"/>
    <n v="9"/>
    <x v="1"/>
    <n v="506"/>
    <x v="1"/>
    <x v="0"/>
    <x v="3"/>
    <n v="2019"/>
  </r>
  <r>
    <s v="YA-817"/>
    <x v="35"/>
    <x v="3"/>
    <n v="20"/>
    <x v="1"/>
    <n v="1094"/>
    <x v="1"/>
    <x v="0"/>
    <x v="3"/>
    <n v="2019"/>
  </r>
  <r>
    <s v="YA-818"/>
    <x v="35"/>
    <x v="1"/>
    <n v="17"/>
    <x v="5"/>
    <n v="1191.4000000000001"/>
    <x v="1"/>
    <x v="0"/>
    <x v="1"/>
    <n v="2017"/>
  </r>
  <r>
    <s v="YA-819"/>
    <x v="35"/>
    <x v="1"/>
    <n v="6"/>
    <x v="6"/>
    <n v="318"/>
    <x v="1"/>
    <x v="0"/>
    <x v="1"/>
    <n v="2017"/>
  </r>
  <r>
    <s v="YA-820"/>
    <x v="36"/>
    <x v="0"/>
    <n v="46"/>
    <x v="0"/>
    <n v="4840"/>
    <x v="1"/>
    <x v="0"/>
    <x v="0"/>
    <n v="2017"/>
  </r>
  <r>
    <s v="YA-821"/>
    <x v="36"/>
    <x v="3"/>
    <n v="11"/>
    <x v="1"/>
    <n v="540"/>
    <x v="1"/>
    <x v="0"/>
    <x v="3"/>
    <n v="2019"/>
  </r>
  <r>
    <s v="YA-822"/>
    <x v="36"/>
    <x v="3"/>
    <n v="19"/>
    <x v="1"/>
    <n v="960"/>
    <x v="1"/>
    <x v="0"/>
    <x v="3"/>
    <n v="2019"/>
  </r>
  <r>
    <s v="YA-823"/>
    <x v="36"/>
    <x v="1"/>
    <n v="4"/>
    <x v="6"/>
    <n v="300.60000000000002"/>
    <x v="1"/>
    <x v="0"/>
    <x v="1"/>
    <n v="2017"/>
  </r>
  <r>
    <s v="YA-824"/>
    <x v="36"/>
    <x v="1"/>
    <n v="1"/>
    <x v="7"/>
    <n v="20.5"/>
    <x v="1"/>
    <x v="0"/>
    <x v="1"/>
    <n v="2017"/>
  </r>
  <r>
    <s v="YA-825"/>
    <x v="36"/>
    <x v="1"/>
    <n v="1"/>
    <x v="4"/>
    <n v="47.5"/>
    <x v="1"/>
    <x v="0"/>
    <x v="1"/>
    <n v="2017"/>
  </r>
  <r>
    <s v="YA-826"/>
    <x v="36"/>
    <x v="1"/>
    <n v="18"/>
    <x v="5"/>
    <n v="1251.4000000000001"/>
    <x v="1"/>
    <x v="0"/>
    <x v="1"/>
    <n v="2017"/>
  </r>
  <r>
    <s v="YA-827"/>
    <x v="36"/>
    <x v="2"/>
    <n v="12"/>
    <x v="1"/>
    <n v="1127"/>
    <x v="1"/>
    <x v="0"/>
    <x v="2"/>
    <n v="2018"/>
  </r>
  <r>
    <s v="YA-828"/>
    <x v="37"/>
    <x v="0"/>
    <n v="14"/>
    <x v="0"/>
    <n v="2760"/>
    <x v="1"/>
    <x v="0"/>
    <x v="0"/>
    <n v="2017"/>
  </r>
  <r>
    <s v="YA-829"/>
    <x v="37"/>
    <x v="0"/>
    <n v="27"/>
    <x v="0"/>
    <n v="2540"/>
    <x v="1"/>
    <x v="0"/>
    <x v="0"/>
    <n v="2017"/>
  </r>
  <r>
    <s v="YA-830"/>
    <x v="37"/>
    <x v="2"/>
    <n v="10"/>
    <x v="1"/>
    <n v="975"/>
    <x v="1"/>
    <x v="0"/>
    <x v="2"/>
    <n v="2018"/>
  </r>
  <r>
    <s v="YA-831"/>
    <x v="37"/>
    <x v="1"/>
    <n v="4"/>
    <x v="8"/>
    <n v="353.5"/>
    <x v="1"/>
    <x v="0"/>
    <x v="1"/>
    <n v="2017"/>
  </r>
  <r>
    <s v="YA-832"/>
    <x v="37"/>
    <x v="1"/>
    <n v="1"/>
    <x v="4"/>
    <n v="37.700000000000003"/>
    <x v="1"/>
    <x v="0"/>
    <x v="1"/>
    <n v="2017"/>
  </r>
  <r>
    <s v="YA-833"/>
    <x v="37"/>
    <x v="1"/>
    <n v="1"/>
    <x v="6"/>
    <n v="14.4"/>
    <x v="1"/>
    <x v="0"/>
    <x v="1"/>
    <n v="2017"/>
  </r>
  <r>
    <s v="YA-834"/>
    <x v="37"/>
    <x v="1"/>
    <n v="18"/>
    <x v="5"/>
    <n v="1194"/>
    <x v="1"/>
    <x v="0"/>
    <x v="1"/>
    <n v="2017"/>
  </r>
  <r>
    <s v="YA-835"/>
    <x v="37"/>
    <x v="3"/>
    <n v="25"/>
    <x v="1"/>
    <n v="1400"/>
    <x v="1"/>
    <x v="0"/>
    <x v="3"/>
    <n v="2019"/>
  </r>
  <r>
    <s v="YA-836"/>
    <x v="37"/>
    <x v="3"/>
    <n v="6"/>
    <x v="1"/>
    <n v="380"/>
    <x v="1"/>
    <x v="0"/>
    <x v="3"/>
    <n v="2019"/>
  </r>
  <r>
    <s v="YA-837"/>
    <x v="38"/>
    <x v="2"/>
    <n v="10"/>
    <x v="1"/>
    <n v="952"/>
    <x v="1"/>
    <x v="0"/>
    <x v="2"/>
    <n v="2018"/>
  </r>
  <r>
    <s v="YA-838"/>
    <x v="38"/>
    <x v="1"/>
    <n v="17"/>
    <x v="5"/>
    <n v="1039"/>
    <x v="1"/>
    <x v="0"/>
    <x v="1"/>
    <n v="2017"/>
  </r>
  <r>
    <s v="YA-839"/>
    <x v="38"/>
    <x v="1"/>
    <n v="6"/>
    <x v="8"/>
    <n v="441"/>
    <x v="1"/>
    <x v="0"/>
    <x v="1"/>
    <n v="2017"/>
  </r>
  <r>
    <s v="YA-840"/>
    <x v="38"/>
    <x v="0"/>
    <n v="5"/>
    <x v="0"/>
    <n v="1080"/>
    <x v="1"/>
    <x v="0"/>
    <x v="0"/>
    <n v="2017"/>
  </r>
  <r>
    <s v="YA-841"/>
    <x v="38"/>
    <x v="0"/>
    <n v="10"/>
    <x v="0"/>
    <n v="2000"/>
    <x v="1"/>
    <x v="0"/>
    <x v="0"/>
    <n v="2017"/>
  </r>
  <r>
    <s v="YA-842"/>
    <x v="38"/>
    <x v="0"/>
    <n v="27"/>
    <x v="0"/>
    <n v="4140"/>
    <x v="1"/>
    <x v="0"/>
    <x v="0"/>
    <n v="2017"/>
  </r>
  <r>
    <s v="YA-843"/>
    <x v="38"/>
    <x v="3"/>
    <n v="30"/>
    <x v="1"/>
    <n v="1357"/>
    <x v="1"/>
    <x v="0"/>
    <x v="3"/>
    <n v="2019"/>
  </r>
  <r>
    <s v="YA-844"/>
    <x v="39"/>
    <x v="1"/>
    <n v="18"/>
    <x v="5"/>
    <n v="954.5"/>
    <x v="1"/>
    <x v="0"/>
    <x v="1"/>
    <n v="2017"/>
  </r>
  <r>
    <s v="YA-845"/>
    <x v="39"/>
    <x v="1"/>
    <n v="6"/>
    <x v="8"/>
    <n v="585.5"/>
    <x v="1"/>
    <x v="0"/>
    <x v="1"/>
    <n v="2017"/>
  </r>
  <r>
    <s v="YA-846"/>
    <x v="39"/>
    <x v="2"/>
    <n v="9"/>
    <x v="1"/>
    <n v="533"/>
    <x v="1"/>
    <x v="0"/>
    <x v="2"/>
    <n v="2018"/>
  </r>
  <r>
    <s v="YA-847"/>
    <x v="39"/>
    <x v="3"/>
    <n v="23"/>
    <x v="1"/>
    <n v="1004"/>
    <x v="1"/>
    <x v="0"/>
    <x v="3"/>
    <n v="2019"/>
  </r>
  <r>
    <s v="YA-848"/>
    <x v="39"/>
    <x v="3"/>
    <n v="8"/>
    <x v="1"/>
    <n v="379"/>
    <x v="1"/>
    <x v="0"/>
    <x v="3"/>
    <n v="2019"/>
  </r>
  <r>
    <s v="YA-849"/>
    <x v="39"/>
    <x v="0"/>
    <m/>
    <x v="0"/>
    <n v="2200"/>
    <x v="1"/>
    <x v="1"/>
    <x v="0"/>
    <n v="2017"/>
  </r>
  <r>
    <s v="YA-850"/>
    <x v="39"/>
    <x v="0"/>
    <n v="20"/>
    <x v="0"/>
    <n v="3280"/>
    <x v="1"/>
    <x v="0"/>
    <x v="0"/>
    <n v="2017"/>
  </r>
  <r>
    <s v="YA-851"/>
    <x v="39"/>
    <x v="0"/>
    <n v="14"/>
    <x v="0"/>
    <n v="2520"/>
    <x v="1"/>
    <x v="0"/>
    <x v="0"/>
    <n v="2017"/>
  </r>
  <r>
    <s v="YA-852"/>
    <x v="40"/>
    <x v="3"/>
    <n v="30"/>
    <x v="1"/>
    <n v="487"/>
    <x v="1"/>
    <x v="0"/>
    <x v="3"/>
    <n v="2019"/>
  </r>
  <r>
    <s v="YA-853"/>
    <x v="40"/>
    <x v="0"/>
    <n v="18"/>
    <x v="0"/>
    <n v="2440"/>
    <x v="1"/>
    <x v="0"/>
    <x v="0"/>
    <n v="2017"/>
  </r>
  <r>
    <s v="YA-854"/>
    <x v="40"/>
    <x v="0"/>
    <n v="7"/>
    <x v="0"/>
    <n v="4540"/>
    <x v="1"/>
    <x v="1"/>
    <x v="0"/>
    <n v="2017"/>
  </r>
  <r>
    <s v="YA-855"/>
    <x v="40"/>
    <x v="0"/>
    <n v="15"/>
    <x v="0"/>
    <n v="2320"/>
    <x v="1"/>
    <x v="0"/>
    <x v="0"/>
    <n v="2017"/>
  </r>
  <r>
    <s v="YA-856"/>
    <x v="40"/>
    <x v="1"/>
    <n v="5"/>
    <x v="9"/>
    <n v="111"/>
    <x v="1"/>
    <x v="0"/>
    <x v="1"/>
    <n v="2017"/>
  </r>
  <r>
    <s v="YA-857"/>
    <x v="40"/>
    <x v="1"/>
    <n v="5"/>
    <x v="10"/>
    <n v="28"/>
    <x v="1"/>
    <x v="0"/>
    <x v="1"/>
    <n v="2017"/>
  </r>
  <r>
    <s v="YA-858"/>
    <x v="40"/>
    <x v="1"/>
    <n v="5"/>
    <x v="8"/>
    <n v="185"/>
    <x v="1"/>
    <x v="0"/>
    <x v="1"/>
    <n v="2017"/>
  </r>
  <r>
    <s v="YA-859"/>
    <x v="40"/>
    <x v="1"/>
    <n v="19"/>
    <x v="5"/>
    <n v="1256"/>
    <x v="1"/>
    <x v="0"/>
    <x v="1"/>
    <n v="2017"/>
  </r>
  <r>
    <s v="YA-860"/>
    <x v="41"/>
    <x v="1"/>
    <n v="9"/>
    <x v="10"/>
    <n v="420"/>
    <x v="1"/>
    <x v="0"/>
    <x v="1"/>
    <n v="2017"/>
  </r>
  <r>
    <s v="YA-861"/>
    <x v="41"/>
    <x v="1"/>
    <n v="19"/>
    <x v="5"/>
    <n v="900"/>
    <x v="1"/>
    <x v="0"/>
    <x v="1"/>
    <n v="2017"/>
  </r>
  <r>
    <s v="YA-862"/>
    <x v="41"/>
    <x v="0"/>
    <n v="12"/>
    <x v="0"/>
    <n v="2180"/>
    <x v="1"/>
    <x v="0"/>
    <x v="0"/>
    <n v="2017"/>
  </r>
  <r>
    <s v="YA-863"/>
    <x v="41"/>
    <x v="0"/>
    <n v="7"/>
    <x v="0"/>
    <n v="5245"/>
    <x v="1"/>
    <x v="1"/>
    <x v="0"/>
    <n v="2017"/>
  </r>
  <r>
    <s v="YA-864"/>
    <x v="41"/>
    <x v="0"/>
    <n v="18"/>
    <x v="0"/>
    <n v="1575"/>
    <x v="1"/>
    <x v="0"/>
    <x v="0"/>
    <n v="2017"/>
  </r>
  <r>
    <s v="YA-865"/>
    <x v="41"/>
    <x v="2"/>
    <n v="9"/>
    <x v="1"/>
    <n v="923"/>
    <x v="1"/>
    <x v="0"/>
    <x v="2"/>
    <n v="2018"/>
  </r>
  <r>
    <s v="YA-866"/>
    <x v="42"/>
    <x v="2"/>
    <n v="13"/>
    <x v="1"/>
    <n v="1162"/>
    <x v="1"/>
    <x v="0"/>
    <x v="2"/>
    <n v="2018"/>
  </r>
  <r>
    <s v="YA-867"/>
    <x v="42"/>
    <x v="1"/>
    <n v="19"/>
    <x v="5"/>
    <n v="978"/>
    <x v="1"/>
    <x v="0"/>
    <x v="1"/>
    <n v="2017"/>
  </r>
  <r>
    <s v="YA-868"/>
    <x v="42"/>
    <x v="1"/>
    <n v="13"/>
    <x v="8"/>
    <n v="502"/>
    <x v="1"/>
    <x v="0"/>
    <x v="1"/>
    <n v="2017"/>
  </r>
  <r>
    <s v="YA-869"/>
    <x v="42"/>
    <x v="0"/>
    <n v="12"/>
    <x v="0"/>
    <n v="2380"/>
    <x v="1"/>
    <x v="0"/>
    <x v="0"/>
    <n v="2017"/>
  </r>
  <r>
    <s v="YA-870"/>
    <x v="42"/>
    <x v="0"/>
    <n v="7"/>
    <x v="0"/>
    <n v="3640"/>
    <x v="1"/>
    <x v="1"/>
    <x v="0"/>
    <n v="2017"/>
  </r>
  <r>
    <s v="YA-871"/>
    <x v="42"/>
    <x v="0"/>
    <n v="18"/>
    <x v="0"/>
    <n v="4140"/>
    <x v="1"/>
    <x v="2"/>
    <x v="0"/>
    <n v="2017"/>
  </r>
  <r>
    <s v="YA-872"/>
    <x v="43"/>
    <x v="0"/>
    <n v="16"/>
    <x v="0"/>
    <n v="4500"/>
    <x v="1"/>
    <x v="0"/>
    <x v="0"/>
    <n v="2017"/>
  </r>
  <r>
    <s v="YA-873"/>
    <x v="43"/>
    <x v="0"/>
    <n v="8"/>
    <x v="0"/>
    <n v="3820"/>
    <x v="1"/>
    <x v="1"/>
    <x v="0"/>
    <n v="2017"/>
  </r>
  <r>
    <s v="YA-874"/>
    <x v="43"/>
    <x v="0"/>
    <n v="20"/>
    <x v="0"/>
    <n v="460000000"/>
    <x v="1"/>
    <x v="2"/>
    <x v="0"/>
    <n v="2017"/>
  </r>
  <r>
    <s v="YA-875"/>
    <x v="44"/>
    <x v="0"/>
    <n v="8"/>
    <x v="0"/>
    <n v="4320"/>
    <x v="1"/>
    <x v="1"/>
    <x v="0"/>
    <n v="2017"/>
  </r>
  <r>
    <s v="YA-876"/>
    <x v="44"/>
    <x v="0"/>
    <m/>
    <x v="0"/>
    <n v="4720"/>
    <x v="1"/>
    <x v="2"/>
    <x v="0"/>
    <n v="2017"/>
  </r>
  <r>
    <s v="YA-877"/>
    <x v="44"/>
    <x v="0"/>
    <n v="19"/>
    <x v="0"/>
    <n v="5920"/>
    <x v="1"/>
    <x v="2"/>
    <x v="0"/>
    <n v="2017"/>
  </r>
  <r>
    <s v="YA-878"/>
    <x v="44"/>
    <x v="2"/>
    <n v="17"/>
    <x v="1"/>
    <n v="700"/>
    <x v="1"/>
    <x v="0"/>
    <x v="2"/>
    <n v="2018"/>
  </r>
  <r>
    <s v="YA-879"/>
    <x v="45"/>
    <x v="2"/>
    <n v="18"/>
    <x v="1"/>
    <n v="1764"/>
    <x v="1"/>
    <x v="0"/>
    <x v="2"/>
    <n v="2018"/>
  </r>
  <r>
    <s v="YA-880"/>
    <x v="45"/>
    <x v="2"/>
    <n v="1"/>
    <x v="1"/>
    <n v="68"/>
    <x v="1"/>
    <x v="0"/>
    <x v="2"/>
    <n v="2018"/>
  </r>
  <r>
    <s v="YA-881"/>
    <x v="45"/>
    <x v="0"/>
    <n v="23"/>
    <x v="0"/>
    <n v="3990"/>
    <x v="1"/>
    <x v="1"/>
    <x v="0"/>
    <n v="2017"/>
  </r>
  <r>
    <s v="YA-882"/>
    <x v="45"/>
    <x v="0"/>
    <n v="8"/>
    <x v="0"/>
    <n v="5810"/>
    <x v="1"/>
    <x v="2"/>
    <x v="0"/>
    <n v="2017"/>
  </r>
  <r>
    <s v="YA-883"/>
    <x v="45"/>
    <x v="0"/>
    <n v="18"/>
    <x v="0"/>
    <n v="6080"/>
    <x v="1"/>
    <x v="2"/>
    <x v="0"/>
    <n v="2017"/>
  </r>
  <r>
    <s v="YA-884"/>
    <x v="45"/>
    <x v="3"/>
    <n v="28"/>
    <x v="11"/>
    <n v="1562"/>
    <x v="1"/>
    <x v="0"/>
    <x v="3"/>
    <n v="2019"/>
  </r>
  <r>
    <s v="YA-885"/>
    <x v="45"/>
    <x v="1"/>
    <n v="7"/>
    <x v="1"/>
    <n v="780"/>
    <x v="1"/>
    <x v="0"/>
    <x v="1"/>
    <n v="2017"/>
  </r>
  <r>
    <s v="YA-886"/>
    <x v="46"/>
    <x v="0"/>
    <n v="8"/>
    <x v="0"/>
    <n v="3900"/>
    <x v="1"/>
    <x v="1"/>
    <x v="0"/>
    <n v="2017"/>
  </r>
  <r>
    <s v="YA-887"/>
    <x v="46"/>
    <x v="0"/>
    <n v="22"/>
    <x v="0"/>
    <n v="6120"/>
    <x v="1"/>
    <x v="2"/>
    <x v="0"/>
    <n v="2017"/>
  </r>
  <r>
    <s v="YA-888"/>
    <x v="46"/>
    <x v="0"/>
    <n v="18"/>
    <x v="0"/>
    <n v="6400"/>
    <x v="1"/>
    <x v="2"/>
    <x v="0"/>
    <n v="2017"/>
  </r>
  <r>
    <s v="YA-889"/>
    <x v="46"/>
    <x v="3"/>
    <n v="1"/>
    <x v="11"/>
    <n v="1000"/>
    <x v="1"/>
    <x v="0"/>
    <x v="3"/>
    <n v="2019"/>
  </r>
  <r>
    <s v="YA-890"/>
    <x v="46"/>
    <x v="3"/>
    <n v="29"/>
    <x v="11"/>
    <n v="1100"/>
    <x v="1"/>
    <x v="0"/>
    <x v="3"/>
    <n v="2019"/>
  </r>
  <r>
    <s v="YA-891"/>
    <x v="46"/>
    <x v="1"/>
    <n v="12"/>
    <x v="1"/>
    <n v="1200"/>
    <x v="1"/>
    <x v="0"/>
    <x v="1"/>
    <n v="2017"/>
  </r>
  <r>
    <s v="YA-892"/>
    <x v="46"/>
    <x v="2"/>
    <n v="18"/>
    <x v="1"/>
    <n v="13000000000"/>
    <x v="1"/>
    <x v="0"/>
    <x v="2"/>
    <n v="2018"/>
  </r>
  <r>
    <s v="YA-893"/>
    <x v="47"/>
    <x v="2"/>
    <n v="18"/>
    <x v="1"/>
    <n v="1400"/>
    <x v="1"/>
    <x v="0"/>
    <x v="2"/>
    <n v="2018"/>
  </r>
  <r>
    <s v="YA-894"/>
    <x v="47"/>
    <x v="3"/>
    <n v="28"/>
    <x v="11"/>
    <n v="1500"/>
    <x v="1"/>
    <x v="0"/>
    <x v="3"/>
    <n v="2019"/>
  </r>
  <r>
    <s v="YA-895"/>
    <x v="47"/>
    <x v="0"/>
    <n v="18"/>
    <x v="0"/>
    <n v="1600"/>
    <x v="1"/>
    <x v="2"/>
    <x v="0"/>
    <n v="2017"/>
  </r>
  <r>
    <s v="YA-896"/>
    <x v="47"/>
    <x v="0"/>
    <n v="12"/>
    <x v="0"/>
    <n v="1700"/>
    <x v="1"/>
    <x v="0"/>
    <x v="0"/>
    <n v="2017"/>
  </r>
  <r>
    <s v="YA-897"/>
    <x v="47"/>
    <x v="0"/>
    <n v="6"/>
    <x v="0"/>
    <n v="1800"/>
    <x v="1"/>
    <x v="0"/>
    <x v="0"/>
    <n v="2017"/>
  </r>
  <r>
    <s v="YA-898"/>
    <x v="47"/>
    <x v="1"/>
    <n v="11"/>
    <x v="1"/>
    <n v="1900"/>
    <x v="1"/>
    <x v="0"/>
    <x v="1"/>
    <n v="2017"/>
  </r>
  <r>
    <s v="YA-899"/>
    <x v="48"/>
    <x v="1"/>
    <n v="11"/>
    <x v="1"/>
    <n v="2000"/>
    <x v="1"/>
    <x v="0"/>
    <x v="1"/>
    <n v="2017"/>
  </r>
  <r>
    <s v="YA-900"/>
    <x v="48"/>
    <x v="3"/>
    <n v="4"/>
    <x v="11"/>
    <n v="2100"/>
    <x v="1"/>
    <x v="0"/>
    <x v="3"/>
    <n v="2019"/>
  </r>
  <r>
    <s v="YA-901"/>
    <x v="48"/>
    <x v="3"/>
    <n v="26"/>
    <x v="11"/>
    <n v="2200"/>
    <x v="1"/>
    <x v="0"/>
    <x v="3"/>
    <n v="2019"/>
  </r>
  <r>
    <s v="YA-902"/>
    <x v="48"/>
    <x v="2"/>
    <n v="18"/>
    <x v="1"/>
    <n v="2300"/>
    <x v="1"/>
    <x v="0"/>
    <x v="2"/>
    <n v="2018"/>
  </r>
  <r>
    <s v="YA-903"/>
    <x v="48"/>
    <x v="0"/>
    <n v="18"/>
    <x v="0"/>
    <n v="2400"/>
    <x v="1"/>
    <x v="2"/>
    <x v="0"/>
    <n v="2017"/>
  </r>
  <r>
    <s v="YA-904"/>
    <x v="48"/>
    <x v="0"/>
    <n v="19"/>
    <x v="0"/>
    <n v="7000"/>
    <x v="1"/>
    <x v="2"/>
    <x v="0"/>
    <n v="2017"/>
  </r>
  <r>
    <s v="YA-905"/>
    <x v="48"/>
    <x v="0"/>
    <n v="4"/>
    <x v="0"/>
    <n v="1000"/>
    <x v="1"/>
    <x v="1"/>
    <x v="0"/>
    <n v="2017"/>
  </r>
  <r>
    <s v="YA-906"/>
    <x v="48"/>
    <x v="0"/>
    <n v="5"/>
    <x v="0"/>
    <n v="1100"/>
    <x v="1"/>
    <x v="1"/>
    <x v="0"/>
    <n v="2017"/>
  </r>
  <r>
    <s v="YA-907"/>
    <x v="49"/>
    <x v="0"/>
    <n v="18"/>
    <x v="0"/>
    <n v="1200"/>
    <x v="1"/>
    <x v="2"/>
    <x v="0"/>
    <n v="2017"/>
  </r>
  <r>
    <s v="YA-908"/>
    <x v="49"/>
    <x v="0"/>
    <n v="23"/>
    <x v="0"/>
    <n v="1300"/>
    <x v="1"/>
    <x v="2"/>
    <x v="0"/>
    <n v="2017"/>
  </r>
  <r>
    <s v="YA-909"/>
    <x v="49"/>
    <x v="0"/>
    <n v="3"/>
    <x v="0"/>
    <n v="1400"/>
    <x v="1"/>
    <x v="1"/>
    <x v="0"/>
    <n v="2017"/>
  </r>
  <r>
    <s v="YA-910"/>
    <x v="49"/>
    <x v="0"/>
    <n v="1"/>
    <x v="0"/>
    <n v="1500"/>
    <x v="1"/>
    <x v="1"/>
    <x v="0"/>
    <n v="2017"/>
  </r>
  <r>
    <s v="YA-911"/>
    <x v="49"/>
    <x v="3"/>
    <m/>
    <x v="11"/>
    <n v="1600"/>
    <x v="1"/>
    <x v="0"/>
    <x v="3"/>
    <n v="2019"/>
  </r>
  <r>
    <s v="YA-912"/>
    <x v="49"/>
    <x v="1"/>
    <n v="7"/>
    <x v="1"/>
    <n v="1700"/>
    <x v="1"/>
    <x v="0"/>
    <x v="1"/>
    <n v="2017"/>
  </r>
  <r>
    <s v="YA-913"/>
    <x v="49"/>
    <x v="2"/>
    <n v="18"/>
    <x v="1"/>
    <n v="1800"/>
    <x v="1"/>
    <x v="0"/>
    <x v="2"/>
    <n v="2018"/>
  </r>
  <r>
    <s v="YA-914"/>
    <x v="50"/>
    <x v="0"/>
    <n v="17"/>
    <x v="0"/>
    <n v="1900"/>
    <x v="1"/>
    <x v="2"/>
    <x v="0"/>
    <n v="2017"/>
  </r>
  <r>
    <s v="YA-915"/>
    <x v="50"/>
    <x v="0"/>
    <n v="22"/>
    <x v="0"/>
    <n v="2000"/>
    <x v="1"/>
    <x v="2"/>
    <x v="0"/>
    <n v="2017"/>
  </r>
  <r>
    <s v="YA-916"/>
    <x v="50"/>
    <x v="0"/>
    <n v="3"/>
    <x v="0"/>
    <n v="2100"/>
    <x v="1"/>
    <x v="1"/>
    <x v="0"/>
    <n v="2017"/>
  </r>
  <r>
    <s v="YA-917"/>
    <x v="50"/>
    <x v="0"/>
    <n v="2"/>
    <x v="0"/>
    <n v="2200"/>
    <x v="1"/>
    <x v="1"/>
    <x v="0"/>
    <n v="2017"/>
  </r>
  <r>
    <s v="YA-918"/>
    <x v="50"/>
    <x v="3"/>
    <n v="31"/>
    <x v="11"/>
    <n v="2300"/>
    <x v="1"/>
    <x v="0"/>
    <x v="3"/>
    <n v="2019"/>
  </r>
  <r>
    <s v="YA-919"/>
    <x v="50"/>
    <x v="2"/>
    <n v="18"/>
    <x v="1"/>
    <n v="2400"/>
    <x v="1"/>
    <x v="0"/>
    <x v="2"/>
    <n v="2018"/>
  </r>
  <r>
    <s v="YA-920"/>
    <x v="50"/>
    <x v="1"/>
    <n v="7"/>
    <x v="1"/>
    <n v="495"/>
    <x v="1"/>
    <x v="0"/>
    <x v="1"/>
    <n v="2017"/>
  </r>
  <r>
    <s v="YA-921"/>
    <x v="51"/>
    <x v="0"/>
    <n v="17"/>
    <x v="0"/>
    <n v="5960"/>
    <x v="1"/>
    <x v="2"/>
    <x v="0"/>
    <n v="2017"/>
  </r>
  <r>
    <s v="YA-922"/>
    <x v="51"/>
    <x v="0"/>
    <n v="24"/>
    <x v="0"/>
    <n v="8320"/>
    <x v="1"/>
    <x v="2"/>
    <x v="0"/>
    <n v="2017"/>
  </r>
  <r>
    <s v="YA-923"/>
    <x v="51"/>
    <x v="0"/>
    <n v="3"/>
    <x v="0"/>
    <n v="4060"/>
    <x v="1"/>
    <x v="1"/>
    <x v="0"/>
    <n v="2017"/>
  </r>
  <r>
    <s v="YA-924"/>
    <x v="51"/>
    <x v="3"/>
    <n v="30"/>
    <x v="11"/>
    <n v="1000"/>
    <x v="1"/>
    <x v="0"/>
    <x v="3"/>
    <n v="2019"/>
  </r>
  <r>
    <s v="YA-925"/>
    <x v="51"/>
    <x v="2"/>
    <n v="12"/>
    <x v="1"/>
    <n v="1100"/>
    <x v="1"/>
    <x v="0"/>
    <x v="2"/>
    <n v="2018"/>
  </r>
  <r>
    <s v="YA-926"/>
    <x v="51"/>
    <x v="1"/>
    <n v="5"/>
    <x v="1"/>
    <n v="1200"/>
    <x v="1"/>
    <x v="0"/>
    <x v="1"/>
    <n v="2017"/>
  </r>
  <r>
    <s v="YA-927"/>
    <x v="52"/>
    <x v="1"/>
    <n v="5"/>
    <x v="1"/>
    <n v="1300"/>
    <x v="1"/>
    <x v="0"/>
    <x v="1"/>
    <n v="2017"/>
  </r>
  <r>
    <s v="YA-928"/>
    <x v="52"/>
    <x v="0"/>
    <m/>
    <x v="0"/>
    <n v="1400"/>
    <x v="1"/>
    <x v="2"/>
    <x v="0"/>
    <n v="2017"/>
  </r>
  <r>
    <s v="YA-929"/>
    <x v="52"/>
    <x v="0"/>
    <n v="23"/>
    <x v="0"/>
    <n v="1500"/>
    <x v="1"/>
    <x v="2"/>
    <x v="0"/>
    <n v="2017"/>
  </r>
  <r>
    <s v="YA-930"/>
    <x v="52"/>
    <x v="0"/>
    <n v="4"/>
    <x v="0"/>
    <n v="1600"/>
    <x v="1"/>
    <x v="1"/>
    <x v="0"/>
    <n v="2017"/>
  </r>
  <r>
    <s v="YA-931"/>
    <x v="52"/>
    <x v="0"/>
    <n v="1"/>
    <x v="0"/>
    <n v="1700"/>
    <x v="1"/>
    <x v="1"/>
    <x v="0"/>
    <n v="2017"/>
  </r>
  <r>
    <s v="YA-932"/>
    <x v="52"/>
    <x v="2"/>
    <n v="12"/>
    <x v="1"/>
    <n v="1800"/>
    <x v="1"/>
    <x v="0"/>
    <x v="2"/>
    <n v="2018"/>
  </r>
  <r>
    <s v="YA-933"/>
    <x v="52"/>
    <x v="3"/>
    <n v="30"/>
    <x v="11"/>
    <n v="1900"/>
    <x v="1"/>
    <x v="0"/>
    <x v="3"/>
    <n v="2019"/>
  </r>
  <r>
    <s v="YA-934"/>
    <x v="53"/>
    <x v="3"/>
    <n v="22"/>
    <x v="11"/>
    <n v="2000"/>
    <x v="1"/>
    <x v="0"/>
    <x v="3"/>
    <n v="2019"/>
  </r>
  <r>
    <s v="YA-935"/>
    <x v="53"/>
    <x v="1"/>
    <n v="5"/>
    <x v="1"/>
    <n v="2100"/>
    <x v="1"/>
    <x v="0"/>
    <x v="1"/>
    <n v="2017"/>
  </r>
  <r>
    <s v="YA-936"/>
    <x v="53"/>
    <x v="0"/>
    <n v="17"/>
    <x v="0"/>
    <n v="2200"/>
    <x v="1"/>
    <x v="2"/>
    <x v="0"/>
    <n v="2017"/>
  </r>
  <r>
    <s v="YA-937"/>
    <x v="53"/>
    <x v="0"/>
    <n v="4"/>
    <x v="0"/>
    <n v="2300"/>
    <x v="1"/>
    <x v="1"/>
    <x v="0"/>
    <n v="2017"/>
  </r>
  <r>
    <s v="YA-938"/>
    <x v="53"/>
    <x v="0"/>
    <n v="23"/>
    <x v="0"/>
    <n v="2400"/>
    <x v="1"/>
    <x v="2"/>
    <x v="0"/>
    <n v="2017"/>
  </r>
  <r>
    <s v="YA-939"/>
    <x v="53"/>
    <x v="0"/>
    <n v="1"/>
    <x v="0"/>
    <n v="1780"/>
    <x v="1"/>
    <x v="1"/>
    <x v="0"/>
    <n v="2017"/>
  </r>
  <r>
    <s v="YA-940"/>
    <x v="54"/>
    <x v="0"/>
    <n v="3"/>
    <x v="0"/>
    <n v="4700"/>
    <x v="1"/>
    <x v="1"/>
    <x v="0"/>
    <n v="2017"/>
  </r>
  <r>
    <s v="YA-941"/>
    <x v="55"/>
    <x v="0"/>
    <n v="4"/>
    <x v="0"/>
    <n v="1000"/>
    <x v="1"/>
    <x v="1"/>
    <x v="0"/>
    <n v="2017"/>
  </r>
  <r>
    <s v="YA-942"/>
    <x v="56"/>
    <x v="0"/>
    <n v="17"/>
    <x v="0"/>
    <n v="1100"/>
    <x v="1"/>
    <x v="0"/>
    <x v="0"/>
    <n v="2017"/>
  </r>
  <r>
    <s v="YA-943"/>
    <x v="56"/>
    <x v="0"/>
    <n v="4"/>
    <x v="0"/>
    <n v="1200"/>
    <x v="1"/>
    <x v="1"/>
    <x v="0"/>
    <n v="2017"/>
  </r>
  <r>
    <s v="YA-944"/>
    <x v="56"/>
    <x v="0"/>
    <n v="19"/>
    <x v="0"/>
    <n v="1300"/>
    <x v="1"/>
    <x v="2"/>
    <x v="0"/>
    <n v="2017"/>
  </r>
  <r>
    <s v="YA-945"/>
    <x v="56"/>
    <x v="0"/>
    <n v="2"/>
    <x v="0"/>
    <n v="1400"/>
    <x v="1"/>
    <x v="1"/>
    <x v="0"/>
    <n v="2017"/>
  </r>
  <r>
    <s v="YA-946"/>
    <x v="56"/>
    <x v="3"/>
    <m/>
    <x v="11"/>
    <n v="1500"/>
    <x v="1"/>
    <x v="0"/>
    <x v="3"/>
    <n v="2019"/>
  </r>
  <r>
    <s v="YA-947"/>
    <x v="56"/>
    <x v="1"/>
    <n v="7"/>
    <x v="1"/>
    <n v="1600"/>
    <x v="1"/>
    <x v="0"/>
    <x v="1"/>
    <n v="2017"/>
  </r>
  <r>
    <s v="YA-948"/>
    <x v="57"/>
    <x v="0"/>
    <n v="17"/>
    <x v="0"/>
    <n v="17000000000"/>
    <x v="1"/>
    <x v="2"/>
    <x v="0"/>
    <n v="2017"/>
  </r>
  <r>
    <s v="YA-949"/>
    <x v="57"/>
    <x v="0"/>
    <n v="4"/>
    <x v="0"/>
    <n v="1800"/>
    <x v="1"/>
    <x v="1"/>
    <x v="0"/>
    <n v="2017"/>
  </r>
  <r>
    <s v="YA-950"/>
    <x v="57"/>
    <x v="0"/>
    <n v="20"/>
    <x v="0"/>
    <n v="1900"/>
    <x v="1"/>
    <x v="0"/>
    <x v="0"/>
    <n v="2017"/>
  </r>
  <r>
    <s v="YA-951"/>
    <x v="57"/>
    <x v="0"/>
    <n v="2"/>
    <x v="0"/>
    <n v="2000"/>
    <x v="1"/>
    <x v="1"/>
    <x v="0"/>
    <n v="2017"/>
  </r>
  <r>
    <s v="YA-952"/>
    <x v="57"/>
    <x v="2"/>
    <n v="5"/>
    <x v="1"/>
    <n v="2100"/>
    <x v="1"/>
    <x v="0"/>
    <x v="2"/>
    <n v="2018"/>
  </r>
  <r>
    <s v="YA-953"/>
    <x v="58"/>
    <x v="2"/>
    <n v="5"/>
    <x v="1"/>
    <n v="2200"/>
    <x v="1"/>
    <x v="0"/>
    <x v="2"/>
    <n v="2018"/>
  </r>
  <r>
    <s v="YA-954"/>
    <x v="58"/>
    <x v="0"/>
    <n v="18"/>
    <x v="0"/>
    <n v="2300"/>
    <x v="1"/>
    <x v="2"/>
    <x v="0"/>
    <n v="2017"/>
  </r>
  <r>
    <s v="YA-955"/>
    <x v="58"/>
    <x v="0"/>
    <n v="19"/>
    <x v="0"/>
    <n v="2400"/>
    <x v="1"/>
    <x v="0"/>
    <x v="0"/>
    <n v="2017"/>
  </r>
  <r>
    <s v="YA-956"/>
    <x v="58"/>
    <x v="0"/>
    <n v="4"/>
    <x v="0"/>
    <n v="4000"/>
    <x v="1"/>
    <x v="1"/>
    <x v="0"/>
    <n v="2017"/>
  </r>
  <r>
    <s v="YA-957"/>
    <x v="59"/>
    <x v="0"/>
    <n v="2"/>
    <x v="0"/>
    <n v="2180"/>
    <x v="1"/>
    <x v="1"/>
    <x v="0"/>
    <n v="2017"/>
  </r>
  <r>
    <s v="YA-958"/>
    <x v="58"/>
    <x v="3"/>
    <m/>
    <x v="11"/>
    <n v="582"/>
    <x v="1"/>
    <x v="0"/>
    <x v="3"/>
    <n v="2019"/>
  </r>
  <r>
    <s v="YA-959"/>
    <x v="58"/>
    <x v="3"/>
    <n v="14"/>
    <x v="11"/>
    <n v="1553"/>
    <x v="1"/>
    <x v="0"/>
    <x v="3"/>
    <n v="2019"/>
  </r>
  <r>
    <s v="YA-960"/>
    <x v="60"/>
    <x v="0"/>
    <n v="17"/>
    <x v="0"/>
    <n v="4680"/>
    <x v="1"/>
    <x v="2"/>
    <x v="0"/>
    <n v="2017"/>
  </r>
  <r>
    <s v="YA-961"/>
    <x v="60"/>
    <x v="0"/>
    <n v="18"/>
    <x v="0"/>
    <n v="5600"/>
    <x v="1"/>
    <x v="2"/>
    <x v="0"/>
    <n v="2017"/>
  </r>
  <r>
    <s v="YA-962"/>
    <x v="60"/>
    <x v="0"/>
    <n v="3"/>
    <x v="0"/>
    <n v="1000"/>
    <x v="1"/>
    <x v="1"/>
    <x v="0"/>
    <n v="2017"/>
  </r>
  <r>
    <s v="YA-963"/>
    <x v="60"/>
    <x v="0"/>
    <n v="2"/>
    <x v="0"/>
    <n v="1100"/>
    <x v="1"/>
    <x v="1"/>
    <x v="0"/>
    <n v="2017"/>
  </r>
  <r>
    <s v="YA-964"/>
    <x v="60"/>
    <x v="3"/>
    <n v="23"/>
    <x v="11"/>
    <n v="1200"/>
    <x v="1"/>
    <x v="0"/>
    <x v="3"/>
    <n v="2019"/>
  </r>
  <r>
    <s v="YA-965"/>
    <x v="60"/>
    <x v="1"/>
    <n v="7"/>
    <x v="1"/>
    <n v="1300"/>
    <x v="1"/>
    <x v="0"/>
    <x v="1"/>
    <n v="2017"/>
  </r>
  <r>
    <s v="YA-966"/>
    <x v="60"/>
    <x v="2"/>
    <n v="6"/>
    <x v="1"/>
    <n v="1400"/>
    <x v="1"/>
    <x v="0"/>
    <x v="2"/>
    <n v="2018"/>
  </r>
  <r>
    <s v="YA-967"/>
    <x v="61"/>
    <x v="1"/>
    <n v="7"/>
    <x v="1"/>
    <n v="1500"/>
    <x v="1"/>
    <x v="0"/>
    <x v="1"/>
    <n v="2017"/>
  </r>
  <r>
    <s v="YA-968"/>
    <x v="61"/>
    <x v="2"/>
    <n v="6"/>
    <x v="1"/>
    <n v="1600"/>
    <x v="1"/>
    <x v="0"/>
    <x v="2"/>
    <n v="2018"/>
  </r>
  <r>
    <s v="YA-969"/>
    <x v="61"/>
    <x v="3"/>
    <n v="31"/>
    <x v="11"/>
    <n v="1700"/>
    <x v="1"/>
    <x v="0"/>
    <x v="3"/>
    <n v="2019"/>
  </r>
  <r>
    <s v="YA-970"/>
    <x v="61"/>
    <x v="0"/>
    <n v="18"/>
    <x v="0"/>
    <n v="1800"/>
    <x v="1"/>
    <x v="2"/>
    <x v="0"/>
    <n v="2017"/>
  </r>
  <r>
    <s v="YA-971"/>
    <x v="61"/>
    <x v="0"/>
    <n v="20"/>
    <x v="0"/>
    <n v="1900"/>
    <x v="1"/>
    <x v="2"/>
    <x v="0"/>
    <n v="2017"/>
  </r>
  <r>
    <s v="YA-972"/>
    <x v="61"/>
    <x v="0"/>
    <n v="1"/>
    <x v="0"/>
    <n v="2000"/>
    <x v="1"/>
    <x v="1"/>
    <x v="0"/>
    <n v="2017"/>
  </r>
  <r>
    <s v="YA-973"/>
    <x v="61"/>
    <x v="0"/>
    <n v="2"/>
    <x v="0"/>
    <n v="2100"/>
    <x v="1"/>
    <x v="1"/>
    <x v="0"/>
    <n v="2017"/>
  </r>
  <r>
    <s v="YA-974"/>
    <x v="61"/>
    <x v="0"/>
    <n v="2"/>
    <x v="0"/>
    <n v="2200"/>
    <x v="1"/>
    <x v="1"/>
    <x v="0"/>
    <n v="2017"/>
  </r>
  <r>
    <s v="YA-975"/>
    <x v="62"/>
    <x v="0"/>
    <n v="3"/>
    <x v="0"/>
    <n v="2300"/>
    <x v="1"/>
    <x v="1"/>
    <x v="0"/>
    <n v="2017"/>
  </r>
  <r>
    <s v="YA-976"/>
    <x v="62"/>
    <x v="0"/>
    <n v="2"/>
    <x v="0"/>
    <n v="2400"/>
    <x v="1"/>
    <x v="1"/>
    <x v="0"/>
    <n v="2017"/>
  </r>
  <r>
    <s v="YA-977"/>
    <x v="63"/>
    <x v="0"/>
    <n v="2"/>
    <x v="0"/>
    <n v="3120"/>
    <x v="1"/>
    <x v="1"/>
    <x v="0"/>
    <n v="2017"/>
  </r>
  <r>
    <s v="YA-978"/>
    <x v="63"/>
    <x v="0"/>
    <n v="24"/>
    <x v="0"/>
    <n v="5080"/>
    <x v="1"/>
    <x v="2"/>
    <x v="0"/>
    <n v="2017"/>
  </r>
  <r>
    <s v="YA-979"/>
    <x v="63"/>
    <x v="0"/>
    <n v="17"/>
    <x v="0"/>
    <n v="6220"/>
    <x v="1"/>
    <x v="2"/>
    <x v="0"/>
    <n v="2017"/>
  </r>
  <r>
    <s v="YA-980"/>
    <x v="63"/>
    <x v="3"/>
    <n v="31"/>
    <x v="11"/>
    <n v="1000"/>
    <x v="1"/>
    <x v="0"/>
    <x v="3"/>
    <n v="2019"/>
  </r>
  <r>
    <s v="YA-981"/>
    <x v="64"/>
    <x v="0"/>
    <n v="3"/>
    <x v="0"/>
    <n v="1100"/>
    <x v="1"/>
    <x v="1"/>
    <x v="0"/>
    <n v="2017"/>
  </r>
  <r>
    <s v="YA-982"/>
    <x v="64"/>
    <x v="0"/>
    <n v="1"/>
    <x v="0"/>
    <n v="1200"/>
    <x v="1"/>
    <x v="1"/>
    <x v="0"/>
    <n v="2017"/>
  </r>
  <r>
    <s v="YA-983"/>
    <x v="64"/>
    <x v="0"/>
    <n v="22"/>
    <x v="0"/>
    <n v="1300"/>
    <x v="1"/>
    <x v="2"/>
    <x v="0"/>
    <n v="2017"/>
  </r>
  <r>
    <s v="YA-984"/>
    <x v="64"/>
    <x v="0"/>
    <n v="18"/>
    <x v="0"/>
    <n v="1400"/>
    <x v="1"/>
    <x v="2"/>
    <x v="0"/>
    <n v="2017"/>
  </r>
  <r>
    <s v="YA-985"/>
    <x v="64"/>
    <x v="3"/>
    <n v="31"/>
    <x v="11"/>
    <n v="1500"/>
    <x v="1"/>
    <x v="0"/>
    <x v="3"/>
    <n v="2019"/>
  </r>
  <r>
    <s v="YA-986"/>
    <x v="63"/>
    <x v="2"/>
    <n v="10"/>
    <x v="1"/>
    <n v="1600"/>
    <x v="1"/>
    <x v="0"/>
    <x v="2"/>
    <n v="2018"/>
  </r>
  <r>
    <s v="YA-987"/>
    <x v="64"/>
    <x v="2"/>
    <n v="10"/>
    <x v="1"/>
    <n v="1700"/>
    <x v="1"/>
    <x v="0"/>
    <x v="2"/>
    <n v="2018"/>
  </r>
  <r>
    <s v="YA-988"/>
    <x v="65"/>
    <x v="0"/>
    <n v="17"/>
    <x v="0"/>
    <n v="1800"/>
    <x v="1"/>
    <x v="2"/>
    <x v="0"/>
    <n v="2017"/>
  </r>
  <r>
    <s v="YA-989"/>
    <x v="65"/>
    <x v="3"/>
    <n v="31"/>
    <x v="11"/>
    <n v="1900"/>
    <x v="1"/>
    <x v="0"/>
    <x v="3"/>
    <n v="2019"/>
  </r>
  <r>
    <s v="YA-990"/>
    <x v="65"/>
    <x v="0"/>
    <n v="22"/>
    <x v="0"/>
    <n v="2000"/>
    <x v="1"/>
    <x v="2"/>
    <x v="0"/>
    <n v="2017"/>
  </r>
  <r>
    <s v="YA-991"/>
    <x v="65"/>
    <x v="0"/>
    <n v="1"/>
    <x v="0"/>
    <n v="2100"/>
    <x v="1"/>
    <x v="1"/>
    <x v="0"/>
    <n v="2017"/>
  </r>
  <r>
    <s v="YA-992"/>
    <x v="65"/>
    <x v="0"/>
    <n v="3"/>
    <x v="0"/>
    <n v="2200"/>
    <x v="1"/>
    <x v="1"/>
    <x v="0"/>
    <n v="2017"/>
  </r>
  <r>
    <s v="YA-993"/>
    <x v="65"/>
    <x v="2"/>
    <n v="10"/>
    <x v="1"/>
    <n v="2300"/>
    <x v="1"/>
    <x v="0"/>
    <x v="2"/>
    <n v="2018"/>
  </r>
  <r>
    <s v="YA-994"/>
    <x v="66"/>
    <x v="2"/>
    <n v="10"/>
    <x v="1"/>
    <n v="2400"/>
    <x v="1"/>
    <x v="0"/>
    <x v="2"/>
    <n v="2018"/>
  </r>
  <r>
    <s v="YA-995"/>
    <x v="66"/>
    <x v="3"/>
    <n v="30"/>
    <x v="11"/>
    <n v="1900"/>
    <x v="1"/>
    <x v="0"/>
    <x v="3"/>
    <n v="2019"/>
  </r>
  <r>
    <s v="YA-996"/>
    <x v="66"/>
    <x v="0"/>
    <n v="4"/>
    <x v="0"/>
    <n v="1000"/>
    <x v="1"/>
    <x v="1"/>
    <x v="0"/>
    <n v="2017"/>
  </r>
  <r>
    <s v="YA-997"/>
    <x v="66"/>
    <x v="0"/>
    <n v="4"/>
    <x v="0"/>
    <n v="1100"/>
    <x v="1"/>
    <x v="1"/>
    <x v="0"/>
    <n v="2017"/>
  </r>
  <r>
    <s v="YA-998"/>
    <x v="66"/>
    <x v="0"/>
    <n v="18"/>
    <x v="0"/>
    <n v="1200"/>
    <x v="1"/>
    <x v="2"/>
    <x v="0"/>
    <n v="2017"/>
  </r>
  <r>
    <s v="YA-999"/>
    <x v="66"/>
    <x v="0"/>
    <n v="18"/>
    <x v="0"/>
    <n v="1300"/>
    <x v="1"/>
    <x v="2"/>
    <x v="0"/>
    <n v="2017"/>
  </r>
  <r>
    <s v="YA-1000"/>
    <x v="67"/>
    <x v="0"/>
    <n v="18"/>
    <x v="0"/>
    <n v="1400"/>
    <x v="1"/>
    <x v="2"/>
    <x v="0"/>
    <n v="2017"/>
  </r>
  <r>
    <s v="YA-1001"/>
    <x v="67"/>
    <x v="0"/>
    <n v="4"/>
    <x v="0"/>
    <n v="1500"/>
    <x v="1"/>
    <x v="1"/>
    <x v="0"/>
    <n v="2017"/>
  </r>
  <r>
    <s v="YA-1002"/>
    <x v="67"/>
    <x v="0"/>
    <n v="18"/>
    <x v="0"/>
    <n v="1600"/>
    <x v="1"/>
    <x v="2"/>
    <x v="0"/>
    <n v="2017"/>
  </r>
  <r>
    <s v="YA-1003"/>
    <x v="0"/>
    <x v="0"/>
    <n v="32"/>
    <x v="0"/>
    <n v="1000"/>
    <x v="0"/>
    <x v="0"/>
    <x v="0"/>
    <n v="2017"/>
  </r>
  <r>
    <s v="YA-1004"/>
    <x v="1"/>
    <x v="0"/>
    <n v="20"/>
    <x v="0"/>
    <n v="1100"/>
    <x v="0"/>
    <x v="0"/>
    <x v="0"/>
    <n v="2017"/>
  </r>
  <r>
    <s v="YA-1005"/>
    <x v="1"/>
    <x v="0"/>
    <n v="18"/>
    <x v="0"/>
    <n v="1200"/>
    <x v="0"/>
    <x v="0"/>
    <x v="0"/>
    <n v="2017"/>
  </r>
  <r>
    <s v="YA-1006"/>
    <x v="1"/>
    <x v="1"/>
    <n v="14"/>
    <x v="0"/>
    <n v="1300"/>
    <x v="0"/>
    <x v="0"/>
    <x v="1"/>
    <n v="2017"/>
  </r>
  <r>
    <s v="YA-1007"/>
    <x v="2"/>
    <x v="0"/>
    <n v="12"/>
    <x v="0"/>
    <n v="1400"/>
    <x v="0"/>
    <x v="0"/>
    <x v="0"/>
    <n v="2017"/>
  </r>
  <r>
    <s v="YA-1008"/>
    <x v="2"/>
    <x v="0"/>
    <n v="26"/>
    <x v="0"/>
    <n v="1500"/>
    <x v="0"/>
    <x v="0"/>
    <x v="0"/>
    <n v="2017"/>
  </r>
  <r>
    <s v="YA-1009"/>
    <x v="2"/>
    <x v="1"/>
    <n v="24"/>
    <x v="0"/>
    <n v="1600"/>
    <x v="0"/>
    <x v="0"/>
    <x v="1"/>
    <n v="2017"/>
  </r>
  <r>
    <s v="YA-1010"/>
    <x v="3"/>
    <x v="1"/>
    <n v="24"/>
    <x v="0"/>
    <n v="1700"/>
    <x v="0"/>
    <x v="0"/>
    <x v="1"/>
    <n v="2017"/>
  </r>
  <r>
    <s v="YA-1011"/>
    <x v="3"/>
    <x v="0"/>
    <n v="9"/>
    <x v="0"/>
    <n v="1800"/>
    <x v="0"/>
    <x v="0"/>
    <x v="0"/>
    <n v="2017"/>
  </r>
  <r>
    <s v="YA-1012"/>
    <x v="3"/>
    <x v="0"/>
    <n v="32"/>
    <x v="0"/>
    <n v="1900"/>
    <x v="0"/>
    <x v="0"/>
    <x v="0"/>
    <n v="2017"/>
  </r>
  <r>
    <s v="YA-1013"/>
    <x v="4"/>
    <x v="1"/>
    <n v="24"/>
    <x v="0"/>
    <n v="2000"/>
    <x v="0"/>
    <x v="0"/>
    <x v="1"/>
    <n v="2017"/>
  </r>
  <r>
    <s v="YA-1014"/>
    <x v="4"/>
    <x v="0"/>
    <n v="23"/>
    <x v="0"/>
    <n v="2100"/>
    <x v="0"/>
    <x v="0"/>
    <x v="0"/>
    <n v="2017"/>
  </r>
  <r>
    <s v="YA-1015"/>
    <x v="4"/>
    <x v="0"/>
    <n v="4"/>
    <x v="0"/>
    <n v="2200"/>
    <x v="0"/>
    <x v="0"/>
    <x v="0"/>
    <n v="2017"/>
  </r>
  <r>
    <s v="YA-1016"/>
    <x v="5"/>
    <x v="1"/>
    <n v="24"/>
    <x v="0"/>
    <n v="2300"/>
    <x v="0"/>
    <x v="0"/>
    <x v="1"/>
    <n v="2017"/>
  </r>
  <r>
    <s v="YA-1017"/>
    <x v="5"/>
    <x v="0"/>
    <n v="17"/>
    <x v="0"/>
    <n v="2400"/>
    <x v="0"/>
    <x v="0"/>
    <x v="0"/>
    <n v="2017"/>
  </r>
  <r>
    <s v="YA-1018"/>
    <x v="5"/>
    <x v="0"/>
    <n v="8"/>
    <x v="0"/>
    <n v="2500"/>
    <x v="0"/>
    <x v="0"/>
    <x v="0"/>
    <n v="2017"/>
  </r>
  <r>
    <s v="YA-1019"/>
    <x v="5"/>
    <x v="0"/>
    <n v="20"/>
    <x v="0"/>
    <n v="2600"/>
    <x v="0"/>
    <x v="0"/>
    <x v="0"/>
    <n v="2017"/>
  </r>
  <r>
    <s v="YA-1020"/>
    <x v="6"/>
    <x v="1"/>
    <n v="27"/>
    <x v="0"/>
    <n v="2700"/>
    <x v="0"/>
    <x v="0"/>
    <x v="1"/>
    <n v="2017"/>
  </r>
  <r>
    <s v="YA-1021"/>
    <x v="6"/>
    <x v="0"/>
    <n v="18"/>
    <x v="0"/>
    <n v="2800"/>
    <x v="0"/>
    <x v="0"/>
    <x v="0"/>
    <n v="2017"/>
  </r>
  <r>
    <s v="YA-1022"/>
    <x v="6"/>
    <x v="0"/>
    <n v="16"/>
    <x v="0"/>
    <n v="2900"/>
    <x v="0"/>
    <x v="0"/>
    <x v="0"/>
    <n v="2017"/>
  </r>
  <r>
    <s v="YA-1023"/>
    <x v="6"/>
    <x v="0"/>
    <n v="12"/>
    <x v="0"/>
    <n v="3000"/>
    <x v="0"/>
    <x v="0"/>
    <x v="0"/>
    <n v="2017"/>
  </r>
  <r>
    <s v="YA-1024"/>
    <x v="7"/>
    <x v="0"/>
    <n v="18"/>
    <x v="0"/>
    <n v="1000"/>
    <x v="0"/>
    <x v="0"/>
    <x v="0"/>
    <n v="2017"/>
  </r>
  <r>
    <s v="YA-1025"/>
    <x v="7"/>
    <x v="1"/>
    <n v="24"/>
    <x v="0"/>
    <n v="1100"/>
    <x v="0"/>
    <x v="0"/>
    <x v="1"/>
    <n v="2017"/>
  </r>
  <r>
    <s v="YA-1026"/>
    <x v="7"/>
    <x v="1"/>
    <n v="6"/>
    <x v="0"/>
    <n v="1200"/>
    <x v="0"/>
    <x v="0"/>
    <x v="1"/>
    <n v="2017"/>
  </r>
  <r>
    <s v="YA-1027"/>
    <x v="7"/>
    <x v="0"/>
    <n v="13"/>
    <x v="0"/>
    <n v="1300"/>
    <x v="0"/>
    <x v="0"/>
    <x v="0"/>
    <n v="2017"/>
  </r>
  <r>
    <s v="YA-1028"/>
    <x v="7"/>
    <x v="0"/>
    <n v="10"/>
    <x v="0"/>
    <n v="1400"/>
    <x v="0"/>
    <x v="0"/>
    <x v="0"/>
    <n v="2017"/>
  </r>
  <r>
    <s v="YA-1029"/>
    <x v="8"/>
    <x v="0"/>
    <n v="6"/>
    <x v="0"/>
    <n v="1500"/>
    <x v="0"/>
    <x v="0"/>
    <x v="0"/>
    <n v="2017"/>
  </r>
  <r>
    <s v="YA-1030"/>
    <x v="8"/>
    <x v="0"/>
    <n v="11"/>
    <x v="0"/>
    <n v="1600"/>
    <x v="0"/>
    <x v="0"/>
    <x v="0"/>
    <n v="2017"/>
  </r>
  <r>
    <s v="YA-1031"/>
    <x v="8"/>
    <x v="1"/>
    <n v="20"/>
    <x v="0"/>
    <n v="1700"/>
    <x v="0"/>
    <x v="0"/>
    <x v="1"/>
    <n v="2017"/>
  </r>
  <r>
    <s v="YA-1032"/>
    <x v="8"/>
    <x v="1"/>
    <n v="4"/>
    <x v="0"/>
    <n v="1800"/>
    <x v="0"/>
    <x v="0"/>
    <x v="1"/>
    <n v="2017"/>
  </r>
  <r>
    <s v="YA-1033"/>
    <x v="8"/>
    <x v="1"/>
    <n v="2"/>
    <x v="0"/>
    <n v="1900"/>
    <x v="0"/>
    <x v="0"/>
    <x v="1"/>
    <n v="2017"/>
  </r>
  <r>
    <s v="YA-1034"/>
    <x v="8"/>
    <x v="0"/>
    <n v="11"/>
    <x v="0"/>
    <n v="2000"/>
    <x v="0"/>
    <x v="0"/>
    <x v="0"/>
    <n v="2017"/>
  </r>
  <r>
    <s v="YA-1035"/>
    <x v="8"/>
    <x v="0"/>
    <n v="12"/>
    <x v="0"/>
    <n v="2100"/>
    <x v="0"/>
    <x v="0"/>
    <x v="0"/>
    <n v="2017"/>
  </r>
  <r>
    <s v="YA-1036"/>
    <x v="9"/>
    <x v="1"/>
    <n v="27"/>
    <x v="0"/>
    <n v="2200"/>
    <x v="0"/>
    <x v="0"/>
    <x v="1"/>
    <n v="2017"/>
  </r>
  <r>
    <s v="YA-1037"/>
    <x v="9"/>
    <x v="0"/>
    <n v="14"/>
    <x v="0"/>
    <n v="2300"/>
    <x v="0"/>
    <x v="0"/>
    <x v="0"/>
    <n v="2017"/>
  </r>
  <r>
    <s v="YA-1038"/>
    <x v="9"/>
    <x v="0"/>
    <n v="31"/>
    <x v="0"/>
    <n v="2400"/>
    <x v="0"/>
    <x v="0"/>
    <x v="0"/>
    <n v="2017"/>
  </r>
  <r>
    <s v="YA-1039"/>
    <x v="10"/>
    <x v="1"/>
    <n v="20"/>
    <x v="0"/>
    <n v="2500"/>
    <x v="0"/>
    <x v="0"/>
    <x v="1"/>
    <n v="2017"/>
  </r>
  <r>
    <s v="YA-1040"/>
    <x v="10"/>
    <x v="0"/>
    <n v="39"/>
    <x v="0"/>
    <n v="2600"/>
    <x v="0"/>
    <x v="0"/>
    <x v="0"/>
    <n v="2017"/>
  </r>
  <r>
    <s v="YA-1041"/>
    <x v="11"/>
    <x v="0"/>
    <n v="12"/>
    <x v="0"/>
    <n v="2700"/>
    <x v="0"/>
    <x v="0"/>
    <x v="0"/>
    <n v="2017"/>
  </r>
  <r>
    <s v="YA-1042"/>
    <x v="11"/>
    <x v="0"/>
    <n v="15"/>
    <x v="0"/>
    <n v="2800"/>
    <x v="0"/>
    <x v="0"/>
    <x v="0"/>
    <n v="2017"/>
  </r>
  <r>
    <s v="YA-1043"/>
    <x v="11"/>
    <x v="0"/>
    <n v="18"/>
    <x v="0"/>
    <n v="2900"/>
    <x v="1"/>
    <x v="0"/>
    <x v="0"/>
    <n v="2017"/>
  </r>
  <r>
    <s v="YA-1044"/>
    <x v="12"/>
    <x v="0"/>
    <n v="19"/>
    <x v="0"/>
    <n v="3000"/>
    <x v="0"/>
    <x v="0"/>
    <x v="0"/>
    <n v="2017"/>
  </r>
  <r>
    <s v="YA-1045"/>
    <x v="12"/>
    <x v="0"/>
    <n v="13"/>
    <x v="0"/>
    <n v="1000"/>
    <x v="0"/>
    <x v="0"/>
    <x v="0"/>
    <n v="2017"/>
  </r>
  <r>
    <s v="YA-1046"/>
    <x v="13"/>
    <x v="0"/>
    <n v="17"/>
    <x v="0"/>
    <n v="1100"/>
    <x v="0"/>
    <x v="0"/>
    <x v="0"/>
    <n v="2017"/>
  </r>
  <r>
    <s v="YA-1047"/>
    <x v="14"/>
    <x v="0"/>
    <n v="17"/>
    <x v="0"/>
    <n v="1200"/>
    <x v="0"/>
    <x v="0"/>
    <x v="0"/>
    <n v="2017"/>
  </r>
  <r>
    <s v="YA-1048"/>
    <x v="14"/>
    <x v="0"/>
    <n v="27"/>
    <x v="0"/>
    <n v="1300"/>
    <x v="0"/>
    <x v="0"/>
    <x v="0"/>
    <n v="2017"/>
  </r>
  <r>
    <s v="YA-1049"/>
    <x v="14"/>
    <x v="1"/>
    <n v="24"/>
    <x v="0"/>
    <n v="1400"/>
    <x v="0"/>
    <x v="0"/>
    <x v="1"/>
    <n v="2017"/>
  </r>
  <r>
    <s v="YA-1050"/>
    <x v="15"/>
    <x v="1"/>
    <n v="23"/>
    <x v="0"/>
    <n v="1500"/>
    <x v="0"/>
    <x v="0"/>
    <x v="1"/>
    <n v="2017"/>
  </r>
  <r>
    <s v="YA-1051"/>
    <x v="15"/>
    <x v="0"/>
    <n v="18"/>
    <x v="0"/>
    <n v="1600"/>
    <x v="0"/>
    <x v="0"/>
    <x v="0"/>
    <n v="2017"/>
  </r>
  <r>
    <s v="YA-1052"/>
    <x v="15"/>
    <x v="0"/>
    <n v="22"/>
    <x v="0"/>
    <n v="1700"/>
    <x v="0"/>
    <x v="0"/>
    <x v="0"/>
    <n v="2017"/>
  </r>
  <r>
    <s v="YA-1053"/>
    <x v="16"/>
    <x v="0"/>
    <n v="17"/>
    <x v="0"/>
    <n v="1800"/>
    <x v="0"/>
    <x v="0"/>
    <x v="0"/>
    <n v="2017"/>
  </r>
  <r>
    <s v="YA-1054"/>
    <x v="16"/>
    <x v="0"/>
    <n v="14"/>
    <x v="0"/>
    <n v="1900"/>
    <x v="0"/>
    <x v="0"/>
    <x v="0"/>
    <n v="2017"/>
  </r>
  <r>
    <s v="YA-1055"/>
    <x v="16"/>
    <x v="0"/>
    <n v="7"/>
    <x v="0"/>
    <n v="2000"/>
    <x v="0"/>
    <x v="0"/>
    <x v="0"/>
    <n v="2017"/>
  </r>
  <r>
    <s v="YA-1056"/>
    <x v="16"/>
    <x v="1"/>
    <n v="25"/>
    <x v="0"/>
    <n v="2100"/>
    <x v="0"/>
    <x v="0"/>
    <x v="1"/>
    <n v="2017"/>
  </r>
  <r>
    <s v="YA-1057"/>
    <x v="17"/>
    <x v="0"/>
    <n v="24"/>
    <x v="0"/>
    <n v="2200"/>
    <x v="0"/>
    <x v="0"/>
    <x v="0"/>
    <n v="2017"/>
  </r>
  <r>
    <s v="YA-1058"/>
    <x v="17"/>
    <x v="0"/>
    <n v="13"/>
    <x v="0"/>
    <n v="2300"/>
    <x v="0"/>
    <x v="0"/>
    <x v="0"/>
    <n v="2017"/>
  </r>
  <r>
    <s v="YA-1059"/>
    <x v="17"/>
    <x v="0"/>
    <n v="4"/>
    <x v="0"/>
    <n v="2400"/>
    <x v="0"/>
    <x v="0"/>
    <x v="0"/>
    <n v="2017"/>
  </r>
  <r>
    <s v="YA-1060"/>
    <x v="17"/>
    <x v="1"/>
    <n v="25"/>
    <x v="0"/>
    <n v="2500"/>
    <x v="0"/>
    <x v="0"/>
    <x v="1"/>
    <n v="2017"/>
  </r>
  <r>
    <s v="YA-1061"/>
    <x v="18"/>
    <x v="1"/>
    <n v="24"/>
    <x v="0"/>
    <n v="2600"/>
    <x v="0"/>
    <x v="0"/>
    <x v="1"/>
    <n v="2017"/>
  </r>
  <r>
    <s v="YA-1062"/>
    <x v="18"/>
    <x v="0"/>
    <n v="17"/>
    <x v="0"/>
    <n v="2700"/>
    <x v="0"/>
    <x v="0"/>
    <x v="0"/>
    <n v="2017"/>
  </r>
  <r>
    <s v="YA-1063"/>
    <x v="18"/>
    <x v="0"/>
    <n v="22"/>
    <x v="0"/>
    <n v="2800"/>
    <x v="0"/>
    <x v="0"/>
    <x v="0"/>
    <n v="2017"/>
  </r>
  <r>
    <s v="YA-1064"/>
    <x v="19"/>
    <x v="1"/>
    <n v="23"/>
    <x v="0"/>
    <n v="2900"/>
    <x v="0"/>
    <x v="0"/>
    <x v="1"/>
    <n v="2017"/>
  </r>
  <r>
    <s v="YA-1065"/>
    <x v="19"/>
    <x v="0"/>
    <n v="9"/>
    <x v="0"/>
    <n v="3000"/>
    <x v="0"/>
    <x v="0"/>
    <x v="0"/>
    <n v="2017"/>
  </r>
  <r>
    <s v="YA-1066"/>
    <x v="19"/>
    <x v="0"/>
    <n v="5"/>
    <x v="0"/>
    <n v="3100"/>
    <x v="0"/>
    <x v="0"/>
    <x v="0"/>
    <n v="2017"/>
  </r>
  <r>
    <s v="YA-1067"/>
    <x v="19"/>
    <x v="0"/>
    <n v="23"/>
    <x v="0"/>
    <n v="3200"/>
    <x v="0"/>
    <x v="0"/>
    <x v="0"/>
    <n v="2017"/>
  </r>
  <r>
    <s v="YA-1068"/>
    <x v="20"/>
    <x v="0"/>
    <n v="23"/>
    <x v="0"/>
    <n v="3300"/>
    <x v="0"/>
    <x v="0"/>
    <x v="0"/>
    <n v="2017"/>
  </r>
  <r>
    <s v="YA-1069"/>
    <x v="20"/>
    <x v="0"/>
    <n v="9"/>
    <x v="0"/>
    <n v="3400"/>
    <x v="0"/>
    <x v="0"/>
    <x v="0"/>
    <n v="2017"/>
  </r>
  <r>
    <s v="YA-1070"/>
    <x v="20"/>
    <x v="0"/>
    <n v="8"/>
    <x v="0"/>
    <n v="3500"/>
    <x v="0"/>
    <x v="0"/>
    <x v="0"/>
    <n v="2017"/>
  </r>
  <r>
    <s v="YA-1071"/>
    <x v="20"/>
    <x v="1"/>
    <n v="25"/>
    <x v="0"/>
    <n v="3600"/>
    <x v="0"/>
    <x v="0"/>
    <x v="1"/>
    <n v="2017"/>
  </r>
  <r>
    <s v="YA-1072"/>
    <x v="21"/>
    <x v="2"/>
    <n v="9"/>
    <x v="1"/>
    <n v="3700"/>
    <x v="1"/>
    <x v="0"/>
    <x v="2"/>
    <n v="2018"/>
  </r>
  <r>
    <s v="YA-1073"/>
    <x v="21"/>
    <x v="2"/>
    <n v="22"/>
    <x v="1"/>
    <n v="3800"/>
    <x v="1"/>
    <x v="0"/>
    <x v="2"/>
    <n v="2018"/>
  </r>
  <r>
    <s v="YA-1074"/>
    <x v="21"/>
    <x v="3"/>
    <n v="29"/>
    <x v="1"/>
    <n v="3900"/>
    <x v="1"/>
    <x v="0"/>
    <x v="3"/>
    <n v="2019"/>
  </r>
  <r>
    <s v="YA-1075"/>
    <x v="22"/>
    <x v="2"/>
    <n v="15"/>
    <x v="1"/>
    <n v="4000"/>
    <x v="1"/>
    <x v="0"/>
    <x v="2"/>
    <n v="2018"/>
  </r>
  <r>
    <s v="YA-1076"/>
    <x v="22"/>
    <x v="3"/>
    <n v="29"/>
    <x v="1"/>
    <n v="4100"/>
    <x v="1"/>
    <x v="0"/>
    <x v="3"/>
    <n v="2019"/>
  </r>
  <r>
    <s v="YA-1077"/>
    <x v="23"/>
    <x v="1"/>
    <n v="22"/>
    <x v="1"/>
    <n v="4200"/>
    <x v="1"/>
    <x v="0"/>
    <x v="1"/>
    <n v="2017"/>
  </r>
  <r>
    <s v="YA-1078"/>
    <x v="23"/>
    <x v="3"/>
    <n v="28"/>
    <x v="1"/>
    <n v="1540"/>
    <x v="1"/>
    <x v="0"/>
    <x v="3"/>
    <n v="2019"/>
  </r>
  <r>
    <s v="YA-1079"/>
    <x v="23"/>
    <x v="2"/>
    <n v="6"/>
    <x v="1"/>
    <n v="4100"/>
    <x v="1"/>
    <x v="0"/>
    <x v="2"/>
    <n v="2018"/>
  </r>
  <r>
    <s v="YA-1080"/>
    <x v="23"/>
    <x v="2"/>
    <n v="9"/>
    <x v="1"/>
    <n v="4100"/>
    <x v="1"/>
    <x v="0"/>
    <x v="2"/>
    <n v="2018"/>
  </r>
  <r>
    <s v="YA-1081"/>
    <x v="24"/>
    <x v="2"/>
    <n v="6"/>
    <x v="1"/>
    <n v="4100"/>
    <x v="1"/>
    <x v="0"/>
    <x v="2"/>
    <n v="2018"/>
  </r>
  <r>
    <s v="YA-1082"/>
    <x v="24"/>
    <x v="3"/>
    <n v="28"/>
    <x v="1"/>
    <n v="4100"/>
    <x v="1"/>
    <x v="0"/>
    <x v="3"/>
    <n v="2019"/>
  </r>
  <r>
    <s v="YA-1083"/>
    <x v="24"/>
    <x v="1"/>
    <n v="20"/>
    <x v="1"/>
    <n v="4100"/>
    <x v="1"/>
    <x v="0"/>
    <x v="1"/>
    <n v="2017"/>
  </r>
  <r>
    <s v="YA-1084"/>
    <x v="24"/>
    <x v="2"/>
    <n v="1"/>
    <x v="2"/>
    <n v="4100"/>
    <x v="1"/>
    <x v="0"/>
    <x v="2"/>
    <n v="2018"/>
  </r>
  <r>
    <s v="YA-1085"/>
    <x v="24"/>
    <x v="2"/>
    <n v="1"/>
    <x v="2"/>
    <n v="4100"/>
    <x v="1"/>
    <x v="0"/>
    <x v="2"/>
    <n v="2018"/>
  </r>
  <r>
    <s v="YA-1086"/>
    <x v="24"/>
    <x v="2"/>
    <n v="3"/>
    <x v="3"/>
    <n v="4100"/>
    <x v="1"/>
    <x v="0"/>
    <x v="2"/>
    <n v="2018"/>
  </r>
  <r>
    <s v="YA-1087"/>
    <x v="25"/>
    <x v="3"/>
    <n v="28"/>
    <x v="1"/>
    <n v="4100"/>
    <x v="1"/>
    <x v="0"/>
    <x v="3"/>
    <n v="2019"/>
  </r>
  <r>
    <s v="YA-1088"/>
    <x v="25"/>
    <x v="2"/>
    <n v="5"/>
    <x v="3"/>
    <n v="4100"/>
    <x v="1"/>
    <x v="0"/>
    <x v="2"/>
    <n v="2018"/>
  </r>
  <r>
    <s v="YA-1089"/>
    <x v="25"/>
    <x v="2"/>
    <n v="14"/>
    <x v="1"/>
    <n v="4100"/>
    <x v="1"/>
    <x v="0"/>
    <x v="2"/>
    <n v="2018"/>
  </r>
  <r>
    <s v="YA-1090"/>
    <x v="25"/>
    <x v="1"/>
    <n v="19"/>
    <x v="1"/>
    <n v="680"/>
    <x v="1"/>
    <x v="0"/>
    <x v="1"/>
    <n v="2017"/>
  </r>
  <r>
    <s v="YA-1091"/>
    <x v="26"/>
    <x v="3"/>
    <n v="25"/>
    <x v="1"/>
    <n v="1166"/>
    <x v="1"/>
    <x v="0"/>
    <x v="3"/>
    <n v="2019"/>
  </r>
  <r>
    <s v="YA-1092"/>
    <x v="26"/>
    <x v="3"/>
    <n v="4"/>
    <x v="1"/>
    <n v="1652"/>
    <x v="1"/>
    <x v="0"/>
    <x v="3"/>
    <n v="2019"/>
  </r>
  <r>
    <s v="YA-1093"/>
    <x v="26"/>
    <x v="1"/>
    <n v="20"/>
    <x v="1"/>
    <n v="2138"/>
    <x v="1"/>
    <x v="0"/>
    <x v="1"/>
    <n v="2017"/>
  </r>
  <r>
    <s v="YA-1094"/>
    <x v="26"/>
    <x v="2"/>
    <n v="16"/>
    <x v="1"/>
    <n v="2624"/>
    <x v="1"/>
    <x v="0"/>
    <x v="2"/>
    <n v="2018"/>
  </r>
  <r>
    <s v="YA-1095"/>
    <x v="26"/>
    <x v="2"/>
    <n v="5"/>
    <x v="3"/>
    <n v="3110"/>
    <x v="1"/>
    <x v="0"/>
    <x v="2"/>
    <n v="2018"/>
  </r>
  <r>
    <s v="YA-1096"/>
    <x v="27"/>
    <x v="1"/>
    <n v="20"/>
    <x v="1"/>
    <n v="3596"/>
    <x v="1"/>
    <x v="0"/>
    <x v="1"/>
    <n v="2017"/>
  </r>
  <r>
    <s v="YA-1097"/>
    <x v="27"/>
    <x v="2"/>
    <n v="12"/>
    <x v="1"/>
    <n v="4082"/>
    <x v="1"/>
    <x v="0"/>
    <x v="2"/>
    <n v="2018"/>
  </r>
  <r>
    <s v="YA-1098"/>
    <x v="27"/>
    <x v="3"/>
    <n v="28"/>
    <x v="1"/>
    <n v="4568"/>
    <x v="1"/>
    <x v="0"/>
    <x v="3"/>
    <n v="2019"/>
  </r>
  <r>
    <s v="YA-1099"/>
    <x v="27"/>
    <x v="2"/>
    <n v="5"/>
    <x v="3"/>
    <n v="5054"/>
    <x v="1"/>
    <x v="0"/>
    <x v="2"/>
    <n v="2018"/>
  </r>
  <r>
    <s v="YA-1100"/>
    <x v="28"/>
    <x v="2"/>
    <n v="12"/>
    <x v="1"/>
    <n v="5540"/>
    <x v="1"/>
    <x v="0"/>
    <x v="2"/>
    <n v="2018"/>
  </r>
  <r>
    <s v="YA-1101"/>
    <x v="28"/>
    <x v="1"/>
    <n v="3"/>
    <x v="4"/>
    <n v="6026"/>
    <x v="0"/>
    <x v="0"/>
    <x v="1"/>
    <n v="2017"/>
  </r>
  <r>
    <s v="YA-1102"/>
    <x v="28"/>
    <x v="1"/>
    <n v="23"/>
    <x v="4"/>
    <n v="933.6"/>
    <x v="0"/>
    <x v="0"/>
    <x v="1"/>
    <n v="2017"/>
  </r>
  <r>
    <s v="YA-1103"/>
    <x v="28"/>
    <x v="0"/>
    <n v="6"/>
    <x v="4"/>
    <n v="600"/>
    <x v="0"/>
    <x v="0"/>
    <x v="0"/>
    <n v="2017"/>
  </r>
  <r>
    <s v="YA-1104"/>
    <x v="28"/>
    <x v="0"/>
    <n v="13"/>
    <x v="4"/>
    <n v="1445"/>
    <x v="0"/>
    <x v="0"/>
    <x v="0"/>
    <n v="2017"/>
  </r>
  <r>
    <s v="YA-1105"/>
    <x v="28"/>
    <x v="3"/>
    <n v="28"/>
    <x v="1"/>
    <n v="1330"/>
    <x v="1"/>
    <x v="0"/>
    <x v="3"/>
    <n v="2019"/>
  </r>
  <r>
    <s v="YA-1106"/>
    <x v="28"/>
    <x v="2"/>
    <n v="5"/>
    <x v="3"/>
    <n v="1215"/>
    <x v="1"/>
    <x v="0"/>
    <x v="2"/>
    <n v="2018"/>
  </r>
  <r>
    <s v="YA-1107"/>
    <x v="29"/>
    <x v="1"/>
    <n v="42"/>
    <x v="4"/>
    <n v="1100"/>
    <x v="0"/>
    <x v="0"/>
    <x v="1"/>
    <n v="2017"/>
  </r>
  <r>
    <s v="YA-1108"/>
    <x v="29"/>
    <x v="2"/>
    <n v="11"/>
    <x v="1"/>
    <n v="985"/>
    <x v="1"/>
    <x v="0"/>
    <x v="2"/>
    <n v="2018"/>
  </r>
  <r>
    <s v="YA-1109"/>
    <x v="29"/>
    <x v="3"/>
    <n v="10"/>
    <x v="1"/>
    <n v="870"/>
    <x v="1"/>
    <x v="0"/>
    <x v="3"/>
    <n v="2019"/>
  </r>
  <r>
    <s v="YA-1110"/>
    <x v="29"/>
    <x v="3"/>
    <n v="18"/>
    <x v="1"/>
    <n v="755"/>
    <x v="1"/>
    <x v="0"/>
    <x v="3"/>
    <n v="2019"/>
  </r>
  <r>
    <s v="YA-1111"/>
    <x v="29"/>
    <x v="2"/>
    <n v="5"/>
    <x v="3"/>
    <n v="640"/>
    <x v="1"/>
    <x v="0"/>
    <x v="2"/>
    <n v="2018"/>
  </r>
  <r>
    <s v="YA-1112"/>
    <x v="30"/>
    <x v="1"/>
    <n v="11"/>
    <x v="4"/>
    <n v="525"/>
    <x v="0"/>
    <x v="0"/>
    <x v="1"/>
    <n v="2017"/>
  </r>
  <r>
    <s v="YA-1113"/>
    <x v="30"/>
    <x v="1"/>
    <n v="22"/>
    <x v="4"/>
    <n v="410"/>
    <x v="0"/>
    <x v="0"/>
    <x v="1"/>
    <n v="2017"/>
  </r>
  <r>
    <s v="YA-1114"/>
    <x v="30"/>
    <x v="1"/>
    <n v="2"/>
    <x v="4"/>
    <n v="295"/>
    <x v="0"/>
    <x v="0"/>
    <x v="1"/>
    <n v="2017"/>
  </r>
  <r>
    <s v="YA-1115"/>
    <x v="30"/>
    <x v="1"/>
    <n v="7"/>
    <x v="4"/>
    <n v="401"/>
    <x v="0"/>
    <x v="0"/>
    <x v="1"/>
    <n v="2017"/>
  </r>
  <r>
    <s v="YA-1116"/>
    <x v="30"/>
    <x v="2"/>
    <n v="17"/>
    <x v="3"/>
    <n v="1700"/>
    <x v="1"/>
    <x v="0"/>
    <x v="2"/>
    <n v="2018"/>
  </r>
  <r>
    <s v="YA-1117"/>
    <x v="30"/>
    <x v="3"/>
    <n v="23"/>
    <x v="1"/>
    <n v="1238.2"/>
    <x v="1"/>
    <x v="0"/>
    <x v="3"/>
    <n v="2019"/>
  </r>
  <r>
    <s v="YA-1118"/>
    <x v="30"/>
    <x v="3"/>
    <n v="7"/>
    <x v="1"/>
    <n v="361.8"/>
    <x v="1"/>
    <x v="0"/>
    <x v="3"/>
    <n v="2019"/>
  </r>
  <r>
    <s v="YA-1119"/>
    <x v="31"/>
    <x v="3"/>
    <n v="20"/>
    <x v="1"/>
    <n v="751"/>
    <x v="1"/>
    <x v="0"/>
    <x v="3"/>
    <n v="2019"/>
  </r>
  <r>
    <s v="YA-1120"/>
    <x v="32"/>
    <x v="3"/>
    <n v="2"/>
    <x v="1"/>
    <n v="1140.2"/>
    <x v="1"/>
    <x v="0"/>
    <x v="3"/>
    <n v="2019"/>
  </r>
  <r>
    <s v="YA-1121"/>
    <x v="32"/>
    <x v="3"/>
    <n v="27"/>
    <x v="1"/>
    <n v="1529.4"/>
    <x v="1"/>
    <x v="0"/>
    <x v="3"/>
    <n v="2019"/>
  </r>
  <r>
    <s v="YA-1122"/>
    <x v="32"/>
    <x v="3"/>
    <n v="2"/>
    <x v="1"/>
    <n v="1918.6"/>
    <x v="1"/>
    <x v="0"/>
    <x v="3"/>
    <n v="2019"/>
  </r>
  <r>
    <s v="YA-1123"/>
    <x v="32"/>
    <x v="1"/>
    <n v="42"/>
    <x v="4"/>
    <n v="2307.8000000000002"/>
    <x v="0"/>
    <x v="0"/>
    <x v="1"/>
    <n v="2017"/>
  </r>
  <r>
    <s v="YA-1124"/>
    <x v="32"/>
    <x v="1"/>
    <n v="5"/>
    <x v="4"/>
    <n v="2697"/>
    <x v="0"/>
    <x v="0"/>
    <x v="1"/>
    <n v="2017"/>
  </r>
  <r>
    <s v="YA-1125"/>
    <x v="33"/>
    <x v="3"/>
    <n v="7"/>
    <x v="1"/>
    <n v="3086.2"/>
    <x v="1"/>
    <x v="0"/>
    <x v="3"/>
    <n v="2019"/>
  </r>
  <r>
    <s v="YA-1126"/>
    <x v="33"/>
    <x v="3"/>
    <n v="24"/>
    <x v="1"/>
    <n v="3475.4"/>
    <x v="1"/>
    <x v="0"/>
    <x v="3"/>
    <n v="2019"/>
  </r>
  <r>
    <s v="YA-1127"/>
    <x v="33"/>
    <x v="1"/>
    <n v="3"/>
    <x v="4"/>
    <n v="3864.6"/>
    <x v="0"/>
    <x v="0"/>
    <x v="1"/>
    <n v="2017"/>
  </r>
  <r>
    <s v="YA-1128"/>
    <x v="33"/>
    <x v="1"/>
    <n v="5"/>
    <x v="4"/>
    <n v="4253.8"/>
    <x v="0"/>
    <x v="0"/>
    <x v="1"/>
    <n v="2017"/>
  </r>
  <r>
    <s v="YA-1129"/>
    <x v="33"/>
    <x v="1"/>
    <n v="17"/>
    <x v="4"/>
    <n v="4643"/>
    <x v="0"/>
    <x v="0"/>
    <x v="1"/>
    <n v="2017"/>
  </r>
  <r>
    <s v="YA-1130"/>
    <x v="33"/>
    <x v="1"/>
    <n v="12"/>
    <x v="4"/>
    <n v="5032.2"/>
    <x v="0"/>
    <x v="0"/>
    <x v="1"/>
    <n v="2017"/>
  </r>
  <r>
    <s v="YA-1131"/>
    <x v="33"/>
    <x v="1"/>
    <n v="7"/>
    <x v="4"/>
    <n v="5421.4"/>
    <x v="0"/>
    <x v="0"/>
    <x v="1"/>
    <n v="2017"/>
  </r>
  <r>
    <s v="YA-1132"/>
    <x v="33"/>
    <x v="2"/>
    <n v="10"/>
    <x v="1"/>
    <n v="5810.6"/>
    <x v="1"/>
    <x v="0"/>
    <x v="2"/>
    <n v="2018"/>
  </r>
  <r>
    <s v="YA-1133"/>
    <x v="32"/>
    <x v="2"/>
    <n v="16"/>
    <x v="3"/>
    <n v="6199.8"/>
    <x v="1"/>
    <x v="0"/>
    <x v="2"/>
    <n v="2018"/>
  </r>
  <r>
    <s v="YA-1134"/>
    <x v="32"/>
    <x v="2"/>
    <n v="2"/>
    <x v="3"/>
    <n v="6589"/>
    <x v="1"/>
    <x v="0"/>
    <x v="2"/>
    <n v="2018"/>
  </r>
  <r>
    <s v="YA-1135"/>
    <x v="32"/>
    <x v="2"/>
    <n v="2"/>
    <x v="3"/>
    <n v="6978.2"/>
    <x v="1"/>
    <x v="0"/>
    <x v="2"/>
    <n v="2018"/>
  </r>
  <r>
    <s v="YA-1136"/>
    <x v="32"/>
    <x v="2"/>
    <n v="2"/>
    <x v="3"/>
    <n v="7367.4"/>
    <x v="1"/>
    <x v="0"/>
    <x v="2"/>
    <n v="2018"/>
  </r>
  <r>
    <s v="YA-1137"/>
    <x v="33"/>
    <x v="2"/>
    <n v="2"/>
    <x v="3"/>
    <n v="7756.6"/>
    <x v="1"/>
    <x v="0"/>
    <x v="2"/>
    <n v="2018"/>
  </r>
  <r>
    <s v="YA-1138"/>
    <x v="33"/>
    <x v="2"/>
    <n v="2"/>
    <x v="3"/>
    <n v="8145.8"/>
    <x v="1"/>
    <x v="0"/>
    <x v="2"/>
    <n v="2018"/>
  </r>
  <r>
    <s v="YA-1139"/>
    <x v="34"/>
    <x v="2"/>
    <n v="2"/>
    <x v="3"/>
    <n v="87"/>
    <x v="1"/>
    <x v="0"/>
    <x v="2"/>
    <n v="2018"/>
  </r>
  <r>
    <s v="YA-1140"/>
    <x v="34"/>
    <x v="2"/>
    <n v="11"/>
    <x v="1"/>
    <n v="972"/>
    <x v="1"/>
    <x v="0"/>
    <x v="2"/>
    <n v="2018"/>
  </r>
  <r>
    <s v="YA-1141"/>
    <x v="34"/>
    <x v="3"/>
    <n v="4"/>
    <x v="1"/>
    <n v="130"/>
    <x v="1"/>
    <x v="0"/>
    <x v="3"/>
    <n v="2019"/>
  </r>
  <r>
    <s v="YA-1142"/>
    <x v="34"/>
    <x v="3"/>
    <n v="26"/>
    <x v="1"/>
    <n v="1190"/>
    <x v="1"/>
    <x v="0"/>
    <x v="3"/>
    <n v="2019"/>
  </r>
  <r>
    <s v="YA-1143"/>
    <x v="34"/>
    <x v="1"/>
    <n v="12"/>
    <x v="3"/>
    <n v="743.8"/>
    <x v="1"/>
    <x v="0"/>
    <x v="1"/>
    <n v="2017"/>
  </r>
  <r>
    <s v="YA-1144"/>
    <x v="34"/>
    <x v="1"/>
    <n v="21"/>
    <x v="4"/>
    <n v="1059.7"/>
    <x v="0"/>
    <x v="0"/>
    <x v="1"/>
    <n v="2017"/>
  </r>
  <r>
    <s v="YA-1145"/>
    <x v="34"/>
    <x v="1"/>
    <n v="2"/>
    <x v="4"/>
    <n v="95"/>
    <x v="0"/>
    <x v="0"/>
    <x v="1"/>
    <n v="2017"/>
  </r>
  <r>
    <s v="YA-1146"/>
    <x v="34"/>
    <x v="1"/>
    <n v="2"/>
    <x v="4"/>
    <n v="101.2"/>
    <x v="0"/>
    <x v="0"/>
    <x v="1"/>
    <n v="2017"/>
  </r>
  <r>
    <s v="YA-1147"/>
    <x v="34"/>
    <x v="1"/>
    <n v="3"/>
    <x v="4"/>
    <n v="220.5"/>
    <x v="0"/>
    <x v="0"/>
    <x v="1"/>
    <n v="2017"/>
  </r>
  <r>
    <s v="YA-1148"/>
    <x v="34"/>
    <x v="1"/>
    <n v="2"/>
    <x v="4"/>
    <n v="89.2"/>
    <x v="0"/>
    <x v="0"/>
    <x v="1"/>
    <n v="2017"/>
  </r>
  <r>
    <s v="YA-1149"/>
    <x v="35"/>
    <x v="2"/>
    <n v="11"/>
    <x v="1"/>
    <n v="953"/>
    <x v="1"/>
    <x v="0"/>
    <x v="2"/>
    <n v="2018"/>
  </r>
  <r>
    <s v="YA-1150"/>
    <x v="35"/>
    <x v="3"/>
    <n v="9"/>
    <x v="1"/>
    <n v="506"/>
    <x v="1"/>
    <x v="0"/>
    <x v="3"/>
    <n v="2019"/>
  </r>
  <r>
    <s v="YA-1151"/>
    <x v="35"/>
    <x v="3"/>
    <n v="20"/>
    <x v="1"/>
    <n v="1094"/>
    <x v="1"/>
    <x v="0"/>
    <x v="3"/>
    <n v="2019"/>
  </r>
  <r>
    <s v="YA-1152"/>
    <x v="35"/>
    <x v="1"/>
    <n v="17"/>
    <x v="5"/>
    <n v="1191.4000000000001"/>
    <x v="1"/>
    <x v="0"/>
    <x v="1"/>
    <n v="2017"/>
  </r>
  <r>
    <s v="YA-1153"/>
    <x v="35"/>
    <x v="1"/>
    <n v="6"/>
    <x v="6"/>
    <n v="318"/>
    <x v="1"/>
    <x v="0"/>
    <x v="1"/>
    <n v="2017"/>
  </r>
  <r>
    <s v="YA-1154"/>
    <x v="36"/>
    <x v="0"/>
    <n v="46"/>
    <x v="0"/>
    <n v="4840"/>
    <x v="1"/>
    <x v="0"/>
    <x v="0"/>
    <n v="2017"/>
  </r>
  <r>
    <s v="YA-1155"/>
    <x v="36"/>
    <x v="3"/>
    <n v="11"/>
    <x v="1"/>
    <n v="540"/>
    <x v="1"/>
    <x v="0"/>
    <x v="3"/>
    <n v="2019"/>
  </r>
  <r>
    <s v="YA-1156"/>
    <x v="36"/>
    <x v="3"/>
    <n v="19"/>
    <x v="1"/>
    <n v="960"/>
    <x v="1"/>
    <x v="0"/>
    <x v="3"/>
    <n v="2019"/>
  </r>
  <r>
    <s v="YA-1157"/>
    <x v="36"/>
    <x v="1"/>
    <n v="4"/>
    <x v="6"/>
    <n v="300.60000000000002"/>
    <x v="1"/>
    <x v="0"/>
    <x v="1"/>
    <n v="2017"/>
  </r>
  <r>
    <s v="YA-1158"/>
    <x v="36"/>
    <x v="1"/>
    <n v="1"/>
    <x v="7"/>
    <n v="20.5"/>
    <x v="1"/>
    <x v="0"/>
    <x v="1"/>
    <n v="2017"/>
  </r>
  <r>
    <s v="YA-1159"/>
    <x v="36"/>
    <x v="1"/>
    <n v="1"/>
    <x v="4"/>
    <n v="47.5"/>
    <x v="1"/>
    <x v="0"/>
    <x v="1"/>
    <n v="2017"/>
  </r>
  <r>
    <s v="YA-1160"/>
    <x v="36"/>
    <x v="1"/>
    <n v="18"/>
    <x v="5"/>
    <n v="1251.4000000000001"/>
    <x v="1"/>
    <x v="0"/>
    <x v="1"/>
    <n v="2017"/>
  </r>
  <r>
    <s v="YA-1161"/>
    <x v="36"/>
    <x v="2"/>
    <n v="12"/>
    <x v="1"/>
    <n v="1127"/>
    <x v="1"/>
    <x v="0"/>
    <x v="2"/>
    <n v="2018"/>
  </r>
  <r>
    <s v="YA-1162"/>
    <x v="37"/>
    <x v="0"/>
    <n v="14"/>
    <x v="0"/>
    <n v="2760"/>
    <x v="1"/>
    <x v="0"/>
    <x v="0"/>
    <n v="2017"/>
  </r>
  <r>
    <s v="YA-1163"/>
    <x v="37"/>
    <x v="0"/>
    <n v="27"/>
    <x v="0"/>
    <n v="2540"/>
    <x v="1"/>
    <x v="0"/>
    <x v="0"/>
    <n v="2017"/>
  </r>
  <r>
    <s v="YA-1164"/>
    <x v="37"/>
    <x v="2"/>
    <n v="10"/>
    <x v="1"/>
    <n v="975"/>
    <x v="1"/>
    <x v="0"/>
    <x v="2"/>
    <n v="2018"/>
  </r>
  <r>
    <s v="YA-1165"/>
    <x v="37"/>
    <x v="1"/>
    <n v="4"/>
    <x v="8"/>
    <n v="353.5"/>
    <x v="1"/>
    <x v="0"/>
    <x v="1"/>
    <n v="2017"/>
  </r>
  <r>
    <s v="YA-1166"/>
    <x v="37"/>
    <x v="1"/>
    <n v="1"/>
    <x v="4"/>
    <n v="37.700000000000003"/>
    <x v="1"/>
    <x v="0"/>
    <x v="1"/>
    <n v="2017"/>
  </r>
  <r>
    <s v="YA-1167"/>
    <x v="37"/>
    <x v="1"/>
    <n v="1"/>
    <x v="6"/>
    <n v="14.4"/>
    <x v="1"/>
    <x v="0"/>
    <x v="1"/>
    <n v="2017"/>
  </r>
  <r>
    <s v="YA-1168"/>
    <x v="37"/>
    <x v="1"/>
    <n v="18"/>
    <x v="5"/>
    <n v="1194"/>
    <x v="1"/>
    <x v="0"/>
    <x v="1"/>
    <n v="2017"/>
  </r>
  <r>
    <s v="YA-1169"/>
    <x v="37"/>
    <x v="3"/>
    <n v="25"/>
    <x v="1"/>
    <n v="1400"/>
    <x v="1"/>
    <x v="0"/>
    <x v="3"/>
    <n v="2019"/>
  </r>
  <r>
    <s v="YA-1170"/>
    <x v="37"/>
    <x v="3"/>
    <n v="6"/>
    <x v="1"/>
    <n v="380"/>
    <x v="1"/>
    <x v="0"/>
    <x v="3"/>
    <n v="2019"/>
  </r>
  <r>
    <s v="YA-1171"/>
    <x v="38"/>
    <x v="2"/>
    <n v="10"/>
    <x v="1"/>
    <n v="952"/>
    <x v="1"/>
    <x v="0"/>
    <x v="2"/>
    <n v="2018"/>
  </r>
  <r>
    <s v="YA-1172"/>
    <x v="38"/>
    <x v="1"/>
    <n v="17"/>
    <x v="5"/>
    <n v="1039"/>
    <x v="1"/>
    <x v="0"/>
    <x v="1"/>
    <n v="2017"/>
  </r>
  <r>
    <s v="YA-1173"/>
    <x v="38"/>
    <x v="1"/>
    <n v="6"/>
    <x v="8"/>
    <n v="441"/>
    <x v="1"/>
    <x v="0"/>
    <x v="1"/>
    <n v="2017"/>
  </r>
  <r>
    <s v="YA-1174"/>
    <x v="38"/>
    <x v="0"/>
    <n v="5"/>
    <x v="0"/>
    <n v="1080"/>
    <x v="1"/>
    <x v="0"/>
    <x v="0"/>
    <n v="2017"/>
  </r>
  <r>
    <s v="YA-1175"/>
    <x v="38"/>
    <x v="0"/>
    <n v="10"/>
    <x v="0"/>
    <n v="2000"/>
    <x v="1"/>
    <x v="0"/>
    <x v="0"/>
    <n v="2017"/>
  </r>
  <r>
    <s v="YA-1176"/>
    <x v="38"/>
    <x v="0"/>
    <n v="27"/>
    <x v="0"/>
    <n v="4140"/>
    <x v="1"/>
    <x v="0"/>
    <x v="0"/>
    <n v="2017"/>
  </r>
  <r>
    <s v="YA-1177"/>
    <x v="38"/>
    <x v="3"/>
    <n v="30"/>
    <x v="1"/>
    <n v="1357"/>
    <x v="1"/>
    <x v="0"/>
    <x v="3"/>
    <n v="2019"/>
  </r>
  <r>
    <s v="YA-1178"/>
    <x v="39"/>
    <x v="1"/>
    <n v="18"/>
    <x v="5"/>
    <n v="954.5"/>
    <x v="1"/>
    <x v="0"/>
    <x v="1"/>
    <n v="2017"/>
  </r>
  <r>
    <s v="YA-1179"/>
    <x v="39"/>
    <x v="1"/>
    <n v="6"/>
    <x v="8"/>
    <n v="585.5"/>
    <x v="1"/>
    <x v="0"/>
    <x v="1"/>
    <n v="2017"/>
  </r>
  <r>
    <s v="YA-1180"/>
    <x v="39"/>
    <x v="2"/>
    <n v="9"/>
    <x v="1"/>
    <n v="533"/>
    <x v="1"/>
    <x v="0"/>
    <x v="2"/>
    <n v="2018"/>
  </r>
  <r>
    <s v="YA-1181"/>
    <x v="39"/>
    <x v="3"/>
    <n v="23"/>
    <x v="1"/>
    <n v="1004"/>
    <x v="1"/>
    <x v="0"/>
    <x v="3"/>
    <n v="2019"/>
  </r>
  <r>
    <s v="YA-1182"/>
    <x v="39"/>
    <x v="3"/>
    <n v="8"/>
    <x v="1"/>
    <n v="379"/>
    <x v="1"/>
    <x v="0"/>
    <x v="3"/>
    <n v="2019"/>
  </r>
  <r>
    <s v="YA-1183"/>
    <x v="39"/>
    <x v="0"/>
    <m/>
    <x v="0"/>
    <n v="2200"/>
    <x v="1"/>
    <x v="1"/>
    <x v="0"/>
    <n v="2017"/>
  </r>
  <r>
    <s v="YA-1184"/>
    <x v="39"/>
    <x v="0"/>
    <n v="20"/>
    <x v="0"/>
    <n v="3280"/>
    <x v="1"/>
    <x v="0"/>
    <x v="0"/>
    <n v="2017"/>
  </r>
  <r>
    <s v="YA-1185"/>
    <x v="39"/>
    <x v="0"/>
    <n v="14"/>
    <x v="0"/>
    <n v="2520"/>
    <x v="1"/>
    <x v="0"/>
    <x v="0"/>
    <n v="2017"/>
  </r>
  <r>
    <s v="YA-1186"/>
    <x v="40"/>
    <x v="3"/>
    <n v="30"/>
    <x v="1"/>
    <n v="487"/>
    <x v="1"/>
    <x v="0"/>
    <x v="3"/>
    <n v="2019"/>
  </r>
  <r>
    <s v="YA-1187"/>
    <x v="40"/>
    <x v="0"/>
    <n v="18"/>
    <x v="0"/>
    <n v="2440"/>
    <x v="1"/>
    <x v="0"/>
    <x v="0"/>
    <n v="2017"/>
  </r>
  <r>
    <s v="YA-1188"/>
    <x v="40"/>
    <x v="0"/>
    <n v="7"/>
    <x v="0"/>
    <n v="4540"/>
    <x v="1"/>
    <x v="1"/>
    <x v="0"/>
    <n v="2017"/>
  </r>
  <r>
    <s v="YA-1189"/>
    <x v="40"/>
    <x v="0"/>
    <n v="15"/>
    <x v="0"/>
    <n v="2320"/>
    <x v="1"/>
    <x v="0"/>
    <x v="0"/>
    <n v="2017"/>
  </r>
  <r>
    <s v="YA-1190"/>
    <x v="40"/>
    <x v="1"/>
    <n v="5"/>
    <x v="9"/>
    <n v="111"/>
    <x v="1"/>
    <x v="0"/>
    <x v="1"/>
    <n v="2017"/>
  </r>
  <r>
    <s v="YA-1191"/>
    <x v="40"/>
    <x v="1"/>
    <n v="5"/>
    <x v="10"/>
    <n v="28"/>
    <x v="1"/>
    <x v="0"/>
    <x v="1"/>
    <n v="2017"/>
  </r>
  <r>
    <s v="YA-1192"/>
    <x v="40"/>
    <x v="1"/>
    <n v="5"/>
    <x v="8"/>
    <n v="185"/>
    <x v="1"/>
    <x v="0"/>
    <x v="1"/>
    <n v="2017"/>
  </r>
  <r>
    <s v="YA-1193"/>
    <x v="40"/>
    <x v="1"/>
    <n v="19"/>
    <x v="5"/>
    <n v="1256"/>
    <x v="1"/>
    <x v="0"/>
    <x v="1"/>
    <n v="2017"/>
  </r>
  <r>
    <s v="YA-1194"/>
    <x v="41"/>
    <x v="1"/>
    <n v="9"/>
    <x v="10"/>
    <n v="420"/>
    <x v="1"/>
    <x v="0"/>
    <x v="1"/>
    <n v="2017"/>
  </r>
  <r>
    <s v="YA-1195"/>
    <x v="41"/>
    <x v="1"/>
    <n v="19"/>
    <x v="5"/>
    <n v="900"/>
    <x v="1"/>
    <x v="0"/>
    <x v="1"/>
    <n v="2017"/>
  </r>
  <r>
    <s v="YA-1196"/>
    <x v="41"/>
    <x v="0"/>
    <n v="12"/>
    <x v="0"/>
    <n v="2180"/>
    <x v="1"/>
    <x v="0"/>
    <x v="0"/>
    <n v="2017"/>
  </r>
  <r>
    <s v="YA-1197"/>
    <x v="41"/>
    <x v="0"/>
    <n v="7"/>
    <x v="0"/>
    <n v="5245"/>
    <x v="1"/>
    <x v="1"/>
    <x v="0"/>
    <n v="2017"/>
  </r>
  <r>
    <s v="YA-1198"/>
    <x v="41"/>
    <x v="0"/>
    <n v="18"/>
    <x v="0"/>
    <n v="1575"/>
    <x v="1"/>
    <x v="0"/>
    <x v="0"/>
    <n v="2017"/>
  </r>
  <r>
    <s v="YA-1199"/>
    <x v="41"/>
    <x v="2"/>
    <n v="9"/>
    <x v="1"/>
    <n v="923"/>
    <x v="1"/>
    <x v="0"/>
    <x v="2"/>
    <n v="2018"/>
  </r>
  <r>
    <s v="YA-1200"/>
    <x v="42"/>
    <x v="2"/>
    <n v="13"/>
    <x v="1"/>
    <n v="1162"/>
    <x v="1"/>
    <x v="0"/>
    <x v="2"/>
    <n v="2018"/>
  </r>
  <r>
    <s v="YA-1201"/>
    <x v="42"/>
    <x v="1"/>
    <n v="19"/>
    <x v="5"/>
    <n v="978"/>
    <x v="1"/>
    <x v="0"/>
    <x v="1"/>
    <n v="2017"/>
  </r>
  <r>
    <s v="YA-1202"/>
    <x v="42"/>
    <x v="1"/>
    <n v="13"/>
    <x v="8"/>
    <n v="502"/>
    <x v="1"/>
    <x v="0"/>
    <x v="1"/>
    <n v="2017"/>
  </r>
  <r>
    <s v="YA-1203"/>
    <x v="42"/>
    <x v="0"/>
    <n v="12"/>
    <x v="0"/>
    <n v="2380"/>
    <x v="1"/>
    <x v="0"/>
    <x v="0"/>
    <n v="2017"/>
  </r>
  <r>
    <s v="YA-1204"/>
    <x v="42"/>
    <x v="0"/>
    <n v="7"/>
    <x v="0"/>
    <n v="3640"/>
    <x v="1"/>
    <x v="1"/>
    <x v="0"/>
    <n v="2017"/>
  </r>
  <r>
    <s v="YA-1205"/>
    <x v="42"/>
    <x v="0"/>
    <n v="18"/>
    <x v="0"/>
    <n v="4140"/>
    <x v="1"/>
    <x v="2"/>
    <x v="0"/>
    <n v="2017"/>
  </r>
  <r>
    <s v="YA-1206"/>
    <x v="43"/>
    <x v="0"/>
    <n v="16"/>
    <x v="0"/>
    <n v="4500"/>
    <x v="1"/>
    <x v="0"/>
    <x v="0"/>
    <n v="2017"/>
  </r>
  <r>
    <s v="YA-1207"/>
    <x v="43"/>
    <x v="0"/>
    <n v="8"/>
    <x v="0"/>
    <n v="3820"/>
    <x v="1"/>
    <x v="1"/>
    <x v="0"/>
    <n v="2017"/>
  </r>
  <r>
    <s v="YA-1208"/>
    <x v="43"/>
    <x v="0"/>
    <n v="20"/>
    <x v="0"/>
    <n v="460000000"/>
    <x v="1"/>
    <x v="2"/>
    <x v="0"/>
    <n v="2017"/>
  </r>
  <r>
    <s v="YA-1209"/>
    <x v="44"/>
    <x v="0"/>
    <n v="8"/>
    <x v="0"/>
    <n v="4320"/>
    <x v="1"/>
    <x v="1"/>
    <x v="0"/>
    <n v="2017"/>
  </r>
  <r>
    <s v="YA-1210"/>
    <x v="44"/>
    <x v="0"/>
    <m/>
    <x v="0"/>
    <n v="4720"/>
    <x v="1"/>
    <x v="2"/>
    <x v="0"/>
    <n v="2017"/>
  </r>
  <r>
    <s v="YA-1211"/>
    <x v="44"/>
    <x v="0"/>
    <n v="19"/>
    <x v="0"/>
    <n v="5920"/>
    <x v="1"/>
    <x v="2"/>
    <x v="0"/>
    <n v="2017"/>
  </r>
  <r>
    <s v="YA-1212"/>
    <x v="44"/>
    <x v="2"/>
    <n v="17"/>
    <x v="1"/>
    <n v="700"/>
    <x v="1"/>
    <x v="0"/>
    <x v="2"/>
    <n v="2018"/>
  </r>
  <r>
    <s v="YA-1213"/>
    <x v="45"/>
    <x v="2"/>
    <n v="18"/>
    <x v="1"/>
    <n v="1764"/>
    <x v="1"/>
    <x v="0"/>
    <x v="2"/>
    <n v="2018"/>
  </r>
  <r>
    <s v="YA-1214"/>
    <x v="45"/>
    <x v="2"/>
    <n v="1"/>
    <x v="1"/>
    <n v="68"/>
    <x v="1"/>
    <x v="0"/>
    <x v="2"/>
    <n v="2018"/>
  </r>
  <r>
    <s v="YA-1215"/>
    <x v="45"/>
    <x v="0"/>
    <n v="23"/>
    <x v="0"/>
    <n v="3990"/>
    <x v="1"/>
    <x v="1"/>
    <x v="0"/>
    <n v="2017"/>
  </r>
  <r>
    <s v="YA-1216"/>
    <x v="45"/>
    <x v="0"/>
    <n v="8"/>
    <x v="0"/>
    <n v="5810"/>
    <x v="1"/>
    <x v="2"/>
    <x v="0"/>
    <n v="2017"/>
  </r>
  <r>
    <s v="YA-1217"/>
    <x v="45"/>
    <x v="0"/>
    <n v="18"/>
    <x v="0"/>
    <n v="6080"/>
    <x v="1"/>
    <x v="2"/>
    <x v="0"/>
    <n v="2017"/>
  </r>
  <r>
    <s v="YA-1218"/>
    <x v="45"/>
    <x v="3"/>
    <n v="28"/>
    <x v="11"/>
    <n v="1562"/>
    <x v="1"/>
    <x v="0"/>
    <x v="3"/>
    <n v="2019"/>
  </r>
  <r>
    <s v="YA-1219"/>
    <x v="45"/>
    <x v="1"/>
    <n v="7"/>
    <x v="1"/>
    <n v="780"/>
    <x v="1"/>
    <x v="0"/>
    <x v="1"/>
    <n v="2017"/>
  </r>
  <r>
    <s v="YA-1220"/>
    <x v="46"/>
    <x v="0"/>
    <n v="8"/>
    <x v="0"/>
    <n v="3900"/>
    <x v="1"/>
    <x v="1"/>
    <x v="0"/>
    <n v="2017"/>
  </r>
  <r>
    <s v="YA-1221"/>
    <x v="46"/>
    <x v="0"/>
    <n v="22"/>
    <x v="0"/>
    <n v="6120"/>
    <x v="1"/>
    <x v="2"/>
    <x v="0"/>
    <n v="2017"/>
  </r>
  <r>
    <s v="YA-1222"/>
    <x v="46"/>
    <x v="0"/>
    <n v="18"/>
    <x v="0"/>
    <n v="6400"/>
    <x v="1"/>
    <x v="2"/>
    <x v="0"/>
    <n v="2017"/>
  </r>
  <r>
    <s v="YA-1223"/>
    <x v="46"/>
    <x v="3"/>
    <n v="1"/>
    <x v="11"/>
    <n v="1000"/>
    <x v="1"/>
    <x v="0"/>
    <x v="3"/>
    <n v="2019"/>
  </r>
  <r>
    <s v="YA-1224"/>
    <x v="46"/>
    <x v="3"/>
    <n v="29"/>
    <x v="11"/>
    <n v="1100"/>
    <x v="1"/>
    <x v="0"/>
    <x v="3"/>
    <n v="2019"/>
  </r>
  <r>
    <s v="YA-1225"/>
    <x v="46"/>
    <x v="1"/>
    <n v="12"/>
    <x v="1"/>
    <n v="1200"/>
    <x v="1"/>
    <x v="0"/>
    <x v="1"/>
    <n v="2017"/>
  </r>
  <r>
    <s v="YA-1226"/>
    <x v="46"/>
    <x v="2"/>
    <n v="18"/>
    <x v="1"/>
    <n v="13000000000"/>
    <x v="1"/>
    <x v="0"/>
    <x v="2"/>
    <n v="2018"/>
  </r>
  <r>
    <s v="YA-1227"/>
    <x v="47"/>
    <x v="2"/>
    <n v="18"/>
    <x v="1"/>
    <n v="1400"/>
    <x v="1"/>
    <x v="0"/>
    <x v="2"/>
    <n v="2018"/>
  </r>
  <r>
    <s v="YA-1228"/>
    <x v="47"/>
    <x v="3"/>
    <n v="28"/>
    <x v="11"/>
    <n v="1500"/>
    <x v="1"/>
    <x v="0"/>
    <x v="3"/>
    <n v="2019"/>
  </r>
  <r>
    <s v="YA-1229"/>
    <x v="47"/>
    <x v="0"/>
    <n v="18"/>
    <x v="0"/>
    <n v="1600"/>
    <x v="1"/>
    <x v="2"/>
    <x v="0"/>
    <n v="2017"/>
  </r>
  <r>
    <s v="YA-1230"/>
    <x v="47"/>
    <x v="0"/>
    <n v="12"/>
    <x v="0"/>
    <n v="1700"/>
    <x v="1"/>
    <x v="0"/>
    <x v="0"/>
    <n v="2017"/>
  </r>
  <r>
    <s v="YA-1231"/>
    <x v="47"/>
    <x v="0"/>
    <n v="6"/>
    <x v="0"/>
    <n v="1800"/>
    <x v="1"/>
    <x v="0"/>
    <x v="0"/>
    <n v="2017"/>
  </r>
  <r>
    <s v="YA-1232"/>
    <x v="47"/>
    <x v="1"/>
    <n v="11"/>
    <x v="1"/>
    <n v="1900"/>
    <x v="1"/>
    <x v="0"/>
    <x v="1"/>
    <n v="2017"/>
  </r>
  <r>
    <s v="YA-1233"/>
    <x v="48"/>
    <x v="1"/>
    <n v="11"/>
    <x v="1"/>
    <n v="2000"/>
    <x v="1"/>
    <x v="0"/>
    <x v="1"/>
    <n v="2017"/>
  </r>
  <r>
    <s v="YA-1234"/>
    <x v="48"/>
    <x v="3"/>
    <n v="4"/>
    <x v="11"/>
    <n v="2100"/>
    <x v="1"/>
    <x v="0"/>
    <x v="3"/>
    <n v="2019"/>
  </r>
  <r>
    <s v="YA-1235"/>
    <x v="48"/>
    <x v="3"/>
    <n v="26"/>
    <x v="11"/>
    <n v="2200"/>
    <x v="1"/>
    <x v="0"/>
    <x v="3"/>
    <n v="2019"/>
  </r>
  <r>
    <s v="YA-1236"/>
    <x v="48"/>
    <x v="2"/>
    <n v="18"/>
    <x v="1"/>
    <n v="2300"/>
    <x v="1"/>
    <x v="0"/>
    <x v="2"/>
    <n v="2018"/>
  </r>
  <r>
    <s v="YA-1237"/>
    <x v="48"/>
    <x v="0"/>
    <n v="18"/>
    <x v="0"/>
    <n v="2400"/>
    <x v="1"/>
    <x v="2"/>
    <x v="0"/>
    <n v="2017"/>
  </r>
  <r>
    <s v="YA-1238"/>
    <x v="48"/>
    <x v="0"/>
    <n v="19"/>
    <x v="0"/>
    <n v="7000"/>
    <x v="1"/>
    <x v="2"/>
    <x v="0"/>
    <n v="2017"/>
  </r>
  <r>
    <s v="YA-1239"/>
    <x v="48"/>
    <x v="0"/>
    <n v="4"/>
    <x v="0"/>
    <n v="1000"/>
    <x v="1"/>
    <x v="1"/>
    <x v="0"/>
    <n v="2017"/>
  </r>
  <r>
    <s v="YA-1240"/>
    <x v="48"/>
    <x v="0"/>
    <n v="5"/>
    <x v="0"/>
    <n v="1100"/>
    <x v="1"/>
    <x v="1"/>
    <x v="0"/>
    <n v="2017"/>
  </r>
  <r>
    <s v="YA-1241"/>
    <x v="49"/>
    <x v="0"/>
    <n v="18"/>
    <x v="0"/>
    <n v="1200"/>
    <x v="1"/>
    <x v="2"/>
    <x v="0"/>
    <n v="2017"/>
  </r>
  <r>
    <s v="YA-1242"/>
    <x v="49"/>
    <x v="0"/>
    <n v="23"/>
    <x v="0"/>
    <n v="1300"/>
    <x v="1"/>
    <x v="2"/>
    <x v="0"/>
    <n v="2017"/>
  </r>
  <r>
    <s v="YA-1243"/>
    <x v="49"/>
    <x v="0"/>
    <n v="3"/>
    <x v="0"/>
    <n v="1400"/>
    <x v="1"/>
    <x v="1"/>
    <x v="0"/>
    <n v="2017"/>
  </r>
  <r>
    <s v="YA-1244"/>
    <x v="49"/>
    <x v="0"/>
    <n v="1"/>
    <x v="0"/>
    <n v="1500"/>
    <x v="1"/>
    <x v="1"/>
    <x v="0"/>
    <n v="2017"/>
  </r>
  <r>
    <s v="YA-1245"/>
    <x v="49"/>
    <x v="3"/>
    <m/>
    <x v="11"/>
    <n v="1600"/>
    <x v="1"/>
    <x v="0"/>
    <x v="3"/>
    <n v="2019"/>
  </r>
  <r>
    <s v="YA-1246"/>
    <x v="49"/>
    <x v="1"/>
    <n v="7"/>
    <x v="1"/>
    <n v="1700"/>
    <x v="1"/>
    <x v="0"/>
    <x v="1"/>
    <n v="2017"/>
  </r>
  <r>
    <s v="YA-1247"/>
    <x v="49"/>
    <x v="2"/>
    <n v="18"/>
    <x v="1"/>
    <n v="1800"/>
    <x v="1"/>
    <x v="0"/>
    <x v="2"/>
    <n v="2018"/>
  </r>
  <r>
    <s v="YA-1248"/>
    <x v="50"/>
    <x v="0"/>
    <n v="17"/>
    <x v="0"/>
    <n v="1900"/>
    <x v="1"/>
    <x v="2"/>
    <x v="0"/>
    <n v="2017"/>
  </r>
  <r>
    <s v="YA-1249"/>
    <x v="50"/>
    <x v="0"/>
    <n v="22"/>
    <x v="0"/>
    <n v="2000"/>
    <x v="1"/>
    <x v="2"/>
    <x v="0"/>
    <n v="2017"/>
  </r>
  <r>
    <s v="YA-1250"/>
    <x v="50"/>
    <x v="0"/>
    <n v="3"/>
    <x v="0"/>
    <n v="2100"/>
    <x v="1"/>
    <x v="1"/>
    <x v="0"/>
    <n v="2017"/>
  </r>
  <r>
    <s v="YA-1251"/>
    <x v="50"/>
    <x v="0"/>
    <n v="2"/>
    <x v="0"/>
    <n v="2200"/>
    <x v="1"/>
    <x v="1"/>
    <x v="0"/>
    <n v="2017"/>
  </r>
  <r>
    <s v="YA-1252"/>
    <x v="50"/>
    <x v="3"/>
    <n v="31"/>
    <x v="11"/>
    <n v="2300"/>
    <x v="1"/>
    <x v="0"/>
    <x v="3"/>
    <n v="2019"/>
  </r>
  <r>
    <s v="YA-1253"/>
    <x v="50"/>
    <x v="2"/>
    <n v="18"/>
    <x v="1"/>
    <n v="2400"/>
    <x v="1"/>
    <x v="0"/>
    <x v="2"/>
    <n v="2018"/>
  </r>
  <r>
    <s v="YA-1254"/>
    <x v="50"/>
    <x v="1"/>
    <n v="7"/>
    <x v="1"/>
    <n v="495"/>
    <x v="1"/>
    <x v="0"/>
    <x v="1"/>
    <n v="2017"/>
  </r>
  <r>
    <s v="YA-1255"/>
    <x v="51"/>
    <x v="0"/>
    <n v="17"/>
    <x v="0"/>
    <n v="5960"/>
    <x v="1"/>
    <x v="2"/>
    <x v="0"/>
    <n v="2017"/>
  </r>
  <r>
    <s v="YA-1256"/>
    <x v="51"/>
    <x v="0"/>
    <n v="24"/>
    <x v="0"/>
    <n v="8320"/>
    <x v="1"/>
    <x v="2"/>
    <x v="0"/>
    <n v="2017"/>
  </r>
  <r>
    <s v="YA-1257"/>
    <x v="51"/>
    <x v="0"/>
    <n v="3"/>
    <x v="0"/>
    <n v="4060"/>
    <x v="1"/>
    <x v="1"/>
    <x v="0"/>
    <n v="2017"/>
  </r>
  <r>
    <s v="YA-1258"/>
    <x v="51"/>
    <x v="3"/>
    <n v="30"/>
    <x v="11"/>
    <n v="1000"/>
    <x v="1"/>
    <x v="0"/>
    <x v="3"/>
    <n v="2019"/>
  </r>
  <r>
    <s v="YA-1259"/>
    <x v="51"/>
    <x v="2"/>
    <n v="12"/>
    <x v="1"/>
    <n v="1100"/>
    <x v="1"/>
    <x v="0"/>
    <x v="2"/>
    <n v="2018"/>
  </r>
  <r>
    <s v="YA-1260"/>
    <x v="51"/>
    <x v="1"/>
    <n v="5"/>
    <x v="1"/>
    <n v="1200"/>
    <x v="1"/>
    <x v="0"/>
    <x v="1"/>
    <n v="2017"/>
  </r>
  <r>
    <s v="YA-1261"/>
    <x v="52"/>
    <x v="1"/>
    <n v="5"/>
    <x v="1"/>
    <n v="1300"/>
    <x v="1"/>
    <x v="0"/>
    <x v="1"/>
    <n v="2017"/>
  </r>
  <r>
    <s v="YA-1262"/>
    <x v="52"/>
    <x v="0"/>
    <m/>
    <x v="0"/>
    <n v="1400"/>
    <x v="1"/>
    <x v="2"/>
    <x v="0"/>
    <n v="2017"/>
  </r>
  <r>
    <s v="YA-1263"/>
    <x v="52"/>
    <x v="0"/>
    <n v="23"/>
    <x v="0"/>
    <n v="1500"/>
    <x v="1"/>
    <x v="2"/>
    <x v="0"/>
    <n v="2017"/>
  </r>
  <r>
    <s v="YA-1264"/>
    <x v="52"/>
    <x v="0"/>
    <n v="4"/>
    <x v="0"/>
    <n v="1600"/>
    <x v="1"/>
    <x v="1"/>
    <x v="0"/>
    <n v="2017"/>
  </r>
  <r>
    <s v="YA-1265"/>
    <x v="52"/>
    <x v="0"/>
    <n v="1"/>
    <x v="0"/>
    <n v="1700"/>
    <x v="1"/>
    <x v="1"/>
    <x v="0"/>
    <n v="2017"/>
  </r>
  <r>
    <s v="YA-1266"/>
    <x v="52"/>
    <x v="2"/>
    <n v="12"/>
    <x v="1"/>
    <n v="1800"/>
    <x v="1"/>
    <x v="0"/>
    <x v="2"/>
    <n v="2018"/>
  </r>
  <r>
    <s v="YA-1267"/>
    <x v="52"/>
    <x v="3"/>
    <n v="30"/>
    <x v="11"/>
    <n v="1900"/>
    <x v="1"/>
    <x v="0"/>
    <x v="3"/>
    <n v="2019"/>
  </r>
  <r>
    <s v="YA-1268"/>
    <x v="53"/>
    <x v="3"/>
    <n v="22"/>
    <x v="11"/>
    <n v="2000"/>
    <x v="1"/>
    <x v="0"/>
    <x v="3"/>
    <n v="2019"/>
  </r>
  <r>
    <s v="YA-1269"/>
    <x v="53"/>
    <x v="1"/>
    <n v="5"/>
    <x v="1"/>
    <n v="2100"/>
    <x v="1"/>
    <x v="0"/>
    <x v="1"/>
    <n v="2017"/>
  </r>
  <r>
    <s v="YA-1270"/>
    <x v="53"/>
    <x v="0"/>
    <n v="17"/>
    <x v="0"/>
    <n v="2200"/>
    <x v="1"/>
    <x v="2"/>
    <x v="0"/>
    <n v="2017"/>
  </r>
  <r>
    <s v="YA-1271"/>
    <x v="53"/>
    <x v="0"/>
    <n v="4"/>
    <x v="0"/>
    <n v="2300"/>
    <x v="1"/>
    <x v="1"/>
    <x v="0"/>
    <n v="2017"/>
  </r>
  <r>
    <s v="YA-1272"/>
    <x v="53"/>
    <x v="0"/>
    <n v="23"/>
    <x v="0"/>
    <n v="2400"/>
    <x v="1"/>
    <x v="2"/>
    <x v="0"/>
    <n v="2017"/>
  </r>
  <r>
    <s v="YA-1273"/>
    <x v="53"/>
    <x v="0"/>
    <n v="1"/>
    <x v="0"/>
    <n v="1780"/>
    <x v="1"/>
    <x v="1"/>
    <x v="0"/>
    <n v="2017"/>
  </r>
  <r>
    <s v="YA-1274"/>
    <x v="54"/>
    <x v="0"/>
    <n v="3"/>
    <x v="0"/>
    <n v="4700"/>
    <x v="1"/>
    <x v="1"/>
    <x v="0"/>
    <n v="2017"/>
  </r>
  <r>
    <s v="YA-1275"/>
    <x v="55"/>
    <x v="0"/>
    <n v="4"/>
    <x v="0"/>
    <n v="1000"/>
    <x v="1"/>
    <x v="1"/>
    <x v="0"/>
    <n v="2017"/>
  </r>
  <r>
    <s v="YA-1276"/>
    <x v="56"/>
    <x v="0"/>
    <n v="17"/>
    <x v="0"/>
    <n v="1100"/>
    <x v="1"/>
    <x v="0"/>
    <x v="0"/>
    <n v="2017"/>
  </r>
  <r>
    <s v="YA-1277"/>
    <x v="56"/>
    <x v="0"/>
    <n v="4"/>
    <x v="0"/>
    <n v="1200"/>
    <x v="1"/>
    <x v="1"/>
    <x v="0"/>
    <n v="2017"/>
  </r>
  <r>
    <s v="YA-1278"/>
    <x v="56"/>
    <x v="0"/>
    <n v="19"/>
    <x v="0"/>
    <n v="1300"/>
    <x v="1"/>
    <x v="2"/>
    <x v="0"/>
    <n v="2017"/>
  </r>
  <r>
    <s v="YA-1279"/>
    <x v="56"/>
    <x v="0"/>
    <n v="2"/>
    <x v="0"/>
    <n v="1400"/>
    <x v="1"/>
    <x v="1"/>
    <x v="0"/>
    <n v="2017"/>
  </r>
  <r>
    <s v="YA-1280"/>
    <x v="56"/>
    <x v="3"/>
    <m/>
    <x v="11"/>
    <n v="1500"/>
    <x v="1"/>
    <x v="0"/>
    <x v="3"/>
    <n v="2019"/>
  </r>
  <r>
    <s v="YA-1281"/>
    <x v="56"/>
    <x v="1"/>
    <n v="7"/>
    <x v="1"/>
    <n v="1600"/>
    <x v="1"/>
    <x v="0"/>
    <x v="1"/>
    <n v="2017"/>
  </r>
  <r>
    <s v="YA-1282"/>
    <x v="57"/>
    <x v="0"/>
    <n v="17"/>
    <x v="0"/>
    <n v="17000000000"/>
    <x v="1"/>
    <x v="2"/>
    <x v="0"/>
    <n v="2017"/>
  </r>
  <r>
    <s v="YA-1283"/>
    <x v="57"/>
    <x v="0"/>
    <n v="4"/>
    <x v="0"/>
    <n v="1800"/>
    <x v="1"/>
    <x v="1"/>
    <x v="0"/>
    <n v="2017"/>
  </r>
  <r>
    <s v="YA-1284"/>
    <x v="57"/>
    <x v="0"/>
    <n v="20"/>
    <x v="0"/>
    <n v="1900"/>
    <x v="1"/>
    <x v="0"/>
    <x v="0"/>
    <n v="2017"/>
  </r>
  <r>
    <s v="YA-1285"/>
    <x v="57"/>
    <x v="0"/>
    <n v="2"/>
    <x v="0"/>
    <n v="2000"/>
    <x v="1"/>
    <x v="1"/>
    <x v="0"/>
    <n v="2017"/>
  </r>
  <r>
    <s v="YA-1286"/>
    <x v="57"/>
    <x v="2"/>
    <n v="5"/>
    <x v="1"/>
    <n v="2100"/>
    <x v="1"/>
    <x v="0"/>
    <x v="2"/>
    <n v="2018"/>
  </r>
  <r>
    <s v="YA-1287"/>
    <x v="58"/>
    <x v="2"/>
    <n v="5"/>
    <x v="1"/>
    <n v="2200"/>
    <x v="1"/>
    <x v="0"/>
    <x v="2"/>
    <n v="2018"/>
  </r>
  <r>
    <s v="YA-1288"/>
    <x v="58"/>
    <x v="0"/>
    <n v="18"/>
    <x v="0"/>
    <n v="2300"/>
    <x v="1"/>
    <x v="2"/>
    <x v="0"/>
    <n v="2017"/>
  </r>
  <r>
    <s v="YA-1289"/>
    <x v="58"/>
    <x v="0"/>
    <n v="19"/>
    <x v="0"/>
    <n v="2400"/>
    <x v="1"/>
    <x v="0"/>
    <x v="0"/>
    <n v="2017"/>
  </r>
  <r>
    <s v="YA-1290"/>
    <x v="58"/>
    <x v="0"/>
    <n v="4"/>
    <x v="0"/>
    <n v="4000"/>
    <x v="1"/>
    <x v="1"/>
    <x v="0"/>
    <n v="2017"/>
  </r>
  <r>
    <s v="YA-1291"/>
    <x v="59"/>
    <x v="0"/>
    <n v="2"/>
    <x v="0"/>
    <n v="2180"/>
    <x v="1"/>
    <x v="1"/>
    <x v="0"/>
    <n v="2017"/>
  </r>
  <r>
    <s v="YA-1292"/>
    <x v="58"/>
    <x v="3"/>
    <m/>
    <x v="11"/>
    <n v="582"/>
    <x v="1"/>
    <x v="0"/>
    <x v="3"/>
    <n v="2019"/>
  </r>
  <r>
    <s v="YA-1293"/>
    <x v="58"/>
    <x v="3"/>
    <n v="14"/>
    <x v="11"/>
    <n v="1553"/>
    <x v="1"/>
    <x v="0"/>
    <x v="3"/>
    <n v="2019"/>
  </r>
  <r>
    <s v="YA-1294"/>
    <x v="60"/>
    <x v="0"/>
    <n v="17"/>
    <x v="0"/>
    <n v="4680"/>
    <x v="1"/>
    <x v="2"/>
    <x v="0"/>
    <n v="2017"/>
  </r>
  <r>
    <s v="YA-1295"/>
    <x v="60"/>
    <x v="0"/>
    <n v="18"/>
    <x v="0"/>
    <n v="5600"/>
    <x v="1"/>
    <x v="2"/>
    <x v="0"/>
    <n v="2017"/>
  </r>
  <r>
    <s v="YA-1296"/>
    <x v="60"/>
    <x v="0"/>
    <n v="3"/>
    <x v="0"/>
    <n v="1000"/>
    <x v="1"/>
    <x v="1"/>
    <x v="0"/>
    <n v="2017"/>
  </r>
  <r>
    <s v="YA-1297"/>
    <x v="60"/>
    <x v="0"/>
    <n v="2"/>
    <x v="0"/>
    <n v="1100"/>
    <x v="1"/>
    <x v="1"/>
    <x v="0"/>
    <n v="2017"/>
  </r>
  <r>
    <s v="YA-1298"/>
    <x v="60"/>
    <x v="3"/>
    <n v="23"/>
    <x v="11"/>
    <n v="1200"/>
    <x v="1"/>
    <x v="0"/>
    <x v="3"/>
    <n v="2019"/>
  </r>
  <r>
    <s v="YA-1299"/>
    <x v="60"/>
    <x v="1"/>
    <n v="7"/>
    <x v="1"/>
    <n v="1300"/>
    <x v="1"/>
    <x v="0"/>
    <x v="1"/>
    <n v="2017"/>
  </r>
  <r>
    <s v="YA-1300"/>
    <x v="60"/>
    <x v="2"/>
    <n v="6"/>
    <x v="1"/>
    <n v="1400"/>
    <x v="1"/>
    <x v="0"/>
    <x v="2"/>
    <n v="2018"/>
  </r>
  <r>
    <s v="YA-1301"/>
    <x v="61"/>
    <x v="1"/>
    <n v="7"/>
    <x v="1"/>
    <n v="1500"/>
    <x v="1"/>
    <x v="0"/>
    <x v="1"/>
    <n v="2017"/>
  </r>
  <r>
    <s v="YA-1302"/>
    <x v="61"/>
    <x v="2"/>
    <n v="6"/>
    <x v="1"/>
    <n v="1600"/>
    <x v="1"/>
    <x v="0"/>
    <x v="2"/>
    <n v="2018"/>
  </r>
  <r>
    <s v="YA-1303"/>
    <x v="61"/>
    <x v="3"/>
    <n v="31"/>
    <x v="11"/>
    <n v="1700"/>
    <x v="1"/>
    <x v="0"/>
    <x v="3"/>
    <n v="2019"/>
  </r>
  <r>
    <s v="YA-1304"/>
    <x v="61"/>
    <x v="0"/>
    <n v="18"/>
    <x v="0"/>
    <n v="1800"/>
    <x v="1"/>
    <x v="2"/>
    <x v="0"/>
    <n v="2017"/>
  </r>
  <r>
    <s v="YA-1305"/>
    <x v="61"/>
    <x v="0"/>
    <n v="20"/>
    <x v="0"/>
    <n v="1900"/>
    <x v="1"/>
    <x v="2"/>
    <x v="0"/>
    <n v="2017"/>
  </r>
  <r>
    <s v="YA-1306"/>
    <x v="61"/>
    <x v="0"/>
    <n v="1"/>
    <x v="0"/>
    <n v="2000"/>
    <x v="1"/>
    <x v="1"/>
    <x v="0"/>
    <n v="2017"/>
  </r>
  <r>
    <s v="YA-1307"/>
    <x v="61"/>
    <x v="0"/>
    <n v="2"/>
    <x v="0"/>
    <n v="2100"/>
    <x v="1"/>
    <x v="1"/>
    <x v="0"/>
    <n v="2017"/>
  </r>
  <r>
    <s v="YA-1308"/>
    <x v="61"/>
    <x v="0"/>
    <n v="2"/>
    <x v="0"/>
    <n v="2200"/>
    <x v="1"/>
    <x v="1"/>
    <x v="0"/>
    <n v="2017"/>
  </r>
  <r>
    <s v="YA-1309"/>
    <x v="62"/>
    <x v="0"/>
    <n v="3"/>
    <x v="0"/>
    <n v="2300"/>
    <x v="1"/>
    <x v="1"/>
    <x v="0"/>
    <n v="2017"/>
  </r>
  <r>
    <s v="YA-1310"/>
    <x v="62"/>
    <x v="0"/>
    <n v="2"/>
    <x v="0"/>
    <n v="2400"/>
    <x v="1"/>
    <x v="1"/>
    <x v="0"/>
    <n v="2017"/>
  </r>
  <r>
    <s v="YA-1311"/>
    <x v="63"/>
    <x v="0"/>
    <n v="2"/>
    <x v="0"/>
    <n v="3120"/>
    <x v="1"/>
    <x v="1"/>
    <x v="0"/>
    <n v="2017"/>
  </r>
  <r>
    <s v="YA-1312"/>
    <x v="63"/>
    <x v="0"/>
    <n v="24"/>
    <x v="0"/>
    <n v="5080"/>
    <x v="1"/>
    <x v="2"/>
    <x v="0"/>
    <n v="2017"/>
  </r>
  <r>
    <s v="YA-1313"/>
    <x v="63"/>
    <x v="0"/>
    <n v="17"/>
    <x v="0"/>
    <n v="6220"/>
    <x v="1"/>
    <x v="2"/>
    <x v="0"/>
    <n v="2017"/>
  </r>
  <r>
    <s v="YA-1314"/>
    <x v="63"/>
    <x v="3"/>
    <n v="31"/>
    <x v="11"/>
    <n v="1000"/>
    <x v="1"/>
    <x v="0"/>
    <x v="3"/>
    <n v="2019"/>
  </r>
  <r>
    <s v="YA-1315"/>
    <x v="64"/>
    <x v="0"/>
    <n v="3"/>
    <x v="0"/>
    <n v="1100"/>
    <x v="1"/>
    <x v="1"/>
    <x v="0"/>
    <n v="2017"/>
  </r>
  <r>
    <s v="YA-1316"/>
    <x v="64"/>
    <x v="0"/>
    <n v="1"/>
    <x v="0"/>
    <n v="1200"/>
    <x v="1"/>
    <x v="1"/>
    <x v="0"/>
    <n v="2017"/>
  </r>
  <r>
    <s v="YA-1317"/>
    <x v="64"/>
    <x v="0"/>
    <n v="22"/>
    <x v="0"/>
    <n v="1300"/>
    <x v="1"/>
    <x v="2"/>
    <x v="0"/>
    <n v="2017"/>
  </r>
  <r>
    <s v="YA-1318"/>
    <x v="64"/>
    <x v="0"/>
    <n v="18"/>
    <x v="0"/>
    <n v="1400"/>
    <x v="1"/>
    <x v="2"/>
    <x v="0"/>
    <n v="2017"/>
  </r>
  <r>
    <s v="YA-1319"/>
    <x v="64"/>
    <x v="3"/>
    <n v="31"/>
    <x v="11"/>
    <n v="1500"/>
    <x v="1"/>
    <x v="0"/>
    <x v="3"/>
    <n v="2019"/>
  </r>
  <r>
    <s v="YA-1320"/>
    <x v="63"/>
    <x v="2"/>
    <n v="10"/>
    <x v="1"/>
    <n v="1600"/>
    <x v="1"/>
    <x v="0"/>
    <x v="2"/>
    <n v="2018"/>
  </r>
  <r>
    <s v="YA-1321"/>
    <x v="64"/>
    <x v="2"/>
    <n v="10"/>
    <x v="1"/>
    <n v="1700"/>
    <x v="1"/>
    <x v="0"/>
    <x v="2"/>
    <n v="2018"/>
  </r>
  <r>
    <s v="YA-1322"/>
    <x v="65"/>
    <x v="0"/>
    <n v="17"/>
    <x v="0"/>
    <n v="1800"/>
    <x v="1"/>
    <x v="2"/>
    <x v="0"/>
    <n v="2017"/>
  </r>
  <r>
    <s v="YA-1323"/>
    <x v="65"/>
    <x v="3"/>
    <n v="31"/>
    <x v="11"/>
    <n v="1900"/>
    <x v="1"/>
    <x v="0"/>
    <x v="3"/>
    <n v="2019"/>
  </r>
  <r>
    <s v="YA-1324"/>
    <x v="65"/>
    <x v="0"/>
    <n v="22"/>
    <x v="0"/>
    <n v="2000"/>
    <x v="1"/>
    <x v="2"/>
    <x v="0"/>
    <n v="2017"/>
  </r>
  <r>
    <s v="YA-1325"/>
    <x v="65"/>
    <x v="0"/>
    <n v="1"/>
    <x v="0"/>
    <n v="2100"/>
    <x v="1"/>
    <x v="1"/>
    <x v="0"/>
    <n v="2017"/>
  </r>
  <r>
    <s v="YA-1326"/>
    <x v="65"/>
    <x v="0"/>
    <n v="3"/>
    <x v="0"/>
    <n v="2200"/>
    <x v="1"/>
    <x v="1"/>
    <x v="0"/>
    <n v="2017"/>
  </r>
  <r>
    <s v="YA-1327"/>
    <x v="65"/>
    <x v="2"/>
    <n v="10"/>
    <x v="1"/>
    <n v="2300"/>
    <x v="1"/>
    <x v="0"/>
    <x v="2"/>
    <n v="2018"/>
  </r>
  <r>
    <s v="YA-1328"/>
    <x v="66"/>
    <x v="2"/>
    <n v="10"/>
    <x v="1"/>
    <n v="2400"/>
    <x v="1"/>
    <x v="0"/>
    <x v="2"/>
    <n v="2018"/>
  </r>
  <r>
    <s v="YA-1329"/>
    <x v="66"/>
    <x v="3"/>
    <n v="30"/>
    <x v="11"/>
    <n v="1900"/>
    <x v="1"/>
    <x v="0"/>
    <x v="3"/>
    <n v="2019"/>
  </r>
  <r>
    <s v="YA-1330"/>
    <x v="66"/>
    <x v="0"/>
    <n v="4"/>
    <x v="0"/>
    <n v="1000"/>
    <x v="1"/>
    <x v="1"/>
    <x v="0"/>
    <n v="2017"/>
  </r>
  <r>
    <s v="YA-1331"/>
    <x v="66"/>
    <x v="0"/>
    <n v="4"/>
    <x v="0"/>
    <n v="1100"/>
    <x v="1"/>
    <x v="1"/>
    <x v="0"/>
    <n v="2017"/>
  </r>
  <r>
    <s v="YA-1332"/>
    <x v="66"/>
    <x v="0"/>
    <n v="18"/>
    <x v="0"/>
    <n v="1200"/>
    <x v="1"/>
    <x v="2"/>
    <x v="0"/>
    <n v="2017"/>
  </r>
  <r>
    <s v="YA-1333"/>
    <x v="66"/>
    <x v="0"/>
    <n v="18"/>
    <x v="0"/>
    <n v="1300"/>
    <x v="1"/>
    <x v="2"/>
    <x v="0"/>
    <n v="2017"/>
  </r>
  <r>
    <s v="YA-1334"/>
    <x v="67"/>
    <x v="0"/>
    <n v="18"/>
    <x v="0"/>
    <n v="1400"/>
    <x v="1"/>
    <x v="2"/>
    <x v="0"/>
    <n v="2017"/>
  </r>
  <r>
    <s v="YA-1335"/>
    <x v="67"/>
    <x v="0"/>
    <n v="4"/>
    <x v="0"/>
    <n v="1500"/>
    <x v="1"/>
    <x v="1"/>
    <x v="0"/>
    <n v="2017"/>
  </r>
  <r>
    <s v="YA-1336"/>
    <x v="67"/>
    <x v="0"/>
    <n v="18"/>
    <x v="0"/>
    <n v="1600"/>
    <x v="1"/>
    <x v="2"/>
    <x v="0"/>
    <n v="20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313CE4-5391-44B5-882C-F37F9DAEEF0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4:G10" firstHeaderRow="1" firstDataRow="2" firstDataCol="1"/>
  <pivotFields count="14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numFmtId="2" showAll="0"/>
    <pivotField showAll="0"/>
    <pivotField dataField="1" numFmtId="2" showAll="0"/>
    <pivotField showAll="0"/>
    <pivotField showAll="0"/>
    <pivotField showAll="0"/>
    <pivotField numFmtId="1" showAll="0"/>
    <pivotField showAll="0"/>
    <pivotField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5">
    <i>
      <x v="9"/>
    </i>
    <i>
      <x v="10"/>
    </i>
    <i>
      <x v="11"/>
    </i>
    <i>
      <x v="12"/>
    </i>
    <i t="grand">
      <x/>
    </i>
  </colItems>
  <dataFields count="1">
    <dataField name="Sum of Çəki (miqdar)" fld="6" baseField="0" baseItem="0"/>
  </dataFields>
  <formats count="10">
    <format dxfId="122">
      <pivotArea type="all" dataOnly="0" outline="0" fieldPosition="0"/>
    </format>
    <format dxfId="121">
      <pivotArea outline="0" collapsedLevelsAreSubtotals="1" fieldPosition="0"/>
    </format>
    <format dxfId="120">
      <pivotArea type="origin" dataOnly="0" labelOnly="1" outline="0" fieldPosition="0"/>
    </format>
    <format dxfId="119">
      <pivotArea field="13" type="button" dataOnly="0" labelOnly="1" outline="0" axis="axisCol" fieldPosition="0"/>
    </format>
    <format dxfId="118">
      <pivotArea type="topRight" dataOnly="0" labelOnly="1" outline="0" fieldPosition="0"/>
    </format>
    <format dxfId="117">
      <pivotArea field="2" type="button" dataOnly="0" labelOnly="1" outline="0" axis="axisRow" fieldPosition="0"/>
    </format>
    <format dxfId="116">
      <pivotArea dataOnly="0" labelOnly="1" fieldPosition="0">
        <references count="1">
          <reference field="2" count="0"/>
        </references>
      </pivotArea>
    </format>
    <format dxfId="115">
      <pivotArea dataOnly="0" labelOnly="1" grandRow="1" outline="0" fieldPosition="0"/>
    </format>
    <format dxfId="114">
      <pivotArea dataOnly="0" labelOnly="1" fieldPosition="0">
        <references count="1">
          <reference field="13" count="4">
            <x v="9"/>
            <x v="10"/>
            <x v="11"/>
            <x v="12"/>
          </reference>
        </references>
      </pivotArea>
    </format>
    <format dxfId="113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9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683A9C-D247-4698-B14E-44BB88BBB7FF}" name="PivotTable1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F3:G11" firstHeaderRow="1" firstDataRow="1" firstDataCol="1"/>
  <pivotFields count="12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203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x="201"/>
        <item sd="0" x="202"/>
      </items>
    </pivotField>
  </pivotFields>
  <rowFields count="2">
    <field x="11"/>
    <field x="1"/>
  </rowFields>
  <rowItems count="8">
    <i>
      <x v="1"/>
    </i>
    <i r="1">
      <x v="9"/>
    </i>
    <i r="1">
      <x v="10"/>
    </i>
    <i r="1">
      <x v="11"/>
    </i>
    <i r="1">
      <x v="12"/>
    </i>
    <i>
      <x v="201"/>
    </i>
    <i r="1">
      <x v="12"/>
    </i>
    <i t="grand">
      <x/>
    </i>
  </rowItems>
  <colItems count="1">
    <i/>
  </colItems>
  <dataFields count="1">
    <dataField name="Sum of Çəki (miqdar)" fld="5" baseField="0" baseItem="0"/>
  </dataFields>
  <formats count="1">
    <format dxfId="14">
      <pivotArea collapsedLevelsAreSubtotals="1" fieldPosition="0">
        <references count="2">
          <reference field="1" count="1">
            <x v="12"/>
          </reference>
          <reference field="11" count="1" selected="0"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0555F4-4D3E-4989-B2BD-B13D0257745D}" name="PivotTable10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3:C8" firstHeaderRow="1" firstDataRow="1" firstDataCol="1"/>
  <pivotFields count="12">
    <pivotField showAll="0"/>
    <pivotField numFmtId="14" showAll="0"/>
    <pivotField axis="axisRow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2"/>
  </rowFields>
  <rowItems count="5">
    <i>
      <x/>
    </i>
    <i>
      <x v="2"/>
    </i>
    <i>
      <x v="1"/>
    </i>
    <i>
      <x v="3"/>
    </i>
    <i t="grand">
      <x/>
    </i>
  </rowItems>
  <colItems count="1">
    <i/>
  </colItems>
  <dataFields count="1">
    <dataField name="Sum of Çəki (miqdar)" fld="5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4A3F0C-C5DE-4276-9FA3-52BDA96002D2}" name="PivotTable8" cacheId="1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 rowHeaderCaption="Sotrun Adı">
  <location ref="D29:G32" firstHeaderRow="1" firstDataRow="2" firstDataCol="1"/>
  <pivotFields count="12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13">
        <item x="5"/>
        <item x="4"/>
        <item x="0"/>
        <item x="2"/>
        <item x="1"/>
        <item x="11"/>
        <item x="8"/>
        <item x="6"/>
        <item x="3"/>
        <item x="10"/>
        <item x="9"/>
        <item x="7"/>
        <item t="default"/>
      </items>
    </pivotField>
    <pivotField dataField="1" showAll="0"/>
    <pivotField axis="axisRow" showAll="0">
      <items count="3">
        <item x="0"/>
        <item x="1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>
      <items count="7">
        <item sd="0" x="0"/>
        <item sd="0" x="1"/>
        <item sd="0" x="2"/>
        <item x="3"/>
        <item sd="0" x="4"/>
        <item sd="0" x="5"/>
        <item t="default"/>
      </items>
    </pivotField>
    <pivotField showAll="0">
      <items count="204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x="201"/>
        <item sd="0" x="202"/>
        <item t="default"/>
      </items>
    </pivotField>
  </pivotFields>
  <rowFields count="1">
    <field x="6"/>
  </rowFields>
  <rowItems count="2">
    <i>
      <x/>
    </i>
    <i>
      <x v="1"/>
    </i>
  </rowItems>
  <colFields count="1">
    <field x="7"/>
  </colFields>
  <colItems count="3">
    <i>
      <x/>
    </i>
    <i>
      <x v="1"/>
    </i>
    <i>
      <x v="2"/>
    </i>
  </colItems>
  <dataFields count="1">
    <dataField name="Sum of Çəki (miqdar)" fld="5" showDataAs="percentOfRow" baseField="0" baseItem="0" numFmtId="10"/>
  </dataFields>
  <formats count="14">
    <format dxfId="16">
      <pivotArea outline="0" collapsedLevelsAreSubtotals="1" fieldPosition="0"/>
    </format>
    <format dxfId="17">
      <pivotArea type="all" dataOnly="0" outline="0" fieldPosition="0"/>
    </format>
    <format dxfId="18">
      <pivotArea outline="0" collapsedLevelsAreSubtotals="1" fieldPosition="0"/>
    </format>
    <format dxfId="19">
      <pivotArea dataOnly="0" labelOnly="1" outline="0" axis="axisValues" fieldPosition="0"/>
    </format>
    <format dxfId="20">
      <pivotArea type="all" dataOnly="0" outline="0" fieldPosition="0"/>
    </format>
    <format dxfId="21">
      <pivotArea outline="0" collapsedLevelsAreSubtotals="1" fieldPosition="0"/>
    </format>
    <format dxfId="22">
      <pivotArea dataOnly="0" labelOnly="1" outline="0" axis="axisValues" fieldPosition="0"/>
    </format>
    <format dxfId="23">
      <pivotArea type="all" dataOnly="0" outline="0" fieldPosition="0"/>
    </format>
    <format dxfId="24">
      <pivotArea dataOnly="0" labelOnly="1" outline="0" axis="axisValues" fieldPosition="0"/>
    </format>
    <format dxfId="25">
      <pivotArea type="all" dataOnly="0" outline="0" fieldPosition="0"/>
    </format>
    <format dxfId="26">
      <pivotArea dataOnly="0" labelOnly="1" outline="0" axis="axisValues" fieldPosition="0"/>
    </format>
    <format dxfId="27">
      <pivotArea outline="0" collapsedLevelsAreSubtotals="1" fieldPosition="0"/>
    </format>
    <format dxfId="28">
      <pivotArea outline="0" collapsedLevelsAreSubtotals="1" fieldPosition="0"/>
    </format>
    <format dxfId="15">
      <pivotArea outline="0" fieldPosition="0">
        <references count="1">
          <reference field="4294967294" count="1">
            <x v="0"/>
          </reference>
        </references>
      </pivotArea>
    </format>
  </formats>
  <chartFormats count="6"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602982-9F30-4109-A7AC-40FFC12D73CF}" name="PivotTable7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otrun Adı">
  <location ref="D15:F23" firstHeaderRow="0" firstDataRow="1" firstDataCol="1"/>
  <pivotFields count="12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>
      <items count="13">
        <item x="5"/>
        <item x="4"/>
        <item x="0"/>
        <item x="2"/>
        <item x="1"/>
        <item x="11"/>
        <item x="8"/>
        <item x="6"/>
        <item x="3"/>
        <item x="10"/>
        <item x="9"/>
        <item x="7"/>
        <item t="default"/>
      </items>
    </pivotField>
    <pivotField dataField="1" showAll="0"/>
    <pivotField showAll="0"/>
    <pivotField showAll="0"/>
    <pivotField showAll="0">
      <items count="5">
        <item x="1"/>
        <item x="3"/>
        <item x="2"/>
        <item x="0"/>
        <item t="default"/>
      </items>
    </pivotField>
    <pivotField showAll="0"/>
    <pivotField showAll="0">
      <items count="7">
        <item sd="0" x="0"/>
        <item sd="0" x="1"/>
        <item sd="0" x="2"/>
        <item x="3"/>
        <item sd="0" x="4"/>
        <item sd="0" x="5"/>
        <item t="default"/>
      </items>
    </pivotField>
    <pivotField axis="axisRow" showAll="0">
      <items count="204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x="201"/>
        <item sd="0" x="202"/>
        <item t="default"/>
      </items>
    </pivotField>
  </pivotFields>
  <rowFields count="2">
    <field x="11"/>
    <field x="1"/>
  </rowFields>
  <rowItems count="8">
    <i>
      <x v="1"/>
    </i>
    <i r="1">
      <x v="9"/>
    </i>
    <i r="1">
      <x v="10"/>
    </i>
    <i r="1">
      <x v="11"/>
    </i>
    <i r="1">
      <x v="12"/>
    </i>
    <i>
      <x v="20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əhlə sayı" fld="3" baseField="0" baseItem="0"/>
    <dataField name="Sum of Çəki (miqdar)" fld="5" baseField="0" baseItem="0"/>
  </dataFields>
  <formats count="13">
    <format dxfId="29">
      <pivotArea outline="0" collapsedLevelsAreSubtotals="1" fieldPosition="0"/>
    </format>
    <format dxfId="30">
      <pivotArea type="all" dataOnly="0" outline="0" fieldPosition="0"/>
    </format>
    <format dxfId="31">
      <pivotArea outline="0" collapsedLevelsAreSubtotals="1" fieldPosition="0"/>
    </format>
    <format dxfId="32">
      <pivotArea dataOnly="0" labelOnly="1" outline="0" axis="axisValues" fieldPosition="0"/>
    </format>
    <format dxfId="33">
      <pivotArea type="all" dataOnly="0" outline="0" fieldPosition="0"/>
    </format>
    <format dxfId="34">
      <pivotArea outline="0" collapsedLevelsAreSubtotals="1" fieldPosition="0"/>
    </format>
    <format dxfId="35">
      <pivotArea dataOnly="0" labelOnly="1" outline="0" axis="axisValues" fieldPosition="0"/>
    </format>
    <format dxfId="36">
      <pivotArea type="all" dataOnly="0" outline="0" fieldPosition="0"/>
    </format>
    <format dxfId="37">
      <pivotArea dataOnly="0" labelOnly="1" outline="0" axis="axisValues" fieldPosition="0"/>
    </format>
    <format dxfId="38">
      <pivotArea type="all" dataOnly="0" outline="0" fieldPosition="0"/>
    </format>
    <format dxfId="39">
      <pivotArea dataOnly="0" labelOnly="1" outline="0" axis="axisValues" fieldPosition="0"/>
    </format>
    <format dxfId="40">
      <pivotArea outline="0" collapsedLevelsAreSubtotals="1" fieldPosition="0"/>
    </format>
    <format dxfId="41">
      <pivotArea outline="0" collapsedLevelsAreSubtotals="1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8F2584-7247-4744-9495-643BA6A72BAD}" name="PivotTable5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4:B18" firstHeaderRow="1" firstDataRow="1" firstDataCol="1"/>
  <pivotFields count="12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Fəhlə sayı" fld="3" baseField="0" baseItem="0"/>
  </dataFields>
  <chartFormats count="4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9D8959-851C-42FE-8CD0-FD21AA970440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otrun Adı">
  <location ref="H5:J18" firstHeaderRow="0" firstDataRow="1" firstDataCol="1"/>
  <pivotFields count="12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axis="axisRow" showAll="0">
      <items count="13">
        <item x="5"/>
        <item x="4"/>
        <item x="0"/>
        <item x="2"/>
        <item x="1"/>
        <item x="11"/>
        <item x="8"/>
        <item x="6"/>
        <item x="3"/>
        <item x="10"/>
        <item x="9"/>
        <item x="7"/>
        <item t="default"/>
      </items>
    </pivotField>
    <pivotField dataField="1" showAll="0"/>
    <pivotField showAll="0"/>
    <pivotField showAll="0"/>
    <pivotField showAll="0">
      <items count="5">
        <item x="1"/>
        <item x="3"/>
        <item x="2"/>
        <item x="0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əhlə sayı" fld="3" baseField="0" baseItem="0"/>
    <dataField name="Sum of Çəki (miqdar)" fld="5" baseField="0" baseItem="0"/>
  </dataFields>
  <formats count="13">
    <format dxfId="49">
      <pivotArea outline="0" collapsedLevelsAreSubtotals="1" fieldPosition="0"/>
    </format>
    <format dxfId="50">
      <pivotArea type="all" dataOnly="0" outline="0" fieldPosition="0"/>
    </format>
    <format dxfId="51">
      <pivotArea outline="0" collapsedLevelsAreSubtotals="1" fieldPosition="0"/>
    </format>
    <format dxfId="52">
      <pivotArea dataOnly="0" labelOnly="1" outline="0" axis="axisValues" fieldPosition="0"/>
    </format>
    <format dxfId="53">
      <pivotArea type="all" dataOnly="0" outline="0" fieldPosition="0"/>
    </format>
    <format dxfId="54">
      <pivotArea outline="0" collapsedLevelsAreSubtotals="1" fieldPosition="0"/>
    </format>
    <format dxfId="55">
      <pivotArea dataOnly="0" labelOnly="1" outline="0" axis="axisValues" fieldPosition="0"/>
    </format>
    <format dxfId="56">
      <pivotArea type="all" dataOnly="0" outline="0" fieldPosition="0"/>
    </format>
    <format dxfId="57">
      <pivotArea dataOnly="0" labelOnly="1" outline="0" axis="axisValues" fieldPosition="0"/>
    </format>
    <format dxfId="58">
      <pivotArea type="all" dataOnly="0" outline="0" fieldPosition="0"/>
    </format>
    <format dxfId="59">
      <pivotArea dataOnly="0" labelOnly="1" outline="0" axis="axisValues" fieldPosition="0"/>
    </format>
    <format dxfId="60">
      <pivotArea outline="0" collapsedLevelsAreSubtotals="1" fieldPosition="0"/>
    </format>
    <format dxfId="61">
      <pivotArea outline="0" collapsedLevelsAreSubtotals="1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F66B4A-B09F-426E-8C22-6E9E8C84EA13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Ərazinin Aqronumu">
  <location ref="D5:F10" firstHeaderRow="0" firstDataRow="1" firstDataCol="1"/>
  <pivotFields count="12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əhlə sayı" fld="3" baseField="0" baseItem="0"/>
    <dataField name="Sum of Çəki (miqdar)" fld="5" baseField="0" baseItem="0"/>
  </dataFields>
  <formats count="15">
    <format dxfId="63">
      <pivotArea outline="0" collapsedLevelsAreSubtotals="1" fieldPosition="0"/>
    </format>
    <format dxfId="64">
      <pivotArea type="all" dataOnly="0" outline="0" fieldPosition="0"/>
    </format>
    <format dxfId="65">
      <pivotArea outline="0" collapsedLevelsAreSubtotals="1" fieldPosition="0"/>
    </format>
    <format dxfId="66">
      <pivotArea dataOnly="0" labelOnly="1" outline="0" axis="axisValues" fieldPosition="0"/>
    </format>
    <format dxfId="67">
      <pivotArea type="all" dataOnly="0" outline="0" fieldPosition="0"/>
    </format>
    <format dxfId="68">
      <pivotArea outline="0" collapsedLevelsAreSubtotals="1" fieldPosition="0"/>
    </format>
    <format dxfId="69">
      <pivotArea dataOnly="0" labelOnly="1" outline="0" axis="axisValues" fieldPosition="0"/>
    </format>
    <format dxfId="70">
      <pivotArea type="all" dataOnly="0" outline="0" fieldPosition="0"/>
    </format>
    <format dxfId="71">
      <pivotArea dataOnly="0" labelOnly="1" outline="0" axis="axisValues" fieldPosition="0"/>
    </format>
    <format dxfId="72">
      <pivotArea type="all" dataOnly="0" outline="0" fieldPosition="0"/>
    </format>
    <format dxfId="73">
      <pivotArea dataOnly="0" labelOnly="1" outline="0" axis="axisValues" fieldPosition="0"/>
    </format>
    <format dxfId="74">
      <pivotArea outline="0" collapsedLevelsAreSubtotals="1" fieldPosition="0"/>
    </format>
    <format dxfId="75">
      <pivotArea outline="0" collapsedLevelsAreSubtotals="1" fieldPosition="0"/>
    </format>
    <format dxfId="4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32DEF-EAE6-49C9-88C2-69E46DABCBF8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A6" firstHeaderRow="1" firstDataRow="1" firstDataCol="0"/>
  <pivotFields count="12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</pivotFields>
  <rowItems count="1">
    <i/>
  </rowItems>
  <colItems count="1">
    <i/>
  </colItems>
  <dataFields count="1">
    <dataField name="Ümumi Çəki" fld="5" baseField="0" baseItem="0" numFmtId="43"/>
  </dataFields>
  <formats count="19">
    <format dxfId="88">
      <pivotArea outline="0" collapsedLevelsAreSubtotals="1" fieldPosition="0"/>
    </format>
    <format dxfId="87">
      <pivotArea type="all" dataOnly="0" outline="0" fieldPosition="0"/>
    </format>
    <format dxfId="86">
      <pivotArea outline="0" collapsedLevelsAreSubtotals="1" fieldPosition="0"/>
    </format>
    <format dxfId="85">
      <pivotArea dataOnly="0" labelOnly="1" outline="0" axis="axisValues" fieldPosition="0"/>
    </format>
    <format dxfId="84">
      <pivotArea type="all" dataOnly="0" outline="0" fieldPosition="0"/>
    </format>
    <format dxfId="83">
      <pivotArea outline="0" collapsedLevelsAreSubtotals="1" fieldPosition="0"/>
    </format>
    <format dxfId="82">
      <pivotArea dataOnly="0" labelOnly="1" outline="0" axis="axisValues" fieldPosition="0"/>
    </format>
    <format dxfId="81">
      <pivotArea type="all" dataOnly="0" outline="0" fieldPosition="0"/>
    </format>
    <format dxfId="80">
      <pivotArea dataOnly="0" labelOnly="1" outline="0" axis="axisValues" fieldPosition="0"/>
    </format>
    <format dxfId="79">
      <pivotArea type="all" dataOnly="0" outline="0" fieldPosition="0"/>
    </format>
    <format dxfId="78">
      <pivotArea dataOnly="0" labelOnly="1" outline="0" axis="axisValues" fieldPosition="0"/>
    </format>
    <format dxfId="77">
      <pivotArea outline="0" collapsedLevelsAreSubtotals="1" fieldPosition="0"/>
    </format>
    <format dxfId="76">
      <pivotArea outline="0" collapsedLevelsAreSubtotals="1" fieldPosition="0"/>
    </format>
    <format dxfId="62">
      <pivotArea dataOnly="0" labelOnly="1" outline="0" axis="axisValues" fieldPosition="0"/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dataOnly="0" labelOnly="1" outline="0" axis="axisValues" fieldPosition="0"/>
    </format>
    <format dxfId="43">
      <pivotArea outline="0" collapsedLevelsAreSubtotals="1" fieldPosition="0"/>
    </format>
    <format dxfId="42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35C25-B415-46FD-82C5-FF70F7A597B9}" name="PivotTable15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8:C41" firstHeaderRow="1" firstDataRow="1" firstDataCol="1"/>
  <pivotFields count="12">
    <pivotField showAll="0"/>
    <pivotField numFmtId="14" showAll="0"/>
    <pivotField showAll="0"/>
    <pivotField showAll="0"/>
    <pivotField axis="axisRow" showAll="0">
      <items count="13">
        <item x="5"/>
        <item x="4"/>
        <item x="0"/>
        <item x="2"/>
        <item x="1"/>
        <item x="11"/>
        <item x="8"/>
        <item x="6"/>
        <item x="3"/>
        <item x="10"/>
        <item x="9"/>
        <item x="7"/>
        <item t="default"/>
      </items>
    </pivotField>
    <pivotField dataField="1"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Çəki (miqdar)" fld="5" showDataAs="percentOfTotal" baseField="0" baseItem="0" numFmtId="10"/>
  </dataFields>
  <formats count="1">
    <format dxfId="1">
      <pivotArea collapsedLevelsAreSubtotals="1" fieldPosition="0">
        <references count="1">
          <reference field="4" count="0"/>
        </references>
      </pivotArea>
    </format>
  </format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5E35EE-8D1C-4DE4-A28E-FCFC03549163}" name="PivotTable1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B16:O22" firstHeaderRow="1" firstDataRow="2" firstDataCol="1"/>
  <pivotFields count="12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13">
        <item x="5"/>
        <item x="4"/>
        <item x="0"/>
        <item x="2"/>
        <item x="1"/>
        <item x="11"/>
        <item x="8"/>
        <item x="6"/>
        <item x="3"/>
        <item x="10"/>
        <item x="9"/>
        <item x="7"/>
        <item t="default"/>
      </items>
    </pivotField>
    <pivotField dataField="1" showAll="0"/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203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x="201"/>
        <item sd="0" x="202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Çəki (miqdar)" fld="5" baseField="0" baseItem="0"/>
  </dataFields>
  <chartFormats count="2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9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9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9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9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9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9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9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9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9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9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1BB6B35-2D7E-495F-978C-B1F21F407720}" autoFormatId="16" applyNumberFormats="0" applyBorderFormats="0" applyFontFormats="0" applyPatternFormats="0" applyAlignmentFormats="0" applyWidthHeightFormats="0">
  <queryTableRefresh nextId="11">
    <queryTableFields count="10">
      <queryTableField id="1" name="Akt Nömrəsi" tableColumnId="1"/>
      <queryTableField id="2" name="Tarix" tableColumnId="2"/>
      <queryTableField id="3" name="Ərazinin Adı" tableColumnId="3"/>
      <queryTableField id="4" name="Fəhlə sayı" tableColumnId="4"/>
      <queryTableField id="5" name="Sortun Adı" tableColumnId="5"/>
      <queryTableField id="6" name="Çəki (miqdar)" tableColumnId="6"/>
      <queryTableField id="7" name="İstifadə Məqsədi" tableColumnId="7"/>
      <queryTableField id="8" name="Yığım vasitəsi" tableColumnId="8"/>
      <queryTableField id="9" name="Ərazinin Aqronomu" tableColumnId="9"/>
      <queryTableField id="10" name="Ərazinin yaranma ili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98AA26-58FB-4ABE-9289-B94D37D06E71}" name="Table1" displayName="Table1" ref="A1:J1337" tableType="queryTable" totalsRowShown="0">
  <tableColumns count="10">
    <tableColumn id="1" xr3:uid="{67EAD67A-D20E-4FC1-B80C-25836EC2420B}" uniqueName="1" name="Akt Nömrəsi" queryTableFieldId="1" dataDxfId="112"/>
    <tableColumn id="2" xr3:uid="{EEDE208F-3A8C-4F92-B145-EB55580E653A}" uniqueName="2" name="Tarix" queryTableFieldId="2" dataDxfId="111"/>
    <tableColumn id="3" xr3:uid="{626272ED-2BF8-4C0D-BE7E-BF1D778BC4B5}" uniqueName="3" name="Ərazinin Adı" queryTableFieldId="3" dataDxfId="110"/>
    <tableColumn id="4" xr3:uid="{4223376B-851B-4921-901E-0E702E8A5267}" uniqueName="4" name="Fəhlə sayı" queryTableFieldId="4"/>
    <tableColumn id="5" xr3:uid="{55CE594B-2117-4459-B69D-67B96C740240}" uniqueName="5" name="Sortun Adı" queryTableFieldId="5" dataDxfId="109"/>
    <tableColumn id="6" xr3:uid="{A316B43A-4DD7-4E41-8F34-89A4DA397FE2}" uniqueName="6" name="Çəki (miqdar)" queryTableFieldId="6"/>
    <tableColumn id="7" xr3:uid="{C4ADE479-2BEF-46C0-A701-329B3ECB944F}" uniqueName="7" name="İstifadə Məqsədi" queryTableFieldId="7" dataDxfId="108"/>
    <tableColumn id="8" xr3:uid="{083724D5-B7A8-48C5-9438-C41B6C2A6B49}" uniqueName="8" name="Yığım vasitəsi" queryTableFieldId="8" dataDxfId="107"/>
    <tableColumn id="9" xr3:uid="{BF7805CA-5CDA-4EE6-B1DA-4B9D88CA5295}" uniqueName="9" name="Ərazinin Aqronomu" queryTableFieldId="9" dataDxfId="106"/>
    <tableColumn id="10" xr3:uid="{A042D3AA-E79C-40D5-A2C1-1D39ECB49D6E}" uniqueName="10" name="Ərazinin yaranma ili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C99198-2AA9-4CDE-B03F-31A3C4ADC27E}" name="Table2" displayName="Table2" ref="A2:L1338" totalsRowShown="0" headerRowDxfId="105" dataDxfId="103" headerRowBorderDxfId="104" tableBorderDxfId="102" totalsRowBorderDxfId="101">
  <autoFilter ref="A2:L1338" xr:uid="{01451237-48BD-495B-9A53-754D17ECC6A0}"/>
  <tableColumns count="12">
    <tableColumn id="1" xr3:uid="{2054A9AD-D404-42B0-AB60-F22686E85FD9}" name="Akt Nömrəsi" dataDxfId="100"/>
    <tableColumn id="2" xr3:uid="{8BE0EBEC-B699-45CE-9EB7-29038A572F40}" name="Tarix" dataDxfId="99"/>
    <tableColumn id="3" xr3:uid="{1B53A111-F05C-44BC-A4B5-7B5B239733BE}" name="Ərazinin Adı" dataDxfId="98"/>
    <tableColumn id="4" xr3:uid="{A365FDD4-F4F8-4392-8B74-C6E20366F2FF}" name="Parsel Nömrəsi" dataDxfId="97"/>
    <tableColumn id="5" xr3:uid="{FC016D43-40A6-488D-A672-46CFB8D3C550}" name="Fəhlə sayı" dataDxfId="96"/>
    <tableColumn id="6" xr3:uid="{3E2D2BA2-B729-43CC-A2AE-7CAB1F4ACB16}" name="Sortun Adı" dataDxfId="95"/>
    <tableColumn id="7" xr3:uid="{43EDFB88-764B-4333-B744-1B06780966B3}" name="Çəki (miqdar)" dataDxfId="94"/>
    <tableColumn id="8" xr3:uid="{8EE9DBB2-37E3-4EF5-85C7-000CA31CCC63}" name="Yığım edən tərəf" dataDxfId="93"/>
    <tableColumn id="9" xr3:uid="{19E62A25-6EE8-4E11-ABCB-6AD708F574FA}" name="İstifadə Məqsədi" dataDxfId="92"/>
    <tableColumn id="10" xr3:uid="{F0F793AE-B2D6-4260-B06F-26E2C72D24C3}" name="Yığım vasitəsi" dataDxfId="91"/>
    <tableColumn id="11" xr3:uid="{90EF7583-7FFA-4BE3-B837-900EA780965D}" name="Ərazinin Aqronomu" dataDxfId="90"/>
    <tableColumn id="12" xr3:uid="{8400C007-3DE0-4EFE-A16C-73C0591BA437}" name="Ərazinin yaranma ili" dataDxfId="8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pivotTable" Target="../pivotTables/pivot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335"/>
  <sheetViews>
    <sheetView topLeftCell="G1" zoomScale="80" zoomScaleNormal="80" workbookViewId="0">
      <pane ySplit="1" topLeftCell="A2" activePane="bottomLeft" state="frozen"/>
      <selection pane="bottomLeft" activeCell="G18" sqref="G18"/>
    </sheetView>
  </sheetViews>
  <sheetFormatPr defaultColWidth="12.7109375" defaultRowHeight="15.75" customHeight="1" x14ac:dyDescent="0.2"/>
  <cols>
    <col min="1" max="1" width="9.42578125" bestFit="1" customWidth="1"/>
    <col min="2" max="2" width="12.85546875" bestFit="1" customWidth="1"/>
    <col min="3" max="3" width="21" bestFit="1" customWidth="1"/>
    <col min="4" max="4" width="24.140625" bestFit="1" customWidth="1"/>
    <col min="5" max="5" width="18.140625" style="139" bestFit="1" customWidth="1"/>
    <col min="6" max="6" width="18.85546875" bestFit="1" customWidth="1"/>
    <col min="7" max="7" width="22.140625" bestFit="1" customWidth="1"/>
    <col min="8" max="8" width="25.5703125" bestFit="1" customWidth="1"/>
    <col min="9" max="9" width="25.140625" bestFit="1" customWidth="1"/>
    <col min="10" max="10" width="21.7109375" bestFit="1" customWidth="1"/>
    <col min="11" max="11" width="22.85546875" bestFit="1" customWidth="1"/>
    <col min="12" max="12" width="19.42578125" bestFit="1" customWidth="1"/>
    <col min="13" max="13" width="33.42578125" bestFit="1" customWidth="1"/>
  </cols>
  <sheetData>
    <row r="1" spans="1:23" x14ac:dyDescent="0.2">
      <c r="A1" s="28" t="s">
        <v>0</v>
      </c>
      <c r="B1" s="28" t="s">
        <v>1</v>
      </c>
      <c r="C1" s="28" t="s">
        <v>2</v>
      </c>
      <c r="D1" s="28" t="s">
        <v>3</v>
      </c>
      <c r="E1" s="32" t="s">
        <v>4</v>
      </c>
      <c r="F1" s="28" t="s">
        <v>5</v>
      </c>
      <c r="G1" s="32" t="s">
        <v>6</v>
      </c>
      <c r="H1" s="28" t="s">
        <v>7</v>
      </c>
      <c r="I1" s="28" t="s">
        <v>8</v>
      </c>
      <c r="J1" s="28" t="s">
        <v>9</v>
      </c>
      <c r="K1" s="10" t="s">
        <v>10</v>
      </c>
      <c r="L1" s="10" t="s">
        <v>11</v>
      </c>
      <c r="M1" s="10" t="s">
        <v>12</v>
      </c>
      <c r="O1" s="1"/>
      <c r="P1" s="1"/>
      <c r="Q1" s="1"/>
      <c r="R1" s="1"/>
      <c r="S1" s="1"/>
      <c r="T1" s="1"/>
      <c r="U1" s="1"/>
      <c r="V1" s="1"/>
      <c r="W1" s="1"/>
    </row>
    <row r="2" spans="1:23" ht="13.9" customHeight="1" x14ac:dyDescent="0.2">
      <c r="A2" s="3">
        <f t="shared" ref="A2:A40" si="0">ROW()-1</f>
        <v>1</v>
      </c>
      <c r="B2" s="43">
        <v>44831</v>
      </c>
      <c r="C2" s="5" t="s">
        <v>13</v>
      </c>
      <c r="D2" s="5" t="s">
        <v>14</v>
      </c>
      <c r="E2" s="7">
        <v>32</v>
      </c>
      <c r="F2" s="5" t="s">
        <v>15</v>
      </c>
      <c r="G2" s="7">
        <v>1000</v>
      </c>
      <c r="H2" s="5" t="s">
        <v>16</v>
      </c>
      <c r="I2" s="5" t="s">
        <v>17</v>
      </c>
      <c r="J2" s="5" t="s">
        <v>18</v>
      </c>
      <c r="K2" s="44">
        <f>G2/E2</f>
        <v>31.25</v>
      </c>
      <c r="L2" s="27" t="str">
        <f>VLOOKUP($C2, 'Ərazi məlumatları'!$A$2:$C$5, 2, 0)</f>
        <v>7x7</v>
      </c>
      <c r="M2" s="27">
        <f>VLOOKUP($C2, 'Ərazi məlumatları'!$A$2:$C$5, 3, 0)</f>
        <v>100</v>
      </c>
      <c r="N2" s="1"/>
      <c r="O2" s="8"/>
      <c r="P2" s="8"/>
      <c r="Q2" s="8"/>
      <c r="R2" s="8"/>
      <c r="S2" s="8"/>
      <c r="T2" s="8"/>
      <c r="U2" s="8"/>
      <c r="V2" s="8"/>
      <c r="W2" s="8"/>
    </row>
    <row r="3" spans="1:23" ht="12.75" x14ac:dyDescent="0.2">
      <c r="A3" s="3">
        <f t="shared" si="0"/>
        <v>2</v>
      </c>
      <c r="B3" s="43">
        <v>44832</v>
      </c>
      <c r="C3" s="5" t="s">
        <v>13</v>
      </c>
      <c r="D3" s="5" t="s">
        <v>14</v>
      </c>
      <c r="E3" s="7">
        <v>20</v>
      </c>
      <c r="F3" s="5" t="s">
        <v>15</v>
      </c>
      <c r="G3" s="7">
        <v>1100</v>
      </c>
      <c r="H3" s="5" t="s">
        <v>16</v>
      </c>
      <c r="I3" s="5" t="s">
        <v>17</v>
      </c>
      <c r="J3" s="5" t="s">
        <v>18</v>
      </c>
      <c r="K3" s="44">
        <f t="shared" ref="K3:K66" si="1">G3/E3</f>
        <v>55</v>
      </c>
      <c r="L3" s="27" t="str">
        <f>VLOOKUP($C3, 'Ərazi məlumatları'!$A$2:$C$5, 2, 0)</f>
        <v>7x7</v>
      </c>
      <c r="M3" s="27">
        <f>VLOOKUP($C3, 'Ərazi məlumatları'!$A$2:$C$5, 3, 0)</f>
        <v>100</v>
      </c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ht="12.75" x14ac:dyDescent="0.2">
      <c r="A4" s="3">
        <f t="shared" si="0"/>
        <v>3</v>
      </c>
      <c r="B4" s="43">
        <v>44832</v>
      </c>
      <c r="C4" s="5" t="s">
        <v>13</v>
      </c>
      <c r="D4" s="5" t="s">
        <v>14</v>
      </c>
      <c r="E4" s="7">
        <v>18</v>
      </c>
      <c r="F4" s="5" t="s">
        <v>15</v>
      </c>
      <c r="G4" s="7">
        <v>1200</v>
      </c>
      <c r="H4" s="5" t="s">
        <v>16</v>
      </c>
      <c r="I4" s="5" t="s">
        <v>17</v>
      </c>
      <c r="J4" s="5" t="s">
        <v>18</v>
      </c>
      <c r="K4" s="44">
        <f t="shared" si="1"/>
        <v>66.666666666666671</v>
      </c>
      <c r="L4" s="27" t="str">
        <f>VLOOKUP($C4, 'Ərazi məlumatları'!$A$2:$C$5, 2, 0)</f>
        <v>7x7</v>
      </c>
      <c r="M4" s="27">
        <f>VLOOKUP($C4, 'Ərazi məlumatları'!$A$2:$C$5, 3, 0)</f>
        <v>100</v>
      </c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2.75" x14ac:dyDescent="0.2">
      <c r="A5" s="3">
        <f t="shared" si="0"/>
        <v>4</v>
      </c>
      <c r="B5" s="43">
        <v>44832</v>
      </c>
      <c r="C5" s="5" t="s">
        <v>19</v>
      </c>
      <c r="D5" s="5" t="s">
        <v>14</v>
      </c>
      <c r="E5" s="7">
        <v>14</v>
      </c>
      <c r="F5" s="5" t="s">
        <v>15</v>
      </c>
      <c r="G5" s="7">
        <v>1300</v>
      </c>
      <c r="H5" s="5" t="s">
        <v>16</v>
      </c>
      <c r="I5" s="5" t="s">
        <v>17</v>
      </c>
      <c r="J5" s="5" t="s">
        <v>18</v>
      </c>
      <c r="K5" s="44">
        <f t="shared" si="1"/>
        <v>92.857142857142861</v>
      </c>
      <c r="L5" s="27" t="str">
        <f>VLOOKUP($C5, 'Ərazi məlumatları'!$A$2:$C$5, 2, 0)</f>
        <v>7x5</v>
      </c>
      <c r="M5" s="27">
        <f>VLOOKUP($C5, 'Ərazi məlumatları'!$A$2:$C$5, 3, 0)</f>
        <v>80</v>
      </c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2.75" x14ac:dyDescent="0.2">
      <c r="A6" s="3">
        <f t="shared" si="0"/>
        <v>5</v>
      </c>
      <c r="B6" s="43">
        <v>44833</v>
      </c>
      <c r="C6" s="5" t="s">
        <v>13</v>
      </c>
      <c r="D6" s="5" t="s">
        <v>14</v>
      </c>
      <c r="E6" s="7">
        <v>12</v>
      </c>
      <c r="F6" s="5" t="s">
        <v>15</v>
      </c>
      <c r="G6" s="7">
        <v>1400</v>
      </c>
      <c r="H6" s="5" t="s">
        <v>16</v>
      </c>
      <c r="I6" s="5" t="s">
        <v>17</v>
      </c>
      <c r="J6" s="5" t="s">
        <v>18</v>
      </c>
      <c r="K6" s="44">
        <f t="shared" si="1"/>
        <v>116.66666666666667</v>
      </c>
      <c r="L6" s="27" t="str">
        <f>VLOOKUP($C6, 'Ərazi məlumatları'!$A$2:$C$5, 2, 0)</f>
        <v>7x7</v>
      </c>
      <c r="M6" s="27">
        <f>VLOOKUP($C6, 'Ərazi məlumatları'!$A$2:$C$5, 3, 0)</f>
        <v>100</v>
      </c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2.75" x14ac:dyDescent="0.2">
      <c r="A7" s="3">
        <f t="shared" si="0"/>
        <v>6</v>
      </c>
      <c r="B7" s="43">
        <v>44833</v>
      </c>
      <c r="C7" s="5" t="s">
        <v>13</v>
      </c>
      <c r="D7" s="5" t="s">
        <v>14</v>
      </c>
      <c r="E7" s="7">
        <v>26</v>
      </c>
      <c r="F7" s="5" t="s">
        <v>15</v>
      </c>
      <c r="G7" s="7">
        <v>1500</v>
      </c>
      <c r="H7" s="5" t="s">
        <v>16</v>
      </c>
      <c r="I7" s="5" t="s">
        <v>17</v>
      </c>
      <c r="J7" s="5" t="s">
        <v>18</v>
      </c>
      <c r="K7" s="44">
        <f t="shared" si="1"/>
        <v>57.692307692307693</v>
      </c>
      <c r="L7" s="27" t="str">
        <f>VLOOKUP($C7, 'Ərazi məlumatları'!$A$2:$C$5, 2, 0)</f>
        <v>7x7</v>
      </c>
      <c r="M7" s="27">
        <f>VLOOKUP($C7, 'Ərazi məlumatları'!$A$2:$C$5, 3, 0)</f>
        <v>100</v>
      </c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2.75" x14ac:dyDescent="0.2">
      <c r="A8" s="3">
        <f t="shared" si="0"/>
        <v>7</v>
      </c>
      <c r="B8" s="43">
        <v>44833</v>
      </c>
      <c r="C8" s="5" t="s">
        <v>19</v>
      </c>
      <c r="D8" s="5" t="s">
        <v>14</v>
      </c>
      <c r="E8" s="7">
        <v>24</v>
      </c>
      <c r="F8" s="5" t="s">
        <v>15</v>
      </c>
      <c r="G8" s="7">
        <v>1600</v>
      </c>
      <c r="H8" s="5" t="s">
        <v>16</v>
      </c>
      <c r="I8" s="5" t="s">
        <v>17</v>
      </c>
      <c r="J8" s="5" t="s">
        <v>18</v>
      </c>
      <c r="K8" s="44">
        <f t="shared" si="1"/>
        <v>66.666666666666671</v>
      </c>
      <c r="L8" s="27" t="str">
        <f>VLOOKUP($C8, 'Ərazi məlumatları'!$A$2:$C$5, 2, 0)</f>
        <v>7x5</v>
      </c>
      <c r="M8" s="27">
        <f>VLOOKUP($C8, 'Ərazi məlumatları'!$A$2:$C$5, 3, 0)</f>
        <v>80</v>
      </c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ht="12.75" x14ac:dyDescent="0.2">
      <c r="A9" s="3">
        <f t="shared" si="0"/>
        <v>8</v>
      </c>
      <c r="B9" s="43">
        <v>44834</v>
      </c>
      <c r="C9" s="5" t="s">
        <v>19</v>
      </c>
      <c r="D9" s="5" t="s">
        <v>14</v>
      </c>
      <c r="E9" s="7">
        <v>24</v>
      </c>
      <c r="F9" s="5" t="s">
        <v>15</v>
      </c>
      <c r="G9" s="7">
        <v>1700</v>
      </c>
      <c r="H9" s="5" t="s">
        <v>16</v>
      </c>
      <c r="I9" s="5" t="s">
        <v>17</v>
      </c>
      <c r="J9" s="5" t="s">
        <v>18</v>
      </c>
      <c r="K9" s="44">
        <f t="shared" si="1"/>
        <v>70.833333333333329</v>
      </c>
      <c r="L9" s="27" t="str">
        <f>VLOOKUP($C9, 'Ərazi məlumatları'!$A$2:$C$5, 2, 0)</f>
        <v>7x5</v>
      </c>
      <c r="M9" s="27">
        <f>VLOOKUP($C9, 'Ərazi məlumatları'!$A$2:$C$5, 3, 0)</f>
        <v>80</v>
      </c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2.75" x14ac:dyDescent="0.2">
      <c r="A10" s="3">
        <f t="shared" si="0"/>
        <v>9</v>
      </c>
      <c r="B10" s="43">
        <v>44834</v>
      </c>
      <c r="C10" s="5" t="s">
        <v>13</v>
      </c>
      <c r="D10" s="5" t="s">
        <v>14</v>
      </c>
      <c r="E10" s="7">
        <v>9</v>
      </c>
      <c r="F10" s="5" t="s">
        <v>15</v>
      </c>
      <c r="G10" s="7">
        <v>1800</v>
      </c>
      <c r="H10" s="5" t="s">
        <v>16</v>
      </c>
      <c r="I10" s="5" t="s">
        <v>17</v>
      </c>
      <c r="J10" s="5" t="s">
        <v>18</v>
      </c>
      <c r="K10" s="44">
        <f t="shared" si="1"/>
        <v>200</v>
      </c>
      <c r="L10" s="27" t="str">
        <f>VLOOKUP($C10, 'Ərazi məlumatları'!$A$2:$C$5, 2, 0)</f>
        <v>7x7</v>
      </c>
      <c r="M10" s="27">
        <f>VLOOKUP($C10, 'Ərazi məlumatları'!$A$2:$C$5, 3, 0)</f>
        <v>100</v>
      </c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2.75" x14ac:dyDescent="0.2">
      <c r="A11" s="3">
        <f t="shared" si="0"/>
        <v>10</v>
      </c>
      <c r="B11" s="43">
        <v>44834</v>
      </c>
      <c r="C11" s="5" t="s">
        <v>13</v>
      </c>
      <c r="D11" s="5" t="s">
        <v>14</v>
      </c>
      <c r="E11" s="7">
        <v>32</v>
      </c>
      <c r="F11" s="5" t="s">
        <v>15</v>
      </c>
      <c r="G11" s="7">
        <v>1900</v>
      </c>
      <c r="H11" s="5" t="s">
        <v>16</v>
      </c>
      <c r="I11" s="5" t="s">
        <v>17</v>
      </c>
      <c r="J11" s="5" t="s">
        <v>18</v>
      </c>
      <c r="K11" s="44">
        <f t="shared" si="1"/>
        <v>59.375</v>
      </c>
      <c r="L11" s="27" t="str">
        <f>VLOOKUP($C11, 'Ərazi məlumatları'!$A$2:$C$5, 2, 0)</f>
        <v>7x7</v>
      </c>
      <c r="M11" s="27">
        <f>VLOOKUP($C11, 'Ərazi məlumatları'!$A$2:$C$5, 3, 0)</f>
        <v>100</v>
      </c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2.75" x14ac:dyDescent="0.2">
      <c r="A12" s="3">
        <f t="shared" si="0"/>
        <v>11</v>
      </c>
      <c r="B12" s="43">
        <v>44835</v>
      </c>
      <c r="C12" s="5" t="s">
        <v>19</v>
      </c>
      <c r="D12" s="5" t="s">
        <v>14</v>
      </c>
      <c r="E12" s="7">
        <v>24</v>
      </c>
      <c r="F12" s="5" t="s">
        <v>15</v>
      </c>
      <c r="G12" s="7">
        <v>2000</v>
      </c>
      <c r="H12" s="5" t="s">
        <v>16</v>
      </c>
      <c r="I12" s="5" t="s">
        <v>17</v>
      </c>
      <c r="J12" s="5" t="s">
        <v>18</v>
      </c>
      <c r="K12" s="44">
        <f t="shared" si="1"/>
        <v>83.333333333333329</v>
      </c>
      <c r="L12" s="27" t="str">
        <f>VLOOKUP($C12, 'Ərazi məlumatları'!$A$2:$C$5, 2, 0)</f>
        <v>7x5</v>
      </c>
      <c r="M12" s="27">
        <f>VLOOKUP($C12, 'Ərazi məlumatları'!$A$2:$C$5, 3, 0)</f>
        <v>80</v>
      </c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2.75" x14ac:dyDescent="0.2">
      <c r="A13" s="3">
        <f t="shared" si="0"/>
        <v>12</v>
      </c>
      <c r="B13" s="43">
        <v>44835</v>
      </c>
      <c r="C13" s="5" t="s">
        <v>13</v>
      </c>
      <c r="D13" s="5" t="s">
        <v>14</v>
      </c>
      <c r="E13" s="7">
        <v>23</v>
      </c>
      <c r="F13" s="5" t="s">
        <v>15</v>
      </c>
      <c r="G13" s="7">
        <v>2100</v>
      </c>
      <c r="H13" s="5" t="s">
        <v>16</v>
      </c>
      <c r="I13" s="5" t="s">
        <v>17</v>
      </c>
      <c r="J13" s="5" t="s">
        <v>18</v>
      </c>
      <c r="K13" s="44">
        <f t="shared" si="1"/>
        <v>91.304347826086953</v>
      </c>
      <c r="L13" s="27" t="str">
        <f>VLOOKUP($C13, 'Ərazi məlumatları'!$A$2:$C$5, 2, 0)</f>
        <v>7x7</v>
      </c>
      <c r="M13" s="27">
        <f>VLOOKUP($C13, 'Ərazi məlumatları'!$A$2:$C$5, 3, 0)</f>
        <v>100</v>
      </c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ht="12.75" x14ac:dyDescent="0.2">
      <c r="A14" s="3">
        <f t="shared" si="0"/>
        <v>13</v>
      </c>
      <c r="B14" s="43">
        <v>44835</v>
      </c>
      <c r="C14" s="5" t="s">
        <v>13</v>
      </c>
      <c r="D14" s="5" t="s">
        <v>14</v>
      </c>
      <c r="E14" s="7">
        <v>4</v>
      </c>
      <c r="F14" s="5" t="s">
        <v>15</v>
      </c>
      <c r="G14" s="7">
        <v>2200</v>
      </c>
      <c r="H14" s="5" t="s">
        <v>16</v>
      </c>
      <c r="I14" s="5" t="s">
        <v>17</v>
      </c>
      <c r="J14" s="5" t="s">
        <v>18</v>
      </c>
      <c r="K14" s="44">
        <f t="shared" si="1"/>
        <v>550</v>
      </c>
      <c r="L14" s="27" t="str">
        <f>VLOOKUP($C14, 'Ərazi məlumatları'!$A$2:$C$5, 2, 0)</f>
        <v>7x7</v>
      </c>
      <c r="M14" s="27">
        <f>VLOOKUP($C14, 'Ərazi məlumatları'!$A$2:$C$5, 3, 0)</f>
        <v>100</v>
      </c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2.75" x14ac:dyDescent="0.2">
      <c r="A15" s="3">
        <f t="shared" si="0"/>
        <v>14</v>
      </c>
      <c r="B15" s="43">
        <v>44837</v>
      </c>
      <c r="C15" s="5" t="s">
        <v>19</v>
      </c>
      <c r="D15" s="5" t="s">
        <v>14</v>
      </c>
      <c r="E15" s="7">
        <v>24</v>
      </c>
      <c r="F15" s="5" t="s">
        <v>15</v>
      </c>
      <c r="G15" s="7">
        <v>2300</v>
      </c>
      <c r="H15" s="5" t="s">
        <v>16</v>
      </c>
      <c r="I15" s="5" t="s">
        <v>17</v>
      </c>
      <c r="J15" s="5" t="s">
        <v>18</v>
      </c>
      <c r="K15" s="44">
        <f t="shared" si="1"/>
        <v>95.833333333333329</v>
      </c>
      <c r="L15" s="27" t="str">
        <f>VLOOKUP($C15, 'Ərazi məlumatları'!$A$2:$C$5, 2, 0)</f>
        <v>7x5</v>
      </c>
      <c r="M15" s="27">
        <f>VLOOKUP($C15, 'Ərazi məlumatları'!$A$2:$C$5, 3, 0)</f>
        <v>80</v>
      </c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ht="12.75" x14ac:dyDescent="0.2">
      <c r="A16" s="3">
        <f t="shared" si="0"/>
        <v>15</v>
      </c>
      <c r="B16" s="43">
        <v>44837</v>
      </c>
      <c r="C16" s="5" t="s">
        <v>13</v>
      </c>
      <c r="D16" s="5" t="s">
        <v>14</v>
      </c>
      <c r="E16" s="7">
        <v>17</v>
      </c>
      <c r="F16" s="5" t="s">
        <v>15</v>
      </c>
      <c r="G16" s="7">
        <v>2400</v>
      </c>
      <c r="H16" s="5" t="s">
        <v>16</v>
      </c>
      <c r="I16" s="5" t="s">
        <v>17</v>
      </c>
      <c r="J16" s="5" t="s">
        <v>18</v>
      </c>
      <c r="K16" s="44">
        <f t="shared" si="1"/>
        <v>141.1764705882353</v>
      </c>
      <c r="L16" s="27" t="str">
        <f>VLOOKUP($C16, 'Ərazi məlumatları'!$A$2:$C$5, 2, 0)</f>
        <v>7x7</v>
      </c>
      <c r="M16" s="27">
        <f>VLOOKUP($C16, 'Ərazi məlumatları'!$A$2:$C$5, 3, 0)</f>
        <v>100</v>
      </c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13" ht="12.75" x14ac:dyDescent="0.2">
      <c r="A17" s="3">
        <f t="shared" si="0"/>
        <v>16</v>
      </c>
      <c r="B17" s="43">
        <v>44837</v>
      </c>
      <c r="C17" s="5" t="s">
        <v>13</v>
      </c>
      <c r="D17" s="5" t="s">
        <v>14</v>
      </c>
      <c r="E17" s="7">
        <v>8</v>
      </c>
      <c r="F17" s="5" t="s">
        <v>15</v>
      </c>
      <c r="G17" s="7">
        <v>2500</v>
      </c>
      <c r="H17" s="5" t="s">
        <v>16</v>
      </c>
      <c r="I17" s="5" t="s">
        <v>17</v>
      </c>
      <c r="J17" s="5" t="s">
        <v>18</v>
      </c>
      <c r="K17" s="44">
        <f t="shared" si="1"/>
        <v>312.5</v>
      </c>
      <c r="L17" s="27" t="str">
        <f>VLOOKUP($C17, 'Ərazi məlumatları'!$A$2:$C$5, 2, 0)</f>
        <v>7x7</v>
      </c>
      <c r="M17" s="27">
        <f>VLOOKUP($C17, 'Ərazi məlumatları'!$A$2:$C$5, 3, 0)</f>
        <v>100</v>
      </c>
    </row>
    <row r="18" spans="1:13" ht="12.75" x14ac:dyDescent="0.2">
      <c r="A18" s="3">
        <f t="shared" si="0"/>
        <v>17</v>
      </c>
      <c r="B18" s="43">
        <v>44837</v>
      </c>
      <c r="C18" s="5" t="s">
        <v>13</v>
      </c>
      <c r="D18" s="5" t="s">
        <v>14</v>
      </c>
      <c r="E18" s="7">
        <v>20</v>
      </c>
      <c r="F18" s="5" t="s">
        <v>15</v>
      </c>
      <c r="G18" s="7">
        <v>2600</v>
      </c>
      <c r="H18" s="5" t="s">
        <v>16</v>
      </c>
      <c r="I18" s="5" t="s">
        <v>17</v>
      </c>
      <c r="J18" s="5" t="s">
        <v>18</v>
      </c>
      <c r="K18" s="44">
        <f t="shared" si="1"/>
        <v>130</v>
      </c>
      <c r="L18" s="27" t="str">
        <f>VLOOKUP($C18, 'Ərazi məlumatları'!$A$2:$C$5, 2, 0)</f>
        <v>7x7</v>
      </c>
      <c r="M18" s="27">
        <f>VLOOKUP($C18, 'Ərazi məlumatları'!$A$2:$C$5, 3, 0)</f>
        <v>100</v>
      </c>
    </row>
    <row r="19" spans="1:13" ht="12.75" x14ac:dyDescent="0.2">
      <c r="A19" s="3">
        <f t="shared" si="0"/>
        <v>18</v>
      </c>
      <c r="B19" s="43">
        <v>44838</v>
      </c>
      <c r="C19" s="5" t="s">
        <v>19</v>
      </c>
      <c r="D19" s="5" t="s">
        <v>14</v>
      </c>
      <c r="E19" s="7">
        <v>27</v>
      </c>
      <c r="F19" s="5" t="s">
        <v>15</v>
      </c>
      <c r="G19" s="7">
        <v>2700</v>
      </c>
      <c r="H19" s="5" t="s">
        <v>16</v>
      </c>
      <c r="I19" s="5" t="s">
        <v>17</v>
      </c>
      <c r="J19" s="5" t="s">
        <v>18</v>
      </c>
      <c r="K19" s="44">
        <f t="shared" si="1"/>
        <v>100</v>
      </c>
      <c r="L19" s="27" t="str">
        <f>VLOOKUP($C19, 'Ərazi məlumatları'!$A$2:$C$5, 2, 0)</f>
        <v>7x5</v>
      </c>
      <c r="M19" s="27">
        <f>VLOOKUP($C19, 'Ərazi məlumatları'!$A$2:$C$5, 3, 0)</f>
        <v>80</v>
      </c>
    </row>
    <row r="20" spans="1:13" ht="12.75" x14ac:dyDescent="0.2">
      <c r="A20" s="3">
        <f t="shared" si="0"/>
        <v>19</v>
      </c>
      <c r="B20" s="43">
        <v>44838</v>
      </c>
      <c r="C20" s="5" t="s">
        <v>13</v>
      </c>
      <c r="D20" s="5" t="s">
        <v>14</v>
      </c>
      <c r="E20" s="7">
        <v>18</v>
      </c>
      <c r="F20" s="5" t="s">
        <v>15</v>
      </c>
      <c r="G20" s="7">
        <v>2800</v>
      </c>
      <c r="H20" s="5" t="s">
        <v>16</v>
      </c>
      <c r="I20" s="5" t="s">
        <v>17</v>
      </c>
      <c r="J20" s="5" t="s">
        <v>18</v>
      </c>
      <c r="K20" s="44">
        <f t="shared" si="1"/>
        <v>155.55555555555554</v>
      </c>
      <c r="L20" s="27" t="str">
        <f>VLOOKUP($C20, 'Ərazi məlumatları'!$A$2:$C$5, 2, 0)</f>
        <v>7x7</v>
      </c>
      <c r="M20" s="27">
        <f>VLOOKUP($C20, 'Ərazi məlumatları'!$A$2:$C$5, 3, 0)</f>
        <v>100</v>
      </c>
    </row>
    <row r="21" spans="1:13" ht="12.75" x14ac:dyDescent="0.2">
      <c r="A21" s="3">
        <f t="shared" si="0"/>
        <v>20</v>
      </c>
      <c r="B21" s="43">
        <v>44838</v>
      </c>
      <c r="C21" s="5" t="s">
        <v>13</v>
      </c>
      <c r="D21" s="5" t="s">
        <v>14</v>
      </c>
      <c r="E21" s="7">
        <v>16</v>
      </c>
      <c r="F21" s="5" t="s">
        <v>15</v>
      </c>
      <c r="G21" s="7">
        <v>2900</v>
      </c>
      <c r="H21" s="5" t="s">
        <v>16</v>
      </c>
      <c r="I21" s="5" t="s">
        <v>17</v>
      </c>
      <c r="J21" s="5" t="s">
        <v>18</v>
      </c>
      <c r="K21" s="44">
        <f t="shared" si="1"/>
        <v>181.25</v>
      </c>
      <c r="L21" s="27" t="str">
        <f>VLOOKUP($C21, 'Ərazi məlumatları'!$A$2:$C$5, 2, 0)</f>
        <v>7x7</v>
      </c>
      <c r="M21" s="27">
        <f>VLOOKUP($C21, 'Ərazi məlumatları'!$A$2:$C$5, 3, 0)</f>
        <v>100</v>
      </c>
    </row>
    <row r="22" spans="1:13" ht="12.75" x14ac:dyDescent="0.2">
      <c r="A22" s="3">
        <f t="shared" si="0"/>
        <v>21</v>
      </c>
      <c r="B22" s="43">
        <v>44838</v>
      </c>
      <c r="C22" s="5" t="s">
        <v>13</v>
      </c>
      <c r="D22" s="5" t="s">
        <v>14</v>
      </c>
      <c r="E22" s="7">
        <v>12</v>
      </c>
      <c r="F22" s="5" t="s">
        <v>15</v>
      </c>
      <c r="G22" s="7">
        <v>3000</v>
      </c>
      <c r="H22" s="5" t="s">
        <v>16</v>
      </c>
      <c r="I22" s="5" t="s">
        <v>17</v>
      </c>
      <c r="J22" s="5" t="s">
        <v>18</v>
      </c>
      <c r="K22" s="44">
        <f t="shared" si="1"/>
        <v>250</v>
      </c>
      <c r="L22" s="27" t="str">
        <f>VLOOKUP($C22, 'Ərazi məlumatları'!$A$2:$C$5, 2, 0)</f>
        <v>7x7</v>
      </c>
      <c r="M22" s="27">
        <f>VLOOKUP($C22, 'Ərazi məlumatları'!$A$2:$C$5, 3, 0)</f>
        <v>100</v>
      </c>
    </row>
    <row r="23" spans="1:13" ht="12.75" x14ac:dyDescent="0.2">
      <c r="A23" s="3">
        <f t="shared" si="0"/>
        <v>22</v>
      </c>
      <c r="B23" s="43">
        <v>44839</v>
      </c>
      <c r="C23" s="5" t="s">
        <v>13</v>
      </c>
      <c r="D23" s="5" t="s">
        <v>14</v>
      </c>
      <c r="E23" s="7">
        <v>18</v>
      </c>
      <c r="F23" s="5" t="s">
        <v>15</v>
      </c>
      <c r="G23" s="7">
        <v>1000</v>
      </c>
      <c r="H23" s="5" t="s">
        <v>16</v>
      </c>
      <c r="I23" s="5" t="s">
        <v>17</v>
      </c>
      <c r="J23" s="5" t="s">
        <v>18</v>
      </c>
      <c r="K23" s="44">
        <f t="shared" si="1"/>
        <v>55.555555555555557</v>
      </c>
      <c r="L23" s="27" t="str">
        <f>VLOOKUP($C23, 'Ərazi məlumatları'!$A$2:$C$5, 2, 0)</f>
        <v>7x7</v>
      </c>
      <c r="M23" s="27">
        <f>VLOOKUP($C23, 'Ərazi məlumatları'!$A$2:$C$5, 3, 0)</f>
        <v>100</v>
      </c>
    </row>
    <row r="24" spans="1:13" ht="12.75" x14ac:dyDescent="0.2">
      <c r="A24" s="3">
        <f t="shared" si="0"/>
        <v>23</v>
      </c>
      <c r="B24" s="43">
        <v>44839</v>
      </c>
      <c r="C24" s="5" t="s">
        <v>19</v>
      </c>
      <c r="D24" s="5" t="s">
        <v>14</v>
      </c>
      <c r="E24" s="7">
        <v>24</v>
      </c>
      <c r="F24" s="5" t="s">
        <v>15</v>
      </c>
      <c r="G24" s="7">
        <v>1100</v>
      </c>
      <c r="H24" s="5" t="s">
        <v>16</v>
      </c>
      <c r="I24" s="5" t="s">
        <v>17</v>
      </c>
      <c r="J24" s="5" t="s">
        <v>18</v>
      </c>
      <c r="K24" s="44">
        <f t="shared" si="1"/>
        <v>45.833333333333336</v>
      </c>
      <c r="L24" s="27" t="str">
        <f>VLOOKUP($C24, 'Ərazi məlumatları'!$A$2:$C$5, 2, 0)</f>
        <v>7x5</v>
      </c>
      <c r="M24" s="27">
        <f>VLOOKUP($C24, 'Ərazi məlumatları'!$A$2:$C$5, 3, 0)</f>
        <v>80</v>
      </c>
    </row>
    <row r="25" spans="1:13" ht="12.75" x14ac:dyDescent="0.2">
      <c r="A25" s="3">
        <f t="shared" si="0"/>
        <v>24</v>
      </c>
      <c r="B25" s="43">
        <v>44839</v>
      </c>
      <c r="C25" s="5" t="s">
        <v>19</v>
      </c>
      <c r="D25" s="5" t="s">
        <v>14</v>
      </c>
      <c r="E25" s="7">
        <v>6</v>
      </c>
      <c r="F25" s="5" t="s">
        <v>15</v>
      </c>
      <c r="G25" s="7">
        <v>1200</v>
      </c>
      <c r="H25" s="5" t="s">
        <v>16</v>
      </c>
      <c r="I25" s="5" t="s">
        <v>17</v>
      </c>
      <c r="J25" s="5" t="s">
        <v>18</v>
      </c>
      <c r="K25" s="44">
        <f t="shared" si="1"/>
        <v>200</v>
      </c>
      <c r="L25" s="27" t="str">
        <f>VLOOKUP($C25, 'Ərazi məlumatları'!$A$2:$C$5, 2, 0)</f>
        <v>7x5</v>
      </c>
      <c r="M25" s="27">
        <f>VLOOKUP($C25, 'Ərazi məlumatları'!$A$2:$C$5, 3, 0)</f>
        <v>80</v>
      </c>
    </row>
    <row r="26" spans="1:13" ht="12.75" x14ac:dyDescent="0.2">
      <c r="A26" s="3">
        <f t="shared" si="0"/>
        <v>25</v>
      </c>
      <c r="B26" s="43">
        <v>44839</v>
      </c>
      <c r="C26" s="5" t="s">
        <v>13</v>
      </c>
      <c r="D26" s="5" t="s">
        <v>14</v>
      </c>
      <c r="E26" s="7">
        <v>13</v>
      </c>
      <c r="F26" s="5" t="s">
        <v>15</v>
      </c>
      <c r="G26" s="7">
        <v>1300</v>
      </c>
      <c r="H26" s="5" t="s">
        <v>16</v>
      </c>
      <c r="I26" s="5" t="s">
        <v>17</v>
      </c>
      <c r="J26" s="5" t="s">
        <v>18</v>
      </c>
      <c r="K26" s="44">
        <f t="shared" si="1"/>
        <v>100</v>
      </c>
      <c r="L26" s="27" t="str">
        <f>VLOOKUP($C26, 'Ərazi məlumatları'!$A$2:$C$5, 2, 0)</f>
        <v>7x7</v>
      </c>
      <c r="M26" s="27">
        <f>VLOOKUP($C26, 'Ərazi məlumatları'!$A$2:$C$5, 3, 0)</f>
        <v>100</v>
      </c>
    </row>
    <row r="27" spans="1:13" ht="12.75" x14ac:dyDescent="0.2">
      <c r="A27" s="3">
        <f t="shared" si="0"/>
        <v>26</v>
      </c>
      <c r="B27" s="43">
        <v>44839</v>
      </c>
      <c r="C27" s="5" t="s">
        <v>13</v>
      </c>
      <c r="D27" s="5" t="s">
        <v>14</v>
      </c>
      <c r="E27" s="7">
        <v>10</v>
      </c>
      <c r="F27" s="5" t="s">
        <v>15</v>
      </c>
      <c r="G27" s="7">
        <v>1400</v>
      </c>
      <c r="H27" s="5" t="s">
        <v>16</v>
      </c>
      <c r="I27" s="5" t="s">
        <v>17</v>
      </c>
      <c r="J27" s="5" t="s">
        <v>18</v>
      </c>
      <c r="K27" s="44">
        <f t="shared" si="1"/>
        <v>140</v>
      </c>
      <c r="L27" s="27" t="str">
        <f>VLOOKUP($C27, 'Ərazi məlumatları'!$A$2:$C$5, 2, 0)</f>
        <v>7x7</v>
      </c>
      <c r="M27" s="27">
        <f>VLOOKUP($C27, 'Ərazi məlumatları'!$A$2:$C$5, 3, 0)</f>
        <v>100</v>
      </c>
    </row>
    <row r="28" spans="1:13" ht="12.75" x14ac:dyDescent="0.2">
      <c r="A28" s="3">
        <f t="shared" si="0"/>
        <v>27</v>
      </c>
      <c r="B28" s="43">
        <v>44840</v>
      </c>
      <c r="C28" s="5" t="s">
        <v>13</v>
      </c>
      <c r="D28" s="5" t="s">
        <v>14</v>
      </c>
      <c r="E28" s="7">
        <v>6</v>
      </c>
      <c r="F28" s="5" t="s">
        <v>15</v>
      </c>
      <c r="G28" s="7">
        <v>1500</v>
      </c>
      <c r="H28" s="5" t="s">
        <v>16</v>
      </c>
      <c r="I28" s="5" t="s">
        <v>17</v>
      </c>
      <c r="J28" s="5" t="s">
        <v>18</v>
      </c>
      <c r="K28" s="44">
        <f t="shared" si="1"/>
        <v>250</v>
      </c>
      <c r="L28" s="27" t="str">
        <f>VLOOKUP($C28, 'Ərazi məlumatları'!$A$2:$C$5, 2, 0)</f>
        <v>7x7</v>
      </c>
      <c r="M28" s="27">
        <f>VLOOKUP($C28, 'Ərazi məlumatları'!$A$2:$C$5, 3, 0)</f>
        <v>100</v>
      </c>
    </row>
    <row r="29" spans="1:13" ht="12.75" x14ac:dyDescent="0.2">
      <c r="A29" s="3">
        <f t="shared" si="0"/>
        <v>28</v>
      </c>
      <c r="B29" s="43">
        <v>44840</v>
      </c>
      <c r="C29" s="5" t="s">
        <v>13</v>
      </c>
      <c r="D29" s="5" t="s">
        <v>14</v>
      </c>
      <c r="E29" s="7">
        <v>11</v>
      </c>
      <c r="F29" s="5" t="s">
        <v>15</v>
      </c>
      <c r="G29" s="7">
        <v>1600</v>
      </c>
      <c r="H29" s="5" t="s">
        <v>16</v>
      </c>
      <c r="I29" s="5" t="s">
        <v>17</v>
      </c>
      <c r="J29" s="5" t="s">
        <v>18</v>
      </c>
      <c r="K29" s="44">
        <f t="shared" si="1"/>
        <v>145.45454545454547</v>
      </c>
      <c r="L29" s="27" t="str">
        <f>VLOOKUP($C29, 'Ərazi məlumatları'!$A$2:$C$5, 2, 0)</f>
        <v>7x7</v>
      </c>
      <c r="M29" s="27">
        <f>VLOOKUP($C29, 'Ərazi məlumatları'!$A$2:$C$5, 3, 0)</f>
        <v>100</v>
      </c>
    </row>
    <row r="30" spans="1:13" ht="12.75" x14ac:dyDescent="0.2">
      <c r="A30" s="3">
        <f t="shared" si="0"/>
        <v>29</v>
      </c>
      <c r="B30" s="43">
        <v>44840</v>
      </c>
      <c r="C30" s="5" t="s">
        <v>19</v>
      </c>
      <c r="D30" s="5" t="s">
        <v>14</v>
      </c>
      <c r="E30" s="7">
        <v>20</v>
      </c>
      <c r="F30" s="5" t="s">
        <v>15</v>
      </c>
      <c r="G30" s="7">
        <v>1700</v>
      </c>
      <c r="H30" s="5" t="s">
        <v>16</v>
      </c>
      <c r="I30" s="5" t="s">
        <v>17</v>
      </c>
      <c r="J30" s="5" t="s">
        <v>18</v>
      </c>
      <c r="K30" s="44">
        <f t="shared" si="1"/>
        <v>85</v>
      </c>
      <c r="L30" s="27" t="str">
        <f>VLOOKUP($C30, 'Ərazi məlumatları'!$A$2:$C$5, 2, 0)</f>
        <v>7x5</v>
      </c>
      <c r="M30" s="27">
        <f>VLOOKUP($C30, 'Ərazi məlumatları'!$A$2:$C$5, 3, 0)</f>
        <v>80</v>
      </c>
    </row>
    <row r="31" spans="1:13" ht="12.75" x14ac:dyDescent="0.2">
      <c r="A31" s="3">
        <f t="shared" si="0"/>
        <v>30</v>
      </c>
      <c r="B31" s="43">
        <v>44840</v>
      </c>
      <c r="C31" s="5" t="s">
        <v>19</v>
      </c>
      <c r="D31" s="5" t="s">
        <v>14</v>
      </c>
      <c r="E31" s="7">
        <v>4</v>
      </c>
      <c r="F31" s="5" t="s">
        <v>15</v>
      </c>
      <c r="G31" s="7">
        <v>1800</v>
      </c>
      <c r="H31" s="5" t="s">
        <v>16</v>
      </c>
      <c r="I31" s="5" t="s">
        <v>17</v>
      </c>
      <c r="J31" s="5" t="s">
        <v>18</v>
      </c>
      <c r="K31" s="44">
        <f t="shared" si="1"/>
        <v>450</v>
      </c>
      <c r="L31" s="27" t="str">
        <f>VLOOKUP($C31, 'Ərazi məlumatları'!$A$2:$C$5, 2, 0)</f>
        <v>7x5</v>
      </c>
      <c r="M31" s="27">
        <f>VLOOKUP($C31, 'Ərazi məlumatları'!$A$2:$C$5, 3, 0)</f>
        <v>80</v>
      </c>
    </row>
    <row r="32" spans="1:13" ht="12.75" x14ac:dyDescent="0.2">
      <c r="A32" s="3">
        <f t="shared" si="0"/>
        <v>31</v>
      </c>
      <c r="B32" s="43">
        <v>44840</v>
      </c>
      <c r="C32" s="5" t="s">
        <v>19</v>
      </c>
      <c r="D32" s="5" t="s">
        <v>14</v>
      </c>
      <c r="E32" s="7">
        <v>2</v>
      </c>
      <c r="F32" s="5" t="s">
        <v>15</v>
      </c>
      <c r="G32" s="7">
        <v>1900</v>
      </c>
      <c r="H32" s="5" t="s">
        <v>16</v>
      </c>
      <c r="I32" s="5" t="s">
        <v>17</v>
      </c>
      <c r="J32" s="5" t="s">
        <v>18</v>
      </c>
      <c r="K32" s="44">
        <f t="shared" si="1"/>
        <v>950</v>
      </c>
      <c r="L32" s="27" t="str">
        <f>VLOOKUP($C32, 'Ərazi məlumatları'!$A$2:$C$5, 2, 0)</f>
        <v>7x5</v>
      </c>
      <c r="M32" s="27">
        <f>VLOOKUP($C32, 'Ərazi məlumatları'!$A$2:$C$5, 3, 0)</f>
        <v>80</v>
      </c>
    </row>
    <row r="33" spans="1:13" ht="12.75" x14ac:dyDescent="0.2">
      <c r="A33" s="3">
        <f t="shared" si="0"/>
        <v>32</v>
      </c>
      <c r="B33" s="43">
        <v>44840</v>
      </c>
      <c r="C33" s="5" t="s">
        <v>13</v>
      </c>
      <c r="D33" s="5" t="s">
        <v>14</v>
      </c>
      <c r="E33" s="7">
        <v>11</v>
      </c>
      <c r="F33" s="5" t="s">
        <v>15</v>
      </c>
      <c r="G33" s="7">
        <v>2000</v>
      </c>
      <c r="H33" s="5" t="s">
        <v>16</v>
      </c>
      <c r="I33" s="5" t="s">
        <v>17</v>
      </c>
      <c r="J33" s="5" t="s">
        <v>18</v>
      </c>
      <c r="K33" s="44">
        <f t="shared" si="1"/>
        <v>181.81818181818181</v>
      </c>
      <c r="L33" s="27" t="str">
        <f>VLOOKUP($C33, 'Ərazi məlumatları'!$A$2:$C$5, 2, 0)</f>
        <v>7x7</v>
      </c>
      <c r="M33" s="27">
        <f>VLOOKUP($C33, 'Ərazi məlumatları'!$A$2:$C$5, 3, 0)</f>
        <v>100</v>
      </c>
    </row>
    <row r="34" spans="1:13" ht="12.75" x14ac:dyDescent="0.2">
      <c r="A34" s="3">
        <f t="shared" si="0"/>
        <v>33</v>
      </c>
      <c r="B34" s="43">
        <v>44840</v>
      </c>
      <c r="C34" s="5" t="s">
        <v>13</v>
      </c>
      <c r="D34" s="5" t="s">
        <v>14</v>
      </c>
      <c r="E34" s="7">
        <v>12</v>
      </c>
      <c r="F34" s="5" t="s">
        <v>15</v>
      </c>
      <c r="G34" s="7">
        <v>2100</v>
      </c>
      <c r="H34" s="5" t="s">
        <v>16</v>
      </c>
      <c r="I34" s="5" t="s">
        <v>17</v>
      </c>
      <c r="J34" s="5" t="s">
        <v>18</v>
      </c>
      <c r="K34" s="44">
        <f t="shared" si="1"/>
        <v>175</v>
      </c>
      <c r="L34" s="27" t="str">
        <f>VLOOKUP($C34, 'Ərazi məlumatları'!$A$2:$C$5, 2, 0)</f>
        <v>7x7</v>
      </c>
      <c r="M34" s="27">
        <f>VLOOKUP($C34, 'Ərazi məlumatları'!$A$2:$C$5, 3, 0)</f>
        <v>100</v>
      </c>
    </row>
    <row r="35" spans="1:13" ht="12.75" x14ac:dyDescent="0.2">
      <c r="A35" s="3">
        <f t="shared" si="0"/>
        <v>34</v>
      </c>
      <c r="B35" s="43">
        <v>44841</v>
      </c>
      <c r="C35" s="5" t="s">
        <v>19</v>
      </c>
      <c r="D35" s="5" t="s">
        <v>14</v>
      </c>
      <c r="E35" s="7">
        <v>27</v>
      </c>
      <c r="F35" s="5" t="s">
        <v>15</v>
      </c>
      <c r="G35" s="7">
        <v>2200</v>
      </c>
      <c r="H35" s="5" t="s">
        <v>16</v>
      </c>
      <c r="I35" s="5" t="s">
        <v>17</v>
      </c>
      <c r="J35" s="5" t="s">
        <v>18</v>
      </c>
      <c r="K35" s="44">
        <f t="shared" si="1"/>
        <v>81.481481481481481</v>
      </c>
      <c r="L35" s="27" t="str">
        <f>VLOOKUP($C35, 'Ərazi məlumatları'!$A$2:$C$5, 2, 0)</f>
        <v>7x5</v>
      </c>
      <c r="M35" s="27">
        <f>VLOOKUP($C35, 'Ərazi məlumatları'!$A$2:$C$5, 3, 0)</f>
        <v>80</v>
      </c>
    </row>
    <row r="36" spans="1:13" ht="12.75" x14ac:dyDescent="0.2">
      <c r="A36" s="3">
        <f t="shared" si="0"/>
        <v>35</v>
      </c>
      <c r="B36" s="43">
        <v>44841</v>
      </c>
      <c r="C36" s="5" t="s">
        <v>13</v>
      </c>
      <c r="D36" s="5" t="s">
        <v>14</v>
      </c>
      <c r="E36" s="7">
        <v>14</v>
      </c>
      <c r="F36" s="5" t="s">
        <v>15</v>
      </c>
      <c r="G36" s="7">
        <v>2300</v>
      </c>
      <c r="H36" s="5" t="s">
        <v>16</v>
      </c>
      <c r="I36" s="5" t="s">
        <v>17</v>
      </c>
      <c r="J36" s="5" t="s">
        <v>18</v>
      </c>
      <c r="K36" s="44">
        <f t="shared" si="1"/>
        <v>164.28571428571428</v>
      </c>
      <c r="L36" s="27" t="str">
        <f>VLOOKUP($C36, 'Ərazi məlumatları'!$A$2:$C$5, 2, 0)</f>
        <v>7x7</v>
      </c>
      <c r="M36" s="27">
        <f>VLOOKUP($C36, 'Ərazi məlumatları'!$A$2:$C$5, 3, 0)</f>
        <v>100</v>
      </c>
    </row>
    <row r="37" spans="1:13" ht="12.75" x14ac:dyDescent="0.2">
      <c r="A37" s="3">
        <f t="shared" si="0"/>
        <v>36</v>
      </c>
      <c r="B37" s="43">
        <v>44841</v>
      </c>
      <c r="C37" s="5" t="s">
        <v>13</v>
      </c>
      <c r="D37" s="5" t="s">
        <v>14</v>
      </c>
      <c r="E37" s="7">
        <v>31</v>
      </c>
      <c r="F37" s="5" t="s">
        <v>15</v>
      </c>
      <c r="G37" s="7">
        <v>2400</v>
      </c>
      <c r="H37" s="5" t="s">
        <v>16</v>
      </c>
      <c r="I37" s="5" t="s">
        <v>17</v>
      </c>
      <c r="J37" s="5" t="s">
        <v>18</v>
      </c>
      <c r="K37" s="44">
        <f t="shared" si="1"/>
        <v>77.41935483870968</v>
      </c>
      <c r="L37" s="27" t="str">
        <f>VLOOKUP($C37, 'Ərazi məlumatları'!$A$2:$C$5, 2, 0)</f>
        <v>7x7</v>
      </c>
      <c r="M37" s="27">
        <f>VLOOKUP($C37, 'Ərazi məlumatları'!$A$2:$C$5, 3, 0)</f>
        <v>100</v>
      </c>
    </row>
    <row r="38" spans="1:13" ht="12.75" x14ac:dyDescent="0.2">
      <c r="A38" s="3">
        <f t="shared" si="0"/>
        <v>37</v>
      </c>
      <c r="B38" s="43">
        <v>44844</v>
      </c>
      <c r="C38" s="5" t="s">
        <v>19</v>
      </c>
      <c r="D38" s="5" t="s">
        <v>14</v>
      </c>
      <c r="E38" s="7">
        <v>20</v>
      </c>
      <c r="F38" s="5" t="s">
        <v>15</v>
      </c>
      <c r="G38" s="7">
        <v>2500</v>
      </c>
      <c r="H38" s="5" t="s">
        <v>16</v>
      </c>
      <c r="I38" s="5" t="s">
        <v>17</v>
      </c>
      <c r="J38" s="5" t="s">
        <v>18</v>
      </c>
      <c r="K38" s="44">
        <f t="shared" si="1"/>
        <v>125</v>
      </c>
      <c r="L38" s="27" t="str">
        <f>VLOOKUP($C38, 'Ərazi məlumatları'!$A$2:$C$5, 2, 0)</f>
        <v>7x5</v>
      </c>
      <c r="M38" s="27">
        <f>VLOOKUP($C38, 'Ərazi məlumatları'!$A$2:$C$5, 3, 0)</f>
        <v>80</v>
      </c>
    </row>
    <row r="39" spans="1:13" ht="12.75" x14ac:dyDescent="0.2">
      <c r="A39" s="3">
        <f t="shared" si="0"/>
        <v>38</v>
      </c>
      <c r="B39" s="43">
        <v>44844</v>
      </c>
      <c r="C39" s="5" t="s">
        <v>13</v>
      </c>
      <c r="D39" s="5" t="s">
        <v>14</v>
      </c>
      <c r="E39" s="7">
        <v>39</v>
      </c>
      <c r="F39" s="5" t="s">
        <v>15</v>
      </c>
      <c r="G39" s="7">
        <v>2600</v>
      </c>
      <c r="H39" s="5" t="s">
        <v>16</v>
      </c>
      <c r="I39" s="5" t="s">
        <v>17</v>
      </c>
      <c r="J39" s="5" t="s">
        <v>18</v>
      </c>
      <c r="K39" s="44">
        <f t="shared" si="1"/>
        <v>66.666666666666671</v>
      </c>
      <c r="L39" s="27" t="str">
        <f>VLOOKUP($C39, 'Ərazi məlumatları'!$A$2:$C$5, 2, 0)</f>
        <v>7x7</v>
      </c>
      <c r="M39" s="27">
        <f>VLOOKUP($C39, 'Ərazi məlumatları'!$A$2:$C$5, 3, 0)</f>
        <v>100</v>
      </c>
    </row>
    <row r="40" spans="1:13" ht="12.75" x14ac:dyDescent="0.2">
      <c r="A40" s="3">
        <f t="shared" si="0"/>
        <v>39</v>
      </c>
      <c r="B40" s="43">
        <v>44846</v>
      </c>
      <c r="C40" s="5" t="s">
        <v>13</v>
      </c>
      <c r="D40" s="5" t="s">
        <v>14</v>
      </c>
      <c r="E40" s="7">
        <v>12</v>
      </c>
      <c r="F40" s="5" t="s">
        <v>15</v>
      </c>
      <c r="G40" s="7">
        <v>2700</v>
      </c>
      <c r="H40" s="5" t="s">
        <v>16</v>
      </c>
      <c r="I40" s="5" t="s">
        <v>17</v>
      </c>
      <c r="J40" s="5" t="s">
        <v>18</v>
      </c>
      <c r="K40" s="44">
        <f t="shared" si="1"/>
        <v>225</v>
      </c>
      <c r="L40" s="27" t="str">
        <f>VLOOKUP($C40, 'Ərazi məlumatları'!$A$2:$C$5, 2, 0)</f>
        <v>7x7</v>
      </c>
      <c r="M40" s="27">
        <f>VLOOKUP($C40, 'Ərazi məlumatları'!$A$2:$C$5, 3, 0)</f>
        <v>100</v>
      </c>
    </row>
    <row r="41" spans="1:13" ht="12.75" x14ac:dyDescent="0.2">
      <c r="A41" s="3">
        <f t="shared" ref="A41:A80" si="2">ROW()-1</f>
        <v>40</v>
      </c>
      <c r="B41" s="43">
        <v>44846</v>
      </c>
      <c r="C41" s="5" t="s">
        <v>13</v>
      </c>
      <c r="D41" s="5" t="s">
        <v>14</v>
      </c>
      <c r="E41" s="7">
        <v>15</v>
      </c>
      <c r="F41" s="5" t="s">
        <v>15</v>
      </c>
      <c r="G41" s="7">
        <v>2800</v>
      </c>
      <c r="H41" s="5" t="s">
        <v>16</v>
      </c>
      <c r="I41" s="5" t="s">
        <v>17</v>
      </c>
      <c r="J41" s="5" t="s">
        <v>18</v>
      </c>
      <c r="K41" s="44">
        <f t="shared" si="1"/>
        <v>186.66666666666666</v>
      </c>
      <c r="L41" s="27" t="str">
        <f>VLOOKUP($C41, 'Ərazi məlumatları'!$A$2:$C$5, 2, 0)</f>
        <v>7x7</v>
      </c>
      <c r="M41" s="27">
        <f>VLOOKUP($C41, 'Ərazi məlumatları'!$A$2:$C$5, 3, 0)</f>
        <v>100</v>
      </c>
    </row>
    <row r="42" spans="1:13" ht="12.75" x14ac:dyDescent="0.2">
      <c r="A42" s="3">
        <f t="shared" si="2"/>
        <v>41</v>
      </c>
      <c r="B42" s="43">
        <v>44846</v>
      </c>
      <c r="C42" s="5" t="s">
        <v>13</v>
      </c>
      <c r="D42" s="5" t="s">
        <v>14</v>
      </c>
      <c r="E42" s="7">
        <v>18</v>
      </c>
      <c r="F42" s="5" t="s">
        <v>15</v>
      </c>
      <c r="G42" s="7">
        <v>2900</v>
      </c>
      <c r="H42" s="5" t="s">
        <v>16</v>
      </c>
      <c r="I42" s="5" t="s">
        <v>20</v>
      </c>
      <c r="J42" s="5" t="s">
        <v>18</v>
      </c>
      <c r="K42" s="44">
        <f t="shared" si="1"/>
        <v>161.11111111111111</v>
      </c>
      <c r="L42" s="27" t="str">
        <f>VLOOKUP($C42, 'Ərazi məlumatları'!$A$2:$C$5, 2, 0)</f>
        <v>7x7</v>
      </c>
      <c r="M42" s="27">
        <f>VLOOKUP($C42, 'Ərazi məlumatları'!$A$2:$C$5, 3, 0)</f>
        <v>100</v>
      </c>
    </row>
    <row r="43" spans="1:13" ht="12.75" x14ac:dyDescent="0.2">
      <c r="A43" s="3">
        <f t="shared" si="2"/>
        <v>42</v>
      </c>
      <c r="B43" s="43">
        <v>44847</v>
      </c>
      <c r="C43" s="5" t="s">
        <v>13</v>
      </c>
      <c r="D43" s="5" t="s">
        <v>14</v>
      </c>
      <c r="E43" s="7">
        <v>19</v>
      </c>
      <c r="F43" s="5" t="s">
        <v>15</v>
      </c>
      <c r="G43" s="7">
        <v>3000</v>
      </c>
      <c r="H43" s="5" t="s">
        <v>16</v>
      </c>
      <c r="I43" s="5" t="s">
        <v>17</v>
      </c>
      <c r="J43" s="5" t="s">
        <v>18</v>
      </c>
      <c r="K43" s="44">
        <f t="shared" si="1"/>
        <v>157.89473684210526</v>
      </c>
      <c r="L43" s="27" t="str">
        <f>VLOOKUP($C43, 'Ərazi məlumatları'!$A$2:$C$5, 2, 0)</f>
        <v>7x7</v>
      </c>
      <c r="M43" s="27">
        <f>VLOOKUP($C43, 'Ərazi məlumatları'!$A$2:$C$5, 3, 0)</f>
        <v>100</v>
      </c>
    </row>
    <row r="44" spans="1:13" ht="12.75" x14ac:dyDescent="0.2">
      <c r="A44" s="3">
        <f t="shared" si="2"/>
        <v>43</v>
      </c>
      <c r="B44" s="43">
        <v>44847</v>
      </c>
      <c r="C44" s="5" t="s">
        <v>13</v>
      </c>
      <c r="D44" s="5" t="s">
        <v>14</v>
      </c>
      <c r="E44" s="7">
        <v>13</v>
      </c>
      <c r="F44" s="5" t="s">
        <v>15</v>
      </c>
      <c r="G44" s="7">
        <v>1000</v>
      </c>
      <c r="H44" s="5" t="s">
        <v>16</v>
      </c>
      <c r="I44" s="5" t="s">
        <v>17</v>
      </c>
      <c r="J44" s="5" t="s">
        <v>18</v>
      </c>
      <c r="K44" s="44">
        <f t="shared" si="1"/>
        <v>76.92307692307692</v>
      </c>
      <c r="L44" s="27" t="str">
        <f>VLOOKUP($C44, 'Ərazi məlumatları'!$A$2:$C$5, 2, 0)</f>
        <v>7x7</v>
      </c>
      <c r="M44" s="27">
        <f>VLOOKUP($C44, 'Ərazi məlumatları'!$A$2:$C$5, 3, 0)</f>
        <v>100</v>
      </c>
    </row>
    <row r="45" spans="1:13" ht="12.75" x14ac:dyDescent="0.2">
      <c r="A45" s="3">
        <f t="shared" si="2"/>
        <v>44</v>
      </c>
      <c r="B45" s="43">
        <v>44848</v>
      </c>
      <c r="C45" s="5" t="s">
        <v>13</v>
      </c>
      <c r="D45" s="5" t="s">
        <v>14</v>
      </c>
      <c r="E45" s="7">
        <v>17</v>
      </c>
      <c r="F45" s="5" t="s">
        <v>15</v>
      </c>
      <c r="G45" s="7">
        <v>1100</v>
      </c>
      <c r="H45" s="5" t="s">
        <v>16</v>
      </c>
      <c r="I45" s="5" t="s">
        <v>17</v>
      </c>
      <c r="J45" s="5" t="s">
        <v>18</v>
      </c>
      <c r="K45" s="44">
        <f t="shared" si="1"/>
        <v>64.705882352941174</v>
      </c>
      <c r="L45" s="27" t="str">
        <f>VLOOKUP($C45, 'Ərazi məlumatları'!$A$2:$C$5, 2, 0)</f>
        <v>7x7</v>
      </c>
      <c r="M45" s="27">
        <f>VLOOKUP($C45, 'Ərazi məlumatları'!$A$2:$C$5, 3, 0)</f>
        <v>100</v>
      </c>
    </row>
    <row r="46" spans="1:13" ht="12.75" x14ac:dyDescent="0.2">
      <c r="A46" s="3">
        <f t="shared" si="2"/>
        <v>45</v>
      </c>
      <c r="B46" s="43">
        <v>44851</v>
      </c>
      <c r="C46" s="5" t="s">
        <v>13</v>
      </c>
      <c r="D46" s="5" t="s">
        <v>14</v>
      </c>
      <c r="E46" s="7">
        <v>17</v>
      </c>
      <c r="F46" s="5" t="s">
        <v>15</v>
      </c>
      <c r="G46" s="7">
        <v>1200</v>
      </c>
      <c r="H46" s="5" t="s">
        <v>16</v>
      </c>
      <c r="I46" s="5" t="s">
        <v>17</v>
      </c>
      <c r="J46" s="5" t="s">
        <v>18</v>
      </c>
      <c r="K46" s="44">
        <f t="shared" si="1"/>
        <v>70.588235294117652</v>
      </c>
      <c r="L46" s="27" t="str">
        <f>VLOOKUP($C46, 'Ərazi məlumatları'!$A$2:$C$5, 2, 0)</f>
        <v>7x7</v>
      </c>
      <c r="M46" s="27">
        <f>VLOOKUP($C46, 'Ərazi məlumatları'!$A$2:$C$5, 3, 0)</f>
        <v>100</v>
      </c>
    </row>
    <row r="47" spans="1:13" ht="12.75" x14ac:dyDescent="0.2">
      <c r="A47" s="3">
        <f t="shared" si="2"/>
        <v>46</v>
      </c>
      <c r="B47" s="43">
        <v>44851</v>
      </c>
      <c r="C47" s="5" t="s">
        <v>13</v>
      </c>
      <c r="D47" s="5" t="s">
        <v>14</v>
      </c>
      <c r="E47" s="7">
        <v>27</v>
      </c>
      <c r="F47" s="5" t="s">
        <v>15</v>
      </c>
      <c r="G47" s="7">
        <v>1300</v>
      </c>
      <c r="H47" s="5" t="s">
        <v>16</v>
      </c>
      <c r="I47" s="5" t="s">
        <v>17</v>
      </c>
      <c r="J47" s="5" t="s">
        <v>18</v>
      </c>
      <c r="K47" s="44">
        <f t="shared" si="1"/>
        <v>48.148148148148145</v>
      </c>
      <c r="L47" s="27" t="str">
        <f>VLOOKUP($C47, 'Ərazi məlumatları'!$A$2:$C$5, 2, 0)</f>
        <v>7x7</v>
      </c>
      <c r="M47" s="27">
        <f>VLOOKUP($C47, 'Ərazi məlumatları'!$A$2:$C$5, 3, 0)</f>
        <v>100</v>
      </c>
    </row>
    <row r="48" spans="1:13" ht="12.75" x14ac:dyDescent="0.2">
      <c r="A48" s="3">
        <f t="shared" si="2"/>
        <v>47</v>
      </c>
      <c r="B48" s="43">
        <v>44851</v>
      </c>
      <c r="C48" s="5" t="s">
        <v>19</v>
      </c>
      <c r="D48" s="5" t="s">
        <v>14</v>
      </c>
      <c r="E48" s="7">
        <v>24</v>
      </c>
      <c r="F48" s="5" t="s">
        <v>15</v>
      </c>
      <c r="G48" s="7">
        <v>1400</v>
      </c>
      <c r="H48" s="5" t="s">
        <v>16</v>
      </c>
      <c r="I48" s="5" t="s">
        <v>17</v>
      </c>
      <c r="J48" s="5" t="s">
        <v>18</v>
      </c>
      <c r="K48" s="44">
        <f t="shared" si="1"/>
        <v>58.333333333333336</v>
      </c>
      <c r="L48" s="27" t="str">
        <f>VLOOKUP($C48, 'Ərazi məlumatları'!$A$2:$C$5, 2, 0)</f>
        <v>7x5</v>
      </c>
      <c r="M48" s="27">
        <f>VLOOKUP($C48, 'Ərazi məlumatları'!$A$2:$C$5, 3, 0)</f>
        <v>80</v>
      </c>
    </row>
    <row r="49" spans="1:13" ht="12.75" x14ac:dyDescent="0.2">
      <c r="A49" s="3">
        <f t="shared" si="2"/>
        <v>48</v>
      </c>
      <c r="B49" s="43">
        <v>44852</v>
      </c>
      <c r="C49" s="5" t="s">
        <v>19</v>
      </c>
      <c r="D49" s="5" t="s">
        <v>14</v>
      </c>
      <c r="E49" s="7">
        <v>23</v>
      </c>
      <c r="F49" s="5" t="s">
        <v>15</v>
      </c>
      <c r="G49" s="7">
        <v>1500</v>
      </c>
      <c r="H49" s="5" t="s">
        <v>16</v>
      </c>
      <c r="I49" s="5" t="s">
        <v>17</v>
      </c>
      <c r="J49" s="5" t="s">
        <v>18</v>
      </c>
      <c r="K49" s="44">
        <f t="shared" si="1"/>
        <v>65.217391304347828</v>
      </c>
      <c r="L49" s="27" t="str">
        <f>VLOOKUP($C49, 'Ərazi məlumatları'!$A$2:$C$5, 2, 0)</f>
        <v>7x5</v>
      </c>
      <c r="M49" s="27">
        <f>VLOOKUP($C49, 'Ərazi məlumatları'!$A$2:$C$5, 3, 0)</f>
        <v>80</v>
      </c>
    </row>
    <row r="50" spans="1:13" ht="12.75" x14ac:dyDescent="0.2">
      <c r="A50" s="3">
        <f t="shared" si="2"/>
        <v>49</v>
      </c>
      <c r="B50" s="43">
        <v>44852</v>
      </c>
      <c r="C50" s="5" t="s">
        <v>13</v>
      </c>
      <c r="D50" s="5" t="s">
        <v>14</v>
      </c>
      <c r="E50" s="7">
        <v>18</v>
      </c>
      <c r="F50" s="5" t="s">
        <v>15</v>
      </c>
      <c r="G50" s="7">
        <v>1600</v>
      </c>
      <c r="H50" s="5" t="s">
        <v>16</v>
      </c>
      <c r="I50" s="5" t="s">
        <v>17</v>
      </c>
      <c r="J50" s="5" t="s">
        <v>18</v>
      </c>
      <c r="K50" s="44">
        <f t="shared" si="1"/>
        <v>88.888888888888886</v>
      </c>
      <c r="L50" s="27" t="str">
        <f>VLOOKUP($C50, 'Ərazi məlumatları'!$A$2:$C$5, 2, 0)</f>
        <v>7x7</v>
      </c>
      <c r="M50" s="27">
        <f>VLOOKUP($C50, 'Ərazi məlumatları'!$A$2:$C$5, 3, 0)</f>
        <v>100</v>
      </c>
    </row>
    <row r="51" spans="1:13" ht="12.75" x14ac:dyDescent="0.2">
      <c r="A51" s="3">
        <f t="shared" si="2"/>
        <v>50</v>
      </c>
      <c r="B51" s="43">
        <v>44852</v>
      </c>
      <c r="C51" s="5" t="s">
        <v>13</v>
      </c>
      <c r="D51" s="5" t="s">
        <v>14</v>
      </c>
      <c r="E51" s="7">
        <v>22</v>
      </c>
      <c r="F51" s="5" t="s">
        <v>15</v>
      </c>
      <c r="G51" s="7">
        <v>1700</v>
      </c>
      <c r="H51" s="5" t="s">
        <v>16</v>
      </c>
      <c r="I51" s="5" t="s">
        <v>17</v>
      </c>
      <c r="J51" s="5" t="s">
        <v>18</v>
      </c>
      <c r="K51" s="44">
        <f t="shared" si="1"/>
        <v>77.272727272727266</v>
      </c>
      <c r="L51" s="27" t="str">
        <f>VLOOKUP($C51, 'Ərazi məlumatları'!$A$2:$C$5, 2, 0)</f>
        <v>7x7</v>
      </c>
      <c r="M51" s="27">
        <f>VLOOKUP($C51, 'Ərazi məlumatları'!$A$2:$C$5, 3, 0)</f>
        <v>100</v>
      </c>
    </row>
    <row r="52" spans="1:13" ht="12.75" x14ac:dyDescent="0.2">
      <c r="A52" s="3">
        <f t="shared" si="2"/>
        <v>51</v>
      </c>
      <c r="B52" s="43">
        <v>44853</v>
      </c>
      <c r="C52" s="5" t="s">
        <v>13</v>
      </c>
      <c r="D52" s="5" t="s">
        <v>14</v>
      </c>
      <c r="E52" s="7">
        <v>17</v>
      </c>
      <c r="F52" s="5" t="s">
        <v>15</v>
      </c>
      <c r="G52" s="7">
        <v>1800</v>
      </c>
      <c r="H52" s="5" t="s">
        <v>16</v>
      </c>
      <c r="I52" s="5" t="s">
        <v>17</v>
      </c>
      <c r="J52" s="5" t="s">
        <v>18</v>
      </c>
      <c r="K52" s="44">
        <f t="shared" si="1"/>
        <v>105.88235294117646</v>
      </c>
      <c r="L52" s="27" t="str">
        <f>VLOOKUP($C52, 'Ərazi məlumatları'!$A$2:$C$5, 2, 0)</f>
        <v>7x7</v>
      </c>
      <c r="M52" s="27">
        <f>VLOOKUP($C52, 'Ərazi məlumatları'!$A$2:$C$5, 3, 0)</f>
        <v>100</v>
      </c>
    </row>
    <row r="53" spans="1:13" ht="12.75" x14ac:dyDescent="0.2">
      <c r="A53" s="3">
        <f t="shared" si="2"/>
        <v>52</v>
      </c>
      <c r="B53" s="43">
        <v>44853</v>
      </c>
      <c r="C53" s="5" t="s">
        <v>13</v>
      </c>
      <c r="D53" s="5" t="s">
        <v>14</v>
      </c>
      <c r="E53" s="7">
        <v>14</v>
      </c>
      <c r="F53" s="5" t="s">
        <v>15</v>
      </c>
      <c r="G53" s="7">
        <v>1900</v>
      </c>
      <c r="H53" s="5" t="s">
        <v>16</v>
      </c>
      <c r="I53" s="5" t="s">
        <v>17</v>
      </c>
      <c r="J53" s="5" t="s">
        <v>18</v>
      </c>
      <c r="K53" s="44">
        <f t="shared" si="1"/>
        <v>135.71428571428572</v>
      </c>
      <c r="L53" s="27" t="str">
        <f>VLOOKUP($C53, 'Ərazi məlumatları'!$A$2:$C$5, 2, 0)</f>
        <v>7x7</v>
      </c>
      <c r="M53" s="27">
        <f>VLOOKUP($C53, 'Ərazi məlumatları'!$A$2:$C$5, 3, 0)</f>
        <v>100</v>
      </c>
    </row>
    <row r="54" spans="1:13" ht="12.75" x14ac:dyDescent="0.2">
      <c r="A54" s="3">
        <f t="shared" si="2"/>
        <v>53</v>
      </c>
      <c r="B54" s="43">
        <v>44853</v>
      </c>
      <c r="C54" s="5" t="s">
        <v>13</v>
      </c>
      <c r="D54" s="5" t="s">
        <v>14</v>
      </c>
      <c r="E54" s="7">
        <v>7</v>
      </c>
      <c r="F54" s="5" t="s">
        <v>15</v>
      </c>
      <c r="G54" s="7">
        <v>2000</v>
      </c>
      <c r="H54" s="5" t="s">
        <v>16</v>
      </c>
      <c r="I54" s="5" t="s">
        <v>17</v>
      </c>
      <c r="J54" s="5" t="s">
        <v>18</v>
      </c>
      <c r="K54" s="44">
        <f t="shared" si="1"/>
        <v>285.71428571428572</v>
      </c>
      <c r="L54" s="27" t="str">
        <f>VLOOKUP($C54, 'Ərazi məlumatları'!$A$2:$C$5, 2, 0)</f>
        <v>7x7</v>
      </c>
      <c r="M54" s="27">
        <f>VLOOKUP($C54, 'Ərazi məlumatları'!$A$2:$C$5, 3, 0)</f>
        <v>100</v>
      </c>
    </row>
    <row r="55" spans="1:13" ht="12.75" x14ac:dyDescent="0.2">
      <c r="A55" s="3">
        <f t="shared" si="2"/>
        <v>54</v>
      </c>
      <c r="B55" s="43">
        <v>44853</v>
      </c>
      <c r="C55" s="5" t="s">
        <v>19</v>
      </c>
      <c r="D55" s="5" t="s">
        <v>14</v>
      </c>
      <c r="E55" s="7">
        <v>25</v>
      </c>
      <c r="F55" s="5" t="s">
        <v>15</v>
      </c>
      <c r="G55" s="7">
        <v>2100</v>
      </c>
      <c r="H55" s="5" t="s">
        <v>16</v>
      </c>
      <c r="I55" s="5" t="s">
        <v>17</v>
      </c>
      <c r="J55" s="5" t="s">
        <v>18</v>
      </c>
      <c r="K55" s="44">
        <f t="shared" si="1"/>
        <v>84</v>
      </c>
      <c r="L55" s="27" t="str">
        <f>VLOOKUP($C55, 'Ərazi məlumatları'!$A$2:$C$5, 2, 0)</f>
        <v>7x5</v>
      </c>
      <c r="M55" s="27">
        <f>VLOOKUP($C55, 'Ərazi məlumatları'!$A$2:$C$5, 3, 0)</f>
        <v>80</v>
      </c>
    </row>
    <row r="56" spans="1:13" ht="12.75" x14ac:dyDescent="0.2">
      <c r="A56" s="3">
        <f t="shared" si="2"/>
        <v>55</v>
      </c>
      <c r="B56" s="43">
        <v>44854</v>
      </c>
      <c r="C56" s="5" t="s">
        <v>13</v>
      </c>
      <c r="D56" s="5" t="s">
        <v>14</v>
      </c>
      <c r="E56" s="7">
        <v>24</v>
      </c>
      <c r="F56" s="5" t="s">
        <v>15</v>
      </c>
      <c r="G56" s="7">
        <v>2200</v>
      </c>
      <c r="H56" s="5" t="s">
        <v>16</v>
      </c>
      <c r="I56" s="5" t="s">
        <v>17</v>
      </c>
      <c r="J56" s="5" t="s">
        <v>18</v>
      </c>
      <c r="K56" s="44">
        <f t="shared" si="1"/>
        <v>91.666666666666671</v>
      </c>
      <c r="L56" s="27" t="str">
        <f>VLOOKUP($C56, 'Ərazi məlumatları'!$A$2:$C$5, 2, 0)</f>
        <v>7x7</v>
      </c>
      <c r="M56" s="27">
        <f>VLOOKUP($C56, 'Ərazi məlumatları'!$A$2:$C$5, 3, 0)</f>
        <v>100</v>
      </c>
    </row>
    <row r="57" spans="1:13" ht="12.75" x14ac:dyDescent="0.2">
      <c r="A57" s="3">
        <f t="shared" si="2"/>
        <v>56</v>
      </c>
      <c r="B57" s="43">
        <v>44854</v>
      </c>
      <c r="C57" s="5" t="s">
        <v>13</v>
      </c>
      <c r="D57" s="5" t="s">
        <v>14</v>
      </c>
      <c r="E57" s="7">
        <v>13</v>
      </c>
      <c r="F57" s="5" t="s">
        <v>15</v>
      </c>
      <c r="G57" s="7">
        <v>2300</v>
      </c>
      <c r="H57" s="5" t="s">
        <v>16</v>
      </c>
      <c r="I57" s="5" t="s">
        <v>17</v>
      </c>
      <c r="J57" s="5" t="s">
        <v>18</v>
      </c>
      <c r="K57" s="44">
        <f t="shared" si="1"/>
        <v>176.92307692307693</v>
      </c>
      <c r="L57" s="27" t="str">
        <f>VLOOKUP($C57, 'Ərazi məlumatları'!$A$2:$C$5, 2, 0)</f>
        <v>7x7</v>
      </c>
      <c r="M57" s="27">
        <f>VLOOKUP($C57, 'Ərazi məlumatları'!$A$2:$C$5, 3, 0)</f>
        <v>100</v>
      </c>
    </row>
    <row r="58" spans="1:13" ht="12.75" x14ac:dyDescent="0.2">
      <c r="A58" s="3">
        <f t="shared" si="2"/>
        <v>57</v>
      </c>
      <c r="B58" s="43">
        <v>44854</v>
      </c>
      <c r="C58" s="5" t="s">
        <v>13</v>
      </c>
      <c r="D58" s="5" t="s">
        <v>14</v>
      </c>
      <c r="E58" s="7">
        <v>4</v>
      </c>
      <c r="F58" s="5" t="s">
        <v>15</v>
      </c>
      <c r="G58" s="7">
        <v>2400</v>
      </c>
      <c r="H58" s="5" t="s">
        <v>16</v>
      </c>
      <c r="I58" s="5" t="s">
        <v>17</v>
      </c>
      <c r="J58" s="5" t="s">
        <v>18</v>
      </c>
      <c r="K58" s="44">
        <f t="shared" si="1"/>
        <v>600</v>
      </c>
      <c r="L58" s="27" t="str">
        <f>VLOOKUP($C58, 'Ərazi məlumatları'!$A$2:$C$5, 2, 0)</f>
        <v>7x7</v>
      </c>
      <c r="M58" s="27">
        <f>VLOOKUP($C58, 'Ərazi məlumatları'!$A$2:$C$5, 3, 0)</f>
        <v>100</v>
      </c>
    </row>
    <row r="59" spans="1:13" ht="12.75" x14ac:dyDescent="0.2">
      <c r="A59" s="3">
        <f t="shared" si="2"/>
        <v>58</v>
      </c>
      <c r="B59" s="43">
        <v>44854</v>
      </c>
      <c r="C59" s="5" t="s">
        <v>19</v>
      </c>
      <c r="D59" s="5" t="s">
        <v>14</v>
      </c>
      <c r="E59" s="7">
        <v>25</v>
      </c>
      <c r="F59" s="5" t="s">
        <v>15</v>
      </c>
      <c r="G59" s="7">
        <v>2500</v>
      </c>
      <c r="H59" s="5" t="s">
        <v>16</v>
      </c>
      <c r="I59" s="5" t="s">
        <v>17</v>
      </c>
      <c r="J59" s="5" t="s">
        <v>18</v>
      </c>
      <c r="K59" s="44">
        <f t="shared" si="1"/>
        <v>100</v>
      </c>
      <c r="L59" s="27" t="str">
        <f>VLOOKUP($C59, 'Ərazi məlumatları'!$A$2:$C$5, 2, 0)</f>
        <v>7x5</v>
      </c>
      <c r="M59" s="27">
        <f>VLOOKUP($C59, 'Ərazi məlumatları'!$A$2:$C$5, 3, 0)</f>
        <v>80</v>
      </c>
    </row>
    <row r="60" spans="1:13" ht="12.75" x14ac:dyDescent="0.2">
      <c r="A60" s="3">
        <f t="shared" si="2"/>
        <v>59</v>
      </c>
      <c r="B60" s="43">
        <v>44855</v>
      </c>
      <c r="C60" s="5" t="s">
        <v>19</v>
      </c>
      <c r="D60" s="5" t="s">
        <v>14</v>
      </c>
      <c r="E60" s="7">
        <v>24</v>
      </c>
      <c r="F60" s="5" t="s">
        <v>15</v>
      </c>
      <c r="G60" s="7">
        <v>2600</v>
      </c>
      <c r="H60" s="5" t="s">
        <v>16</v>
      </c>
      <c r="I60" s="5" t="s">
        <v>17</v>
      </c>
      <c r="J60" s="5" t="s">
        <v>18</v>
      </c>
      <c r="K60" s="44">
        <f t="shared" si="1"/>
        <v>108.33333333333333</v>
      </c>
      <c r="L60" s="27" t="str">
        <f>VLOOKUP($C60, 'Ərazi məlumatları'!$A$2:$C$5, 2, 0)</f>
        <v>7x5</v>
      </c>
      <c r="M60" s="27">
        <f>VLOOKUP($C60, 'Ərazi məlumatları'!$A$2:$C$5, 3, 0)</f>
        <v>80</v>
      </c>
    </row>
    <row r="61" spans="1:13" ht="12.75" x14ac:dyDescent="0.2">
      <c r="A61" s="3">
        <f t="shared" si="2"/>
        <v>60</v>
      </c>
      <c r="B61" s="43">
        <v>44855</v>
      </c>
      <c r="C61" s="5" t="s">
        <v>13</v>
      </c>
      <c r="D61" s="5" t="s">
        <v>14</v>
      </c>
      <c r="E61" s="7">
        <v>17</v>
      </c>
      <c r="F61" s="5" t="s">
        <v>15</v>
      </c>
      <c r="G61" s="7">
        <v>2700</v>
      </c>
      <c r="H61" s="5" t="s">
        <v>16</v>
      </c>
      <c r="I61" s="5" t="s">
        <v>17</v>
      </c>
      <c r="J61" s="5" t="s">
        <v>18</v>
      </c>
      <c r="K61" s="44">
        <f t="shared" si="1"/>
        <v>158.8235294117647</v>
      </c>
      <c r="L61" s="27" t="str">
        <f>VLOOKUP($C61, 'Ərazi məlumatları'!$A$2:$C$5, 2, 0)</f>
        <v>7x7</v>
      </c>
      <c r="M61" s="27">
        <f>VLOOKUP($C61, 'Ərazi məlumatları'!$A$2:$C$5, 3, 0)</f>
        <v>100</v>
      </c>
    </row>
    <row r="62" spans="1:13" ht="12.75" x14ac:dyDescent="0.2">
      <c r="A62" s="3">
        <f t="shared" si="2"/>
        <v>61</v>
      </c>
      <c r="B62" s="43">
        <v>44855</v>
      </c>
      <c r="C62" s="5" t="s">
        <v>13</v>
      </c>
      <c r="D62" s="5" t="s">
        <v>14</v>
      </c>
      <c r="E62" s="7">
        <v>22</v>
      </c>
      <c r="F62" s="5" t="s">
        <v>15</v>
      </c>
      <c r="G62" s="7">
        <v>2800</v>
      </c>
      <c r="H62" s="5" t="s">
        <v>16</v>
      </c>
      <c r="I62" s="5" t="s">
        <v>17</v>
      </c>
      <c r="J62" s="5" t="s">
        <v>18</v>
      </c>
      <c r="K62" s="44">
        <f t="shared" si="1"/>
        <v>127.27272727272727</v>
      </c>
      <c r="L62" s="27" t="str">
        <f>VLOOKUP($C62, 'Ərazi məlumatları'!$A$2:$C$5, 2, 0)</f>
        <v>7x7</v>
      </c>
      <c r="M62" s="27">
        <f>VLOOKUP($C62, 'Ərazi məlumatları'!$A$2:$C$5, 3, 0)</f>
        <v>100</v>
      </c>
    </row>
    <row r="63" spans="1:13" ht="12.75" x14ac:dyDescent="0.2">
      <c r="A63" s="3">
        <f t="shared" si="2"/>
        <v>62</v>
      </c>
      <c r="B63" s="43">
        <v>44858</v>
      </c>
      <c r="C63" s="5" t="s">
        <v>19</v>
      </c>
      <c r="D63" s="5" t="s">
        <v>14</v>
      </c>
      <c r="E63" s="7">
        <v>23</v>
      </c>
      <c r="F63" s="5" t="s">
        <v>15</v>
      </c>
      <c r="G63" s="7">
        <v>2900</v>
      </c>
      <c r="H63" s="5" t="s">
        <v>16</v>
      </c>
      <c r="I63" s="5" t="s">
        <v>17</v>
      </c>
      <c r="J63" s="5" t="s">
        <v>18</v>
      </c>
      <c r="K63" s="44">
        <f t="shared" si="1"/>
        <v>126.08695652173913</v>
      </c>
      <c r="L63" s="27" t="str">
        <f>VLOOKUP($C63, 'Ərazi məlumatları'!$A$2:$C$5, 2, 0)</f>
        <v>7x5</v>
      </c>
      <c r="M63" s="27">
        <f>VLOOKUP($C63, 'Ərazi məlumatları'!$A$2:$C$5, 3, 0)</f>
        <v>80</v>
      </c>
    </row>
    <row r="64" spans="1:13" ht="12.75" x14ac:dyDescent="0.2">
      <c r="A64" s="3">
        <f t="shared" si="2"/>
        <v>63</v>
      </c>
      <c r="B64" s="43">
        <v>44858</v>
      </c>
      <c r="C64" s="5" t="s">
        <v>13</v>
      </c>
      <c r="D64" s="5" t="s">
        <v>14</v>
      </c>
      <c r="E64" s="7">
        <v>9</v>
      </c>
      <c r="F64" s="5" t="s">
        <v>15</v>
      </c>
      <c r="G64" s="7">
        <v>3000</v>
      </c>
      <c r="H64" s="5" t="s">
        <v>16</v>
      </c>
      <c r="I64" s="5" t="s">
        <v>17</v>
      </c>
      <c r="J64" s="5" t="s">
        <v>18</v>
      </c>
      <c r="K64" s="44">
        <f t="shared" si="1"/>
        <v>333.33333333333331</v>
      </c>
      <c r="L64" s="27" t="str">
        <f>VLOOKUP($C64, 'Ərazi məlumatları'!$A$2:$C$5, 2, 0)</f>
        <v>7x7</v>
      </c>
      <c r="M64" s="27">
        <f>VLOOKUP($C64, 'Ərazi məlumatları'!$A$2:$C$5, 3, 0)</f>
        <v>100</v>
      </c>
    </row>
    <row r="65" spans="1:13" ht="12.75" x14ac:dyDescent="0.2">
      <c r="A65" s="3">
        <f t="shared" si="2"/>
        <v>64</v>
      </c>
      <c r="B65" s="43">
        <v>44858</v>
      </c>
      <c r="C65" s="5" t="s">
        <v>13</v>
      </c>
      <c r="D65" s="5" t="s">
        <v>14</v>
      </c>
      <c r="E65" s="7">
        <v>5</v>
      </c>
      <c r="F65" s="5" t="s">
        <v>15</v>
      </c>
      <c r="G65" s="7">
        <v>3100</v>
      </c>
      <c r="H65" s="5" t="s">
        <v>16</v>
      </c>
      <c r="I65" s="5" t="s">
        <v>17</v>
      </c>
      <c r="J65" s="5" t="s">
        <v>18</v>
      </c>
      <c r="K65" s="44">
        <f t="shared" si="1"/>
        <v>620</v>
      </c>
      <c r="L65" s="27" t="str">
        <f>VLOOKUP($C65, 'Ərazi məlumatları'!$A$2:$C$5, 2, 0)</f>
        <v>7x7</v>
      </c>
      <c r="M65" s="27">
        <f>VLOOKUP($C65, 'Ərazi məlumatları'!$A$2:$C$5, 3, 0)</f>
        <v>100</v>
      </c>
    </row>
    <row r="66" spans="1:13" ht="12.75" x14ac:dyDescent="0.2">
      <c r="A66" s="3">
        <f t="shared" si="2"/>
        <v>65</v>
      </c>
      <c r="B66" s="43">
        <v>44858</v>
      </c>
      <c r="C66" s="5" t="s">
        <v>13</v>
      </c>
      <c r="D66" s="5" t="s">
        <v>14</v>
      </c>
      <c r="E66" s="7">
        <v>23</v>
      </c>
      <c r="F66" s="5" t="s">
        <v>15</v>
      </c>
      <c r="G66" s="7">
        <v>3200</v>
      </c>
      <c r="H66" s="5" t="s">
        <v>16</v>
      </c>
      <c r="I66" s="5" t="s">
        <v>17</v>
      </c>
      <c r="J66" s="5" t="s">
        <v>18</v>
      </c>
      <c r="K66" s="44">
        <f t="shared" si="1"/>
        <v>139.13043478260869</v>
      </c>
      <c r="L66" s="27" t="str">
        <f>VLOOKUP($C66, 'Ərazi məlumatları'!$A$2:$C$5, 2, 0)</f>
        <v>7x7</v>
      </c>
      <c r="M66" s="27">
        <f>VLOOKUP($C66, 'Ərazi məlumatları'!$A$2:$C$5, 3, 0)</f>
        <v>100</v>
      </c>
    </row>
    <row r="67" spans="1:13" ht="12.75" x14ac:dyDescent="0.2">
      <c r="A67" s="3">
        <f t="shared" si="2"/>
        <v>66</v>
      </c>
      <c r="B67" s="43">
        <v>44859</v>
      </c>
      <c r="C67" s="5" t="s">
        <v>13</v>
      </c>
      <c r="D67" s="5" t="s">
        <v>14</v>
      </c>
      <c r="E67" s="7">
        <v>23</v>
      </c>
      <c r="F67" s="5" t="s">
        <v>15</v>
      </c>
      <c r="G67" s="7">
        <v>3300</v>
      </c>
      <c r="H67" s="5" t="s">
        <v>16</v>
      </c>
      <c r="I67" s="5" t="s">
        <v>17</v>
      </c>
      <c r="J67" s="5" t="s">
        <v>18</v>
      </c>
      <c r="K67" s="44">
        <f t="shared" ref="K67:K130" si="3">G67/E67</f>
        <v>143.47826086956522</v>
      </c>
      <c r="L67" s="27" t="str">
        <f>VLOOKUP($C67, 'Ərazi məlumatları'!$A$2:$C$5, 2, 0)</f>
        <v>7x7</v>
      </c>
      <c r="M67" s="27">
        <f>VLOOKUP($C67, 'Ərazi məlumatları'!$A$2:$C$5, 3, 0)</f>
        <v>100</v>
      </c>
    </row>
    <row r="68" spans="1:13" ht="12.75" x14ac:dyDescent="0.2">
      <c r="A68" s="3">
        <f t="shared" si="2"/>
        <v>67</v>
      </c>
      <c r="B68" s="43">
        <v>44859</v>
      </c>
      <c r="C68" s="5" t="s">
        <v>13</v>
      </c>
      <c r="D68" s="5" t="s">
        <v>14</v>
      </c>
      <c r="E68" s="7">
        <v>9</v>
      </c>
      <c r="F68" s="5" t="s">
        <v>15</v>
      </c>
      <c r="G68" s="7">
        <v>3400</v>
      </c>
      <c r="H68" s="5" t="s">
        <v>16</v>
      </c>
      <c r="I68" s="5" t="s">
        <v>17</v>
      </c>
      <c r="J68" s="5" t="s">
        <v>18</v>
      </c>
      <c r="K68" s="44">
        <f t="shared" si="3"/>
        <v>377.77777777777777</v>
      </c>
      <c r="L68" s="27" t="str">
        <f>VLOOKUP($C68, 'Ərazi məlumatları'!$A$2:$C$5, 2, 0)</f>
        <v>7x7</v>
      </c>
      <c r="M68" s="27">
        <f>VLOOKUP($C68, 'Ərazi məlumatları'!$A$2:$C$5, 3, 0)</f>
        <v>100</v>
      </c>
    </row>
    <row r="69" spans="1:13" ht="12.75" x14ac:dyDescent="0.2">
      <c r="A69" s="3">
        <f t="shared" si="2"/>
        <v>68</v>
      </c>
      <c r="B69" s="43">
        <v>44859</v>
      </c>
      <c r="C69" s="5" t="s">
        <v>13</v>
      </c>
      <c r="D69" s="5" t="s">
        <v>14</v>
      </c>
      <c r="E69" s="7">
        <v>8</v>
      </c>
      <c r="F69" s="5" t="s">
        <v>15</v>
      </c>
      <c r="G69" s="7">
        <v>3500</v>
      </c>
      <c r="H69" s="5" t="s">
        <v>16</v>
      </c>
      <c r="I69" s="5" t="s">
        <v>17</v>
      </c>
      <c r="J69" s="5" t="s">
        <v>18</v>
      </c>
      <c r="K69" s="44">
        <f t="shared" si="3"/>
        <v>437.5</v>
      </c>
      <c r="L69" s="27" t="str">
        <f>VLOOKUP($C69, 'Ərazi məlumatları'!$A$2:$C$5, 2, 0)</f>
        <v>7x7</v>
      </c>
      <c r="M69" s="27">
        <f>VLOOKUP($C69, 'Ərazi məlumatları'!$A$2:$C$5, 3, 0)</f>
        <v>100</v>
      </c>
    </row>
    <row r="70" spans="1:13" ht="12.75" x14ac:dyDescent="0.2">
      <c r="A70" s="3">
        <f t="shared" si="2"/>
        <v>69</v>
      </c>
      <c r="B70" s="43">
        <v>44859</v>
      </c>
      <c r="C70" s="5" t="s">
        <v>19</v>
      </c>
      <c r="D70" s="5" t="s">
        <v>14</v>
      </c>
      <c r="E70" s="7">
        <v>25</v>
      </c>
      <c r="F70" s="5" t="s">
        <v>15</v>
      </c>
      <c r="G70" s="7">
        <v>3600</v>
      </c>
      <c r="H70" s="5" t="s">
        <v>16</v>
      </c>
      <c r="I70" s="5" t="s">
        <v>17</v>
      </c>
      <c r="J70" s="5" t="s">
        <v>18</v>
      </c>
      <c r="K70" s="44">
        <f t="shared" si="3"/>
        <v>144</v>
      </c>
      <c r="L70" s="27" t="str">
        <f>VLOOKUP($C70, 'Ərazi məlumatları'!$A$2:$C$5, 2, 0)</f>
        <v>7x5</v>
      </c>
      <c r="M70" s="27">
        <f>VLOOKUP($C70, 'Ərazi məlumatları'!$A$2:$C$5, 3, 0)</f>
        <v>80</v>
      </c>
    </row>
    <row r="71" spans="1:13" ht="12.75" x14ac:dyDescent="0.2">
      <c r="A71" s="3">
        <f t="shared" si="2"/>
        <v>70</v>
      </c>
      <c r="B71" s="43">
        <v>44860</v>
      </c>
      <c r="C71" s="5" t="s">
        <v>21</v>
      </c>
      <c r="D71" s="5" t="s">
        <v>14</v>
      </c>
      <c r="E71" s="7">
        <v>9</v>
      </c>
      <c r="F71" s="5" t="s">
        <v>22</v>
      </c>
      <c r="G71" s="7">
        <v>3700</v>
      </c>
      <c r="H71" s="5" t="s">
        <v>16</v>
      </c>
      <c r="I71" s="5" t="s">
        <v>20</v>
      </c>
      <c r="J71" s="5" t="s">
        <v>18</v>
      </c>
      <c r="K71" s="44">
        <f t="shared" si="3"/>
        <v>411.11111111111109</v>
      </c>
      <c r="L71" s="27" t="str">
        <f>VLOOKUP($C71, 'Ərazi məlumatları'!$A$2:$C$5, 2, 0)</f>
        <v>6x4</v>
      </c>
      <c r="M71" s="27">
        <f>VLOOKUP($C71, 'Ərazi məlumatları'!$A$2:$C$5, 3, 0)</f>
        <v>70</v>
      </c>
    </row>
    <row r="72" spans="1:13" ht="12.75" x14ac:dyDescent="0.2">
      <c r="A72" s="3">
        <f t="shared" si="2"/>
        <v>71</v>
      </c>
      <c r="B72" s="43">
        <v>44860</v>
      </c>
      <c r="C72" s="5" t="s">
        <v>21</v>
      </c>
      <c r="D72" s="5" t="s">
        <v>14</v>
      </c>
      <c r="E72" s="7">
        <v>22</v>
      </c>
      <c r="F72" s="5" t="s">
        <v>22</v>
      </c>
      <c r="G72" s="7">
        <v>3800</v>
      </c>
      <c r="H72" s="5" t="s">
        <v>16</v>
      </c>
      <c r="I72" s="5" t="s">
        <v>20</v>
      </c>
      <c r="J72" s="5" t="s">
        <v>18</v>
      </c>
      <c r="K72" s="44">
        <f t="shared" si="3"/>
        <v>172.72727272727272</v>
      </c>
      <c r="L72" s="27" t="str">
        <f>VLOOKUP($C72, 'Ərazi məlumatları'!$A$2:$C$5, 2, 0)</f>
        <v>6x4</v>
      </c>
      <c r="M72" s="27">
        <f>VLOOKUP($C72, 'Ərazi məlumatları'!$A$2:$C$5, 3, 0)</f>
        <v>70</v>
      </c>
    </row>
    <row r="73" spans="1:13" ht="12.75" x14ac:dyDescent="0.2">
      <c r="A73" s="3">
        <f t="shared" si="2"/>
        <v>72</v>
      </c>
      <c r="B73" s="43">
        <v>44860</v>
      </c>
      <c r="C73" s="5" t="s">
        <v>23</v>
      </c>
      <c r="D73" s="5" t="s">
        <v>14</v>
      </c>
      <c r="E73" s="7">
        <v>29</v>
      </c>
      <c r="F73" s="5" t="s">
        <v>22</v>
      </c>
      <c r="G73" s="7">
        <v>3900</v>
      </c>
      <c r="H73" s="5" t="s">
        <v>16</v>
      </c>
      <c r="I73" s="5" t="s">
        <v>20</v>
      </c>
      <c r="J73" s="5" t="s">
        <v>18</v>
      </c>
      <c r="K73" s="44">
        <f t="shared" si="3"/>
        <v>134.48275862068965</v>
      </c>
      <c r="L73" s="27" t="str">
        <f>VLOOKUP($C73, 'Ərazi məlumatları'!$A$2:$C$5, 2, 0)</f>
        <v>5x1.5</v>
      </c>
      <c r="M73" s="27">
        <f>VLOOKUP($C73, 'Ərazi məlumatları'!$A$2:$C$5, 3, 0)</f>
        <v>200</v>
      </c>
    </row>
    <row r="74" spans="1:13" ht="12.75" x14ac:dyDescent="0.2">
      <c r="A74" s="3">
        <f t="shared" si="2"/>
        <v>73</v>
      </c>
      <c r="B74" s="43">
        <v>44862</v>
      </c>
      <c r="C74" s="5" t="s">
        <v>21</v>
      </c>
      <c r="D74" s="5" t="s">
        <v>14</v>
      </c>
      <c r="E74" s="7">
        <v>15</v>
      </c>
      <c r="F74" s="5" t="s">
        <v>22</v>
      </c>
      <c r="G74" s="7">
        <v>4000</v>
      </c>
      <c r="H74" s="5" t="s">
        <v>16</v>
      </c>
      <c r="I74" s="5" t="s">
        <v>20</v>
      </c>
      <c r="J74" s="5" t="s">
        <v>18</v>
      </c>
      <c r="K74" s="44">
        <f t="shared" si="3"/>
        <v>266.66666666666669</v>
      </c>
      <c r="L74" s="27" t="str">
        <f>VLOOKUP($C74, 'Ərazi məlumatları'!$A$2:$C$5, 2, 0)</f>
        <v>6x4</v>
      </c>
      <c r="M74" s="27">
        <f>VLOOKUP($C74, 'Ərazi məlumatları'!$A$2:$C$5, 3, 0)</f>
        <v>70</v>
      </c>
    </row>
    <row r="75" spans="1:13" ht="12.75" x14ac:dyDescent="0.2">
      <c r="A75" s="3">
        <f t="shared" si="2"/>
        <v>74</v>
      </c>
      <c r="B75" s="43">
        <v>44862</v>
      </c>
      <c r="C75" s="5" t="s">
        <v>23</v>
      </c>
      <c r="D75" s="5" t="s">
        <v>14</v>
      </c>
      <c r="E75" s="7">
        <v>29</v>
      </c>
      <c r="F75" s="5" t="s">
        <v>22</v>
      </c>
      <c r="G75" s="7">
        <v>4100</v>
      </c>
      <c r="H75" s="5" t="s">
        <v>16</v>
      </c>
      <c r="I75" s="5" t="s">
        <v>20</v>
      </c>
      <c r="J75" s="5" t="s">
        <v>18</v>
      </c>
      <c r="K75" s="44">
        <f t="shared" si="3"/>
        <v>141.37931034482759</v>
      </c>
      <c r="L75" s="27" t="str">
        <f>VLOOKUP($C75, 'Ərazi məlumatları'!$A$2:$C$5, 2, 0)</f>
        <v>5x1.5</v>
      </c>
      <c r="M75" s="27">
        <f>VLOOKUP($C75, 'Ərazi məlumatları'!$A$2:$C$5, 3, 0)</f>
        <v>200</v>
      </c>
    </row>
    <row r="76" spans="1:13" ht="12.75" x14ac:dyDescent="0.2">
      <c r="A76" s="3">
        <f t="shared" si="2"/>
        <v>75</v>
      </c>
      <c r="B76" s="43">
        <v>44865</v>
      </c>
      <c r="C76" s="5" t="s">
        <v>19</v>
      </c>
      <c r="D76" s="5" t="s">
        <v>14</v>
      </c>
      <c r="E76" s="7">
        <v>22</v>
      </c>
      <c r="F76" s="5" t="s">
        <v>22</v>
      </c>
      <c r="G76" s="7">
        <v>4200</v>
      </c>
      <c r="H76" s="5" t="s">
        <v>16</v>
      </c>
      <c r="I76" s="5" t="s">
        <v>20</v>
      </c>
      <c r="J76" s="5" t="s">
        <v>18</v>
      </c>
      <c r="K76" s="44">
        <f t="shared" si="3"/>
        <v>190.90909090909091</v>
      </c>
      <c r="L76" s="27" t="str">
        <f>VLOOKUP($C76, 'Ərazi məlumatları'!$A$2:$C$5, 2, 0)</f>
        <v>7x5</v>
      </c>
      <c r="M76" s="27">
        <f>VLOOKUP($C76, 'Ərazi məlumatları'!$A$2:$C$5, 3, 0)</f>
        <v>80</v>
      </c>
    </row>
    <row r="77" spans="1:13" ht="12.75" x14ac:dyDescent="0.2">
      <c r="A77" s="3">
        <f t="shared" si="2"/>
        <v>76</v>
      </c>
      <c r="B77" s="43">
        <v>44865</v>
      </c>
      <c r="C77" s="5" t="s">
        <v>23</v>
      </c>
      <c r="D77" s="5" t="s">
        <v>14</v>
      </c>
      <c r="E77" s="7">
        <v>28</v>
      </c>
      <c r="F77" s="5" t="s">
        <v>22</v>
      </c>
      <c r="G77" s="7">
        <v>1540</v>
      </c>
      <c r="H77" s="5" t="s">
        <v>16</v>
      </c>
      <c r="I77" s="5" t="s">
        <v>20</v>
      </c>
      <c r="J77" s="5" t="s">
        <v>18</v>
      </c>
      <c r="K77" s="44">
        <f t="shared" si="3"/>
        <v>55</v>
      </c>
      <c r="L77" s="27" t="str">
        <f>VLOOKUP($C77, 'Ərazi məlumatları'!$A$2:$C$5, 2, 0)</f>
        <v>5x1.5</v>
      </c>
      <c r="M77" s="27">
        <f>VLOOKUP($C77, 'Ərazi məlumatları'!$A$2:$C$5, 3, 0)</f>
        <v>200</v>
      </c>
    </row>
    <row r="78" spans="1:13" ht="12.75" x14ac:dyDescent="0.2">
      <c r="A78" s="3">
        <f t="shared" si="2"/>
        <v>77</v>
      </c>
      <c r="B78" s="43">
        <v>44865</v>
      </c>
      <c r="C78" s="5" t="s">
        <v>21</v>
      </c>
      <c r="D78" s="5" t="s">
        <v>14</v>
      </c>
      <c r="E78" s="7">
        <v>6</v>
      </c>
      <c r="F78" s="5" t="s">
        <v>22</v>
      </c>
      <c r="G78" s="7">
        <v>4100</v>
      </c>
      <c r="H78" s="5" t="s">
        <v>16</v>
      </c>
      <c r="I78" s="5" t="s">
        <v>20</v>
      </c>
      <c r="J78" s="5" t="s">
        <v>18</v>
      </c>
      <c r="K78" s="44">
        <f t="shared" si="3"/>
        <v>683.33333333333337</v>
      </c>
      <c r="L78" s="27" t="str">
        <f>VLOOKUP($C78, 'Ərazi məlumatları'!$A$2:$C$5, 2, 0)</f>
        <v>6x4</v>
      </c>
      <c r="M78" s="27">
        <f>VLOOKUP($C78, 'Ərazi məlumatları'!$A$2:$C$5, 3, 0)</f>
        <v>70</v>
      </c>
    </row>
    <row r="79" spans="1:13" ht="12.75" x14ac:dyDescent="0.2">
      <c r="A79" s="3">
        <f t="shared" si="2"/>
        <v>78</v>
      </c>
      <c r="B79" s="43">
        <v>44865</v>
      </c>
      <c r="C79" s="5" t="s">
        <v>21</v>
      </c>
      <c r="D79" s="5" t="s">
        <v>14</v>
      </c>
      <c r="E79" s="7">
        <v>9</v>
      </c>
      <c r="F79" s="5" t="s">
        <v>22</v>
      </c>
      <c r="G79" s="7">
        <v>4100</v>
      </c>
      <c r="H79" s="5" t="s">
        <v>16</v>
      </c>
      <c r="I79" s="5" t="s">
        <v>20</v>
      </c>
      <c r="J79" s="5" t="s">
        <v>18</v>
      </c>
      <c r="K79" s="44">
        <f t="shared" si="3"/>
        <v>455.55555555555554</v>
      </c>
      <c r="L79" s="27" t="str">
        <f>VLOOKUP($C79, 'Ərazi məlumatları'!$A$2:$C$5, 2, 0)</f>
        <v>6x4</v>
      </c>
      <c r="M79" s="27">
        <f>VLOOKUP($C79, 'Ərazi məlumatları'!$A$2:$C$5, 3, 0)</f>
        <v>70</v>
      </c>
    </row>
    <row r="80" spans="1:13" ht="12.75" x14ac:dyDescent="0.2">
      <c r="A80" s="3">
        <f t="shared" si="2"/>
        <v>79</v>
      </c>
      <c r="B80" s="43">
        <v>44866</v>
      </c>
      <c r="C80" s="5" t="s">
        <v>21</v>
      </c>
      <c r="D80" s="5" t="s">
        <v>14</v>
      </c>
      <c r="E80" s="7">
        <v>6</v>
      </c>
      <c r="F80" s="5" t="s">
        <v>22</v>
      </c>
      <c r="G80" s="7">
        <v>4100</v>
      </c>
      <c r="H80" s="5" t="s">
        <v>16</v>
      </c>
      <c r="I80" s="5" t="s">
        <v>20</v>
      </c>
      <c r="J80" s="5" t="s">
        <v>18</v>
      </c>
      <c r="K80" s="44">
        <f t="shared" si="3"/>
        <v>683.33333333333337</v>
      </c>
      <c r="L80" s="27" t="str">
        <f>VLOOKUP($C80, 'Ərazi məlumatları'!$A$2:$C$5, 2, 0)</f>
        <v>6x4</v>
      </c>
      <c r="M80" s="27">
        <f>VLOOKUP($C80, 'Ərazi məlumatları'!$A$2:$C$5, 3, 0)</f>
        <v>70</v>
      </c>
    </row>
    <row r="81" spans="1:13" ht="12.75" x14ac:dyDescent="0.2">
      <c r="A81" s="3">
        <f t="shared" ref="A81:A114" si="4">ROW()-1</f>
        <v>80</v>
      </c>
      <c r="B81" s="43">
        <v>44866</v>
      </c>
      <c r="C81" s="5" t="s">
        <v>23</v>
      </c>
      <c r="D81" s="5" t="s">
        <v>14</v>
      </c>
      <c r="E81" s="7">
        <v>28</v>
      </c>
      <c r="F81" s="5" t="s">
        <v>22</v>
      </c>
      <c r="G81" s="7">
        <v>4100</v>
      </c>
      <c r="H81" s="5" t="s">
        <v>16</v>
      </c>
      <c r="I81" s="5" t="s">
        <v>20</v>
      </c>
      <c r="J81" s="5" t="s">
        <v>18</v>
      </c>
      <c r="K81" s="44">
        <f t="shared" si="3"/>
        <v>146.42857142857142</v>
      </c>
      <c r="L81" s="27" t="str">
        <f>VLOOKUP($C81, 'Ərazi məlumatları'!$A$2:$C$5, 2, 0)</f>
        <v>5x1.5</v>
      </c>
      <c r="M81" s="27">
        <f>VLOOKUP($C81, 'Ərazi məlumatları'!$A$2:$C$5, 3, 0)</f>
        <v>200</v>
      </c>
    </row>
    <row r="82" spans="1:13" ht="12.75" x14ac:dyDescent="0.2">
      <c r="A82" s="3">
        <f t="shared" si="4"/>
        <v>81</v>
      </c>
      <c r="B82" s="43">
        <v>44866</v>
      </c>
      <c r="C82" s="5" t="s">
        <v>19</v>
      </c>
      <c r="D82" s="5" t="s">
        <v>14</v>
      </c>
      <c r="E82" s="7">
        <v>20</v>
      </c>
      <c r="F82" s="5" t="s">
        <v>22</v>
      </c>
      <c r="G82" s="7">
        <v>4100</v>
      </c>
      <c r="H82" s="5" t="s">
        <v>16</v>
      </c>
      <c r="I82" s="5" t="s">
        <v>20</v>
      </c>
      <c r="J82" s="5" t="s">
        <v>18</v>
      </c>
      <c r="K82" s="44">
        <f t="shared" si="3"/>
        <v>205</v>
      </c>
      <c r="L82" s="27" t="str">
        <f>VLOOKUP($C82, 'Ərazi məlumatları'!$A$2:$C$5, 2, 0)</f>
        <v>7x5</v>
      </c>
      <c r="M82" s="27">
        <f>VLOOKUP($C82, 'Ərazi məlumatları'!$A$2:$C$5, 3, 0)</f>
        <v>80</v>
      </c>
    </row>
    <row r="83" spans="1:13" ht="12.75" x14ac:dyDescent="0.2">
      <c r="A83" s="3">
        <f t="shared" si="4"/>
        <v>82</v>
      </c>
      <c r="B83" s="43">
        <v>44866</v>
      </c>
      <c r="C83" s="5" t="s">
        <v>21</v>
      </c>
      <c r="D83" s="5" t="s">
        <v>14</v>
      </c>
      <c r="E83" s="7">
        <v>1</v>
      </c>
      <c r="F83" s="5" t="s">
        <v>24</v>
      </c>
      <c r="G83" s="7">
        <v>4100</v>
      </c>
      <c r="H83" s="5" t="s">
        <v>16</v>
      </c>
      <c r="I83" s="5" t="s">
        <v>20</v>
      </c>
      <c r="J83" s="5" t="s">
        <v>18</v>
      </c>
      <c r="K83" s="44">
        <f t="shared" si="3"/>
        <v>4100</v>
      </c>
      <c r="L83" s="27" t="str">
        <f>VLOOKUP($C83, 'Ərazi məlumatları'!$A$2:$C$5, 2, 0)</f>
        <v>6x4</v>
      </c>
      <c r="M83" s="27">
        <f>VLOOKUP($C83, 'Ərazi məlumatları'!$A$2:$C$5, 3, 0)</f>
        <v>70</v>
      </c>
    </row>
    <row r="84" spans="1:13" ht="12.75" x14ac:dyDescent="0.2">
      <c r="A84" s="3">
        <f t="shared" si="4"/>
        <v>83</v>
      </c>
      <c r="B84" s="43">
        <v>44866</v>
      </c>
      <c r="C84" s="5" t="s">
        <v>21</v>
      </c>
      <c r="D84" s="5" t="s">
        <v>14</v>
      </c>
      <c r="E84" s="7">
        <v>1</v>
      </c>
      <c r="F84" s="5" t="s">
        <v>24</v>
      </c>
      <c r="G84" s="7">
        <v>4100</v>
      </c>
      <c r="H84" s="5" t="s">
        <v>16</v>
      </c>
      <c r="I84" s="5" t="s">
        <v>20</v>
      </c>
      <c r="J84" s="5" t="s">
        <v>18</v>
      </c>
      <c r="K84" s="44">
        <f t="shared" si="3"/>
        <v>4100</v>
      </c>
      <c r="L84" s="27" t="str">
        <f>VLOOKUP($C84, 'Ərazi məlumatları'!$A$2:$C$5, 2, 0)</f>
        <v>6x4</v>
      </c>
      <c r="M84" s="27">
        <f>VLOOKUP($C84, 'Ərazi məlumatları'!$A$2:$C$5, 3, 0)</f>
        <v>70</v>
      </c>
    </row>
    <row r="85" spans="1:13" ht="12.75" x14ac:dyDescent="0.2">
      <c r="A85" s="3">
        <f t="shared" si="4"/>
        <v>84</v>
      </c>
      <c r="B85" s="43">
        <v>44866</v>
      </c>
      <c r="C85" s="5" t="s">
        <v>21</v>
      </c>
      <c r="D85" s="5" t="s">
        <v>14</v>
      </c>
      <c r="E85" s="7">
        <v>3</v>
      </c>
      <c r="F85" s="5" t="s">
        <v>25</v>
      </c>
      <c r="G85" s="7">
        <v>4100</v>
      </c>
      <c r="H85" s="5" t="s">
        <v>16</v>
      </c>
      <c r="I85" s="5" t="s">
        <v>20</v>
      </c>
      <c r="J85" s="5" t="s">
        <v>18</v>
      </c>
      <c r="K85" s="44">
        <f t="shared" si="3"/>
        <v>1366.6666666666667</v>
      </c>
      <c r="L85" s="27" t="str">
        <f>VLOOKUP($C85, 'Ərazi məlumatları'!$A$2:$C$5, 2, 0)</f>
        <v>6x4</v>
      </c>
      <c r="M85" s="27">
        <f>VLOOKUP($C85, 'Ərazi məlumatları'!$A$2:$C$5, 3, 0)</f>
        <v>70</v>
      </c>
    </row>
    <row r="86" spans="1:13" ht="12.75" x14ac:dyDescent="0.2">
      <c r="A86" s="3">
        <f t="shared" si="4"/>
        <v>85</v>
      </c>
      <c r="B86" s="43">
        <v>44867</v>
      </c>
      <c r="C86" s="5" t="s">
        <v>23</v>
      </c>
      <c r="D86" s="5" t="s">
        <v>14</v>
      </c>
      <c r="E86" s="7">
        <v>28</v>
      </c>
      <c r="F86" s="5" t="s">
        <v>22</v>
      </c>
      <c r="G86" s="7">
        <v>4100</v>
      </c>
      <c r="H86" s="5" t="s">
        <v>16</v>
      </c>
      <c r="I86" s="5" t="s">
        <v>20</v>
      </c>
      <c r="J86" s="5" t="s">
        <v>18</v>
      </c>
      <c r="K86" s="44">
        <f t="shared" si="3"/>
        <v>146.42857142857142</v>
      </c>
      <c r="L86" s="27" t="str">
        <f>VLOOKUP($C86, 'Ərazi məlumatları'!$A$2:$C$5, 2, 0)</f>
        <v>5x1.5</v>
      </c>
      <c r="M86" s="27">
        <f>VLOOKUP($C86, 'Ərazi məlumatları'!$A$2:$C$5, 3, 0)</f>
        <v>200</v>
      </c>
    </row>
    <row r="87" spans="1:13" ht="12.75" x14ac:dyDescent="0.2">
      <c r="A87" s="3">
        <f t="shared" si="4"/>
        <v>86</v>
      </c>
      <c r="B87" s="43">
        <v>44867</v>
      </c>
      <c r="C87" s="5" t="s">
        <v>21</v>
      </c>
      <c r="D87" s="5" t="s">
        <v>14</v>
      </c>
      <c r="E87" s="7">
        <v>5</v>
      </c>
      <c r="F87" s="5" t="s">
        <v>25</v>
      </c>
      <c r="G87" s="7">
        <v>4100</v>
      </c>
      <c r="H87" s="5" t="s">
        <v>16</v>
      </c>
      <c r="I87" s="5" t="s">
        <v>20</v>
      </c>
      <c r="J87" s="5" t="s">
        <v>18</v>
      </c>
      <c r="K87" s="44">
        <f t="shared" si="3"/>
        <v>820</v>
      </c>
      <c r="L87" s="27" t="str">
        <f>VLOOKUP($C87, 'Ərazi məlumatları'!$A$2:$C$5, 2, 0)</f>
        <v>6x4</v>
      </c>
      <c r="M87" s="27">
        <f>VLOOKUP($C87, 'Ərazi məlumatları'!$A$2:$C$5, 3, 0)</f>
        <v>70</v>
      </c>
    </row>
    <row r="88" spans="1:13" ht="12.75" x14ac:dyDescent="0.2">
      <c r="A88" s="3">
        <f t="shared" si="4"/>
        <v>87</v>
      </c>
      <c r="B88" s="43">
        <v>44867</v>
      </c>
      <c r="C88" s="5" t="s">
        <v>21</v>
      </c>
      <c r="D88" s="5" t="s">
        <v>14</v>
      </c>
      <c r="E88" s="7">
        <v>14</v>
      </c>
      <c r="F88" s="5" t="s">
        <v>22</v>
      </c>
      <c r="G88" s="7">
        <v>4100</v>
      </c>
      <c r="H88" s="5" t="s">
        <v>16</v>
      </c>
      <c r="I88" s="5" t="s">
        <v>20</v>
      </c>
      <c r="J88" s="5" t="s">
        <v>18</v>
      </c>
      <c r="K88" s="44">
        <f t="shared" si="3"/>
        <v>292.85714285714283</v>
      </c>
      <c r="L88" s="27" t="str">
        <f>VLOOKUP($C88, 'Ərazi məlumatları'!$A$2:$C$5, 2, 0)</f>
        <v>6x4</v>
      </c>
      <c r="M88" s="27">
        <f>VLOOKUP($C88, 'Ərazi məlumatları'!$A$2:$C$5, 3, 0)</f>
        <v>70</v>
      </c>
    </row>
    <row r="89" spans="1:13" ht="12.75" x14ac:dyDescent="0.2">
      <c r="A89" s="3">
        <f t="shared" si="4"/>
        <v>88</v>
      </c>
      <c r="B89" s="43">
        <v>44867</v>
      </c>
      <c r="C89" s="5" t="s">
        <v>19</v>
      </c>
      <c r="D89" s="5" t="s">
        <v>14</v>
      </c>
      <c r="E89" s="7">
        <v>19</v>
      </c>
      <c r="F89" s="5" t="s">
        <v>22</v>
      </c>
      <c r="G89" s="7">
        <v>680</v>
      </c>
      <c r="H89" s="5" t="s">
        <v>16</v>
      </c>
      <c r="I89" s="5" t="s">
        <v>20</v>
      </c>
      <c r="J89" s="5" t="s">
        <v>18</v>
      </c>
      <c r="K89" s="44">
        <f t="shared" si="3"/>
        <v>35.789473684210527</v>
      </c>
      <c r="L89" s="27" t="str">
        <f>VLOOKUP($C89, 'Ərazi məlumatları'!$A$2:$C$5, 2, 0)</f>
        <v>7x5</v>
      </c>
      <c r="M89" s="27">
        <f>VLOOKUP($C89, 'Ərazi məlumatları'!$A$2:$C$5, 3, 0)</f>
        <v>80</v>
      </c>
    </row>
    <row r="90" spans="1:13" ht="12.75" x14ac:dyDescent="0.2">
      <c r="A90" s="3">
        <f t="shared" si="4"/>
        <v>89</v>
      </c>
      <c r="B90" s="43">
        <v>44869</v>
      </c>
      <c r="C90" s="5" t="s">
        <v>23</v>
      </c>
      <c r="D90" s="5" t="s">
        <v>14</v>
      </c>
      <c r="E90" s="7">
        <v>25</v>
      </c>
      <c r="F90" s="5" t="s">
        <v>22</v>
      </c>
      <c r="G90" s="7">
        <v>1166</v>
      </c>
      <c r="H90" s="5" t="s">
        <v>16</v>
      </c>
      <c r="I90" s="5" t="s">
        <v>20</v>
      </c>
      <c r="J90" s="5" t="s">
        <v>18</v>
      </c>
      <c r="K90" s="44">
        <f t="shared" si="3"/>
        <v>46.64</v>
      </c>
      <c r="L90" s="27" t="str">
        <f>VLOOKUP($C90, 'Ərazi məlumatları'!$A$2:$C$5, 2, 0)</f>
        <v>5x1.5</v>
      </c>
      <c r="M90" s="27">
        <f>VLOOKUP($C90, 'Ərazi məlumatları'!$A$2:$C$5, 3, 0)</f>
        <v>200</v>
      </c>
    </row>
    <row r="91" spans="1:13" ht="12.75" x14ac:dyDescent="0.2">
      <c r="A91" s="3">
        <f t="shared" si="4"/>
        <v>90</v>
      </c>
      <c r="B91" s="43">
        <v>44869</v>
      </c>
      <c r="C91" s="5" t="s">
        <v>23</v>
      </c>
      <c r="D91" s="5" t="s">
        <v>14</v>
      </c>
      <c r="E91" s="7">
        <v>4</v>
      </c>
      <c r="F91" s="5" t="s">
        <v>22</v>
      </c>
      <c r="G91" s="7">
        <v>1652</v>
      </c>
      <c r="H91" s="5" t="s">
        <v>16</v>
      </c>
      <c r="I91" s="5" t="s">
        <v>20</v>
      </c>
      <c r="J91" s="5" t="s">
        <v>18</v>
      </c>
      <c r="K91" s="44">
        <f t="shared" si="3"/>
        <v>413</v>
      </c>
      <c r="L91" s="27" t="str">
        <f>VLOOKUP($C91, 'Ərazi məlumatları'!$A$2:$C$5, 2, 0)</f>
        <v>5x1.5</v>
      </c>
      <c r="M91" s="27">
        <f>VLOOKUP($C91, 'Ərazi məlumatları'!$A$2:$C$5, 3, 0)</f>
        <v>200</v>
      </c>
    </row>
    <row r="92" spans="1:13" ht="12.75" x14ac:dyDescent="0.2">
      <c r="A92" s="3">
        <f t="shared" si="4"/>
        <v>91</v>
      </c>
      <c r="B92" s="43">
        <v>44869</v>
      </c>
      <c r="C92" s="5" t="s">
        <v>19</v>
      </c>
      <c r="D92" s="5" t="s">
        <v>14</v>
      </c>
      <c r="E92" s="7">
        <v>20</v>
      </c>
      <c r="F92" s="5" t="s">
        <v>22</v>
      </c>
      <c r="G92" s="7">
        <v>2138</v>
      </c>
      <c r="H92" s="5" t="s">
        <v>16</v>
      </c>
      <c r="I92" s="5" t="s">
        <v>20</v>
      </c>
      <c r="J92" s="5" t="s">
        <v>18</v>
      </c>
      <c r="K92" s="44">
        <f t="shared" si="3"/>
        <v>106.9</v>
      </c>
      <c r="L92" s="27" t="str">
        <f>VLOOKUP($C92, 'Ərazi məlumatları'!$A$2:$C$5, 2, 0)</f>
        <v>7x5</v>
      </c>
      <c r="M92" s="27">
        <f>VLOOKUP($C92, 'Ərazi məlumatları'!$A$2:$C$5, 3, 0)</f>
        <v>80</v>
      </c>
    </row>
    <row r="93" spans="1:13" ht="12.75" x14ac:dyDescent="0.2">
      <c r="A93" s="3">
        <f t="shared" si="4"/>
        <v>92</v>
      </c>
      <c r="B93" s="43">
        <v>44869</v>
      </c>
      <c r="C93" s="5" t="s">
        <v>21</v>
      </c>
      <c r="D93" s="5" t="s">
        <v>14</v>
      </c>
      <c r="E93" s="7">
        <v>16</v>
      </c>
      <c r="F93" s="5" t="s">
        <v>22</v>
      </c>
      <c r="G93" s="7">
        <v>2624</v>
      </c>
      <c r="H93" s="5" t="s">
        <v>16</v>
      </c>
      <c r="I93" s="5" t="s">
        <v>20</v>
      </c>
      <c r="J93" s="5" t="s">
        <v>18</v>
      </c>
      <c r="K93" s="44">
        <f t="shared" si="3"/>
        <v>164</v>
      </c>
      <c r="L93" s="27" t="str">
        <f>VLOOKUP($C93, 'Ərazi məlumatları'!$A$2:$C$5, 2, 0)</f>
        <v>6x4</v>
      </c>
      <c r="M93" s="27">
        <f>VLOOKUP($C93, 'Ərazi məlumatları'!$A$2:$C$5, 3, 0)</f>
        <v>70</v>
      </c>
    </row>
    <row r="94" spans="1:13" ht="12.75" x14ac:dyDescent="0.2">
      <c r="A94" s="3">
        <f t="shared" si="4"/>
        <v>93</v>
      </c>
      <c r="B94" s="43">
        <v>44869</v>
      </c>
      <c r="C94" s="5" t="s">
        <v>21</v>
      </c>
      <c r="D94" s="5" t="s">
        <v>14</v>
      </c>
      <c r="E94" s="7">
        <v>5</v>
      </c>
      <c r="F94" s="5" t="s">
        <v>25</v>
      </c>
      <c r="G94" s="7">
        <v>3110</v>
      </c>
      <c r="H94" s="5" t="s">
        <v>16</v>
      </c>
      <c r="I94" s="5" t="s">
        <v>20</v>
      </c>
      <c r="J94" s="5" t="s">
        <v>18</v>
      </c>
      <c r="K94" s="44">
        <f t="shared" si="3"/>
        <v>622</v>
      </c>
      <c r="L94" s="27" t="str">
        <f>VLOOKUP($C94, 'Ərazi məlumatları'!$A$2:$C$5, 2, 0)</f>
        <v>6x4</v>
      </c>
      <c r="M94" s="27">
        <f>VLOOKUP($C94, 'Ərazi məlumatları'!$A$2:$C$5, 3, 0)</f>
        <v>70</v>
      </c>
    </row>
    <row r="95" spans="1:13" ht="12.75" x14ac:dyDescent="0.2">
      <c r="A95" s="3">
        <f t="shared" si="4"/>
        <v>94</v>
      </c>
      <c r="B95" s="43">
        <v>44870</v>
      </c>
      <c r="C95" s="5" t="s">
        <v>19</v>
      </c>
      <c r="D95" s="5" t="s">
        <v>14</v>
      </c>
      <c r="E95" s="7">
        <v>20</v>
      </c>
      <c r="F95" s="5" t="s">
        <v>22</v>
      </c>
      <c r="G95" s="7">
        <v>3596</v>
      </c>
      <c r="H95" s="5" t="s">
        <v>16</v>
      </c>
      <c r="I95" s="5" t="s">
        <v>20</v>
      </c>
      <c r="J95" s="5" t="s">
        <v>18</v>
      </c>
      <c r="K95" s="44">
        <f t="shared" si="3"/>
        <v>179.8</v>
      </c>
      <c r="L95" s="27" t="str">
        <f>VLOOKUP($C95, 'Ərazi məlumatları'!$A$2:$C$5, 2, 0)</f>
        <v>7x5</v>
      </c>
      <c r="M95" s="27">
        <f>VLOOKUP($C95, 'Ərazi məlumatları'!$A$2:$C$5, 3, 0)</f>
        <v>80</v>
      </c>
    </row>
    <row r="96" spans="1:13" ht="12.75" x14ac:dyDescent="0.2">
      <c r="A96" s="3">
        <f t="shared" si="4"/>
        <v>95</v>
      </c>
      <c r="B96" s="43">
        <v>44870</v>
      </c>
      <c r="C96" s="5" t="s">
        <v>21</v>
      </c>
      <c r="D96" s="5" t="s">
        <v>14</v>
      </c>
      <c r="E96" s="7">
        <v>12</v>
      </c>
      <c r="F96" s="5" t="s">
        <v>22</v>
      </c>
      <c r="G96" s="7">
        <v>4082</v>
      </c>
      <c r="H96" s="5" t="s">
        <v>16</v>
      </c>
      <c r="I96" s="5" t="s">
        <v>20</v>
      </c>
      <c r="J96" s="5" t="s">
        <v>18</v>
      </c>
      <c r="K96" s="44">
        <f t="shared" si="3"/>
        <v>340.16666666666669</v>
      </c>
      <c r="L96" s="27" t="str">
        <f>VLOOKUP($C96, 'Ərazi məlumatları'!$A$2:$C$5, 2, 0)</f>
        <v>6x4</v>
      </c>
      <c r="M96" s="27">
        <f>VLOOKUP($C96, 'Ərazi məlumatları'!$A$2:$C$5, 3, 0)</f>
        <v>70</v>
      </c>
    </row>
    <row r="97" spans="1:13" ht="12.75" x14ac:dyDescent="0.2">
      <c r="A97" s="3">
        <f t="shared" si="4"/>
        <v>96</v>
      </c>
      <c r="B97" s="43">
        <v>44870</v>
      </c>
      <c r="C97" s="5" t="s">
        <v>23</v>
      </c>
      <c r="D97" s="5" t="s">
        <v>14</v>
      </c>
      <c r="E97" s="7">
        <v>28</v>
      </c>
      <c r="F97" s="5" t="s">
        <v>22</v>
      </c>
      <c r="G97" s="7">
        <v>4568</v>
      </c>
      <c r="H97" s="5" t="s">
        <v>16</v>
      </c>
      <c r="I97" s="5" t="s">
        <v>20</v>
      </c>
      <c r="J97" s="5" t="s">
        <v>18</v>
      </c>
      <c r="K97" s="44">
        <f t="shared" si="3"/>
        <v>163.14285714285714</v>
      </c>
      <c r="L97" s="27" t="str">
        <f>VLOOKUP($C97, 'Ərazi məlumatları'!$A$2:$C$5, 2, 0)</f>
        <v>5x1.5</v>
      </c>
      <c r="M97" s="27">
        <f>VLOOKUP($C97, 'Ərazi məlumatları'!$A$2:$C$5, 3, 0)</f>
        <v>200</v>
      </c>
    </row>
    <row r="98" spans="1:13" ht="12.75" x14ac:dyDescent="0.2">
      <c r="A98" s="3">
        <f t="shared" si="4"/>
        <v>97</v>
      </c>
      <c r="B98" s="43">
        <v>44870</v>
      </c>
      <c r="C98" s="5" t="s">
        <v>21</v>
      </c>
      <c r="D98" s="5" t="s">
        <v>14</v>
      </c>
      <c r="E98" s="7">
        <v>5</v>
      </c>
      <c r="F98" s="5" t="s">
        <v>25</v>
      </c>
      <c r="G98" s="7">
        <v>5054</v>
      </c>
      <c r="H98" s="5" t="s">
        <v>16</v>
      </c>
      <c r="I98" s="5" t="s">
        <v>20</v>
      </c>
      <c r="J98" s="5" t="s">
        <v>18</v>
      </c>
      <c r="K98" s="44">
        <f t="shared" si="3"/>
        <v>1010.8</v>
      </c>
      <c r="L98" s="27" t="str">
        <f>VLOOKUP($C98, 'Ərazi məlumatları'!$A$2:$C$5, 2, 0)</f>
        <v>6x4</v>
      </c>
      <c r="M98" s="27">
        <f>VLOOKUP($C98, 'Ərazi məlumatları'!$A$2:$C$5, 3, 0)</f>
        <v>70</v>
      </c>
    </row>
    <row r="99" spans="1:13" ht="12.75" x14ac:dyDescent="0.2">
      <c r="A99" s="3">
        <f t="shared" si="4"/>
        <v>98</v>
      </c>
      <c r="B99" s="43">
        <v>44875</v>
      </c>
      <c r="C99" s="5" t="s">
        <v>21</v>
      </c>
      <c r="D99" s="5" t="s">
        <v>14</v>
      </c>
      <c r="E99" s="7">
        <v>12</v>
      </c>
      <c r="F99" s="5" t="s">
        <v>22</v>
      </c>
      <c r="G99" s="7">
        <v>5540</v>
      </c>
      <c r="H99" s="5" t="s">
        <v>16</v>
      </c>
      <c r="I99" s="5" t="s">
        <v>20</v>
      </c>
      <c r="J99" s="5" t="s">
        <v>18</v>
      </c>
      <c r="K99" s="44">
        <f t="shared" si="3"/>
        <v>461.66666666666669</v>
      </c>
      <c r="L99" s="27" t="str">
        <f>VLOOKUP($C99, 'Ərazi məlumatları'!$A$2:$C$5, 2, 0)</f>
        <v>6x4</v>
      </c>
      <c r="M99" s="27">
        <f>VLOOKUP($C99, 'Ərazi məlumatları'!$A$2:$C$5, 3, 0)</f>
        <v>70</v>
      </c>
    </row>
    <row r="100" spans="1:13" ht="12.75" x14ac:dyDescent="0.2">
      <c r="A100" s="3">
        <f t="shared" si="4"/>
        <v>99</v>
      </c>
      <c r="B100" s="43">
        <v>44875</v>
      </c>
      <c r="C100" s="5" t="s">
        <v>19</v>
      </c>
      <c r="D100" s="5" t="s">
        <v>14</v>
      </c>
      <c r="E100" s="7">
        <v>3</v>
      </c>
      <c r="F100" s="5" t="s">
        <v>26</v>
      </c>
      <c r="G100" s="7">
        <v>6026</v>
      </c>
      <c r="H100" s="5" t="s">
        <v>16</v>
      </c>
      <c r="I100" s="5" t="s">
        <v>17</v>
      </c>
      <c r="J100" s="5" t="s">
        <v>18</v>
      </c>
      <c r="K100" s="44">
        <f t="shared" si="3"/>
        <v>2008.6666666666667</v>
      </c>
      <c r="L100" s="27" t="str">
        <f>VLOOKUP($C100, 'Ərazi məlumatları'!$A$2:$C$5, 2, 0)</f>
        <v>7x5</v>
      </c>
      <c r="M100" s="27">
        <f>VLOOKUP($C100, 'Ərazi məlumatları'!$A$2:$C$5, 3, 0)</f>
        <v>80</v>
      </c>
    </row>
    <row r="101" spans="1:13" ht="12.75" x14ac:dyDescent="0.2">
      <c r="A101" s="3">
        <f t="shared" si="4"/>
        <v>100</v>
      </c>
      <c r="B101" s="43">
        <v>44875</v>
      </c>
      <c r="C101" s="5" t="s">
        <v>19</v>
      </c>
      <c r="D101" s="5" t="s">
        <v>14</v>
      </c>
      <c r="E101" s="7">
        <v>23</v>
      </c>
      <c r="F101" s="5" t="s">
        <v>26</v>
      </c>
      <c r="G101" s="7">
        <v>933.6</v>
      </c>
      <c r="H101" s="5" t="s">
        <v>16</v>
      </c>
      <c r="I101" s="5" t="s">
        <v>17</v>
      </c>
      <c r="J101" s="5" t="s">
        <v>18</v>
      </c>
      <c r="K101" s="44">
        <f t="shared" si="3"/>
        <v>40.591304347826089</v>
      </c>
      <c r="L101" s="27" t="str">
        <f>VLOOKUP($C101, 'Ərazi məlumatları'!$A$2:$C$5, 2, 0)</f>
        <v>7x5</v>
      </c>
      <c r="M101" s="27">
        <f>VLOOKUP($C101, 'Ərazi məlumatları'!$A$2:$C$5, 3, 0)</f>
        <v>80</v>
      </c>
    </row>
    <row r="102" spans="1:13" ht="12.75" x14ac:dyDescent="0.2">
      <c r="A102" s="3">
        <f t="shared" si="4"/>
        <v>101</v>
      </c>
      <c r="B102" s="43">
        <v>44875</v>
      </c>
      <c r="C102" s="5" t="s">
        <v>13</v>
      </c>
      <c r="D102" s="5" t="s">
        <v>14</v>
      </c>
      <c r="E102" s="7">
        <v>6</v>
      </c>
      <c r="F102" s="5" t="s">
        <v>26</v>
      </c>
      <c r="G102" s="7">
        <v>600</v>
      </c>
      <c r="H102" s="5" t="s">
        <v>16</v>
      </c>
      <c r="I102" s="5" t="s">
        <v>17</v>
      </c>
      <c r="J102" s="5" t="s">
        <v>18</v>
      </c>
      <c r="K102" s="44">
        <f t="shared" si="3"/>
        <v>100</v>
      </c>
      <c r="L102" s="27" t="str">
        <f>VLOOKUP($C102, 'Ərazi məlumatları'!$A$2:$C$5, 2, 0)</f>
        <v>7x7</v>
      </c>
      <c r="M102" s="27">
        <f>VLOOKUP($C102, 'Ərazi məlumatları'!$A$2:$C$5, 3, 0)</f>
        <v>100</v>
      </c>
    </row>
    <row r="103" spans="1:13" ht="12.75" x14ac:dyDescent="0.2">
      <c r="A103" s="3">
        <f t="shared" si="4"/>
        <v>102</v>
      </c>
      <c r="B103" s="43">
        <v>44875</v>
      </c>
      <c r="C103" s="5" t="s">
        <v>13</v>
      </c>
      <c r="D103" s="5" t="s">
        <v>14</v>
      </c>
      <c r="E103" s="7">
        <v>13</v>
      </c>
      <c r="F103" s="5" t="s">
        <v>26</v>
      </c>
      <c r="G103" s="7">
        <v>1445</v>
      </c>
      <c r="H103" s="5" t="s">
        <v>16</v>
      </c>
      <c r="I103" s="5" t="s">
        <v>17</v>
      </c>
      <c r="J103" s="5" t="s">
        <v>18</v>
      </c>
      <c r="K103" s="44">
        <f t="shared" si="3"/>
        <v>111.15384615384616</v>
      </c>
      <c r="L103" s="27" t="str">
        <f>VLOOKUP($C103, 'Ərazi məlumatları'!$A$2:$C$5, 2, 0)</f>
        <v>7x7</v>
      </c>
      <c r="M103" s="27">
        <f>VLOOKUP($C103, 'Ərazi məlumatları'!$A$2:$C$5, 3, 0)</f>
        <v>100</v>
      </c>
    </row>
    <row r="104" spans="1:13" ht="12.75" x14ac:dyDescent="0.2">
      <c r="A104" s="3">
        <f t="shared" si="4"/>
        <v>103</v>
      </c>
      <c r="B104" s="43">
        <v>44875</v>
      </c>
      <c r="C104" s="5" t="s">
        <v>23</v>
      </c>
      <c r="D104" s="5" t="s">
        <v>14</v>
      </c>
      <c r="E104" s="7">
        <v>28</v>
      </c>
      <c r="F104" s="5" t="s">
        <v>22</v>
      </c>
      <c r="G104" s="7">
        <v>1330</v>
      </c>
      <c r="H104" s="5" t="s">
        <v>16</v>
      </c>
      <c r="I104" s="5" t="s">
        <v>20</v>
      </c>
      <c r="J104" s="5" t="s">
        <v>18</v>
      </c>
      <c r="K104" s="44">
        <f t="shared" si="3"/>
        <v>47.5</v>
      </c>
      <c r="L104" s="27" t="str">
        <f>VLOOKUP($C104, 'Ərazi məlumatları'!$A$2:$C$5, 2, 0)</f>
        <v>5x1.5</v>
      </c>
      <c r="M104" s="27">
        <f>VLOOKUP($C104, 'Ərazi məlumatları'!$A$2:$C$5, 3, 0)</f>
        <v>200</v>
      </c>
    </row>
    <row r="105" spans="1:13" ht="12.75" x14ac:dyDescent="0.2">
      <c r="A105" s="3">
        <f t="shared" si="4"/>
        <v>104</v>
      </c>
      <c r="B105" s="43">
        <v>44875</v>
      </c>
      <c r="C105" s="5" t="s">
        <v>21</v>
      </c>
      <c r="D105" s="5" t="s">
        <v>14</v>
      </c>
      <c r="E105" s="7">
        <v>5</v>
      </c>
      <c r="F105" s="5" t="s">
        <v>25</v>
      </c>
      <c r="G105" s="7">
        <v>1215</v>
      </c>
      <c r="H105" s="5" t="s">
        <v>16</v>
      </c>
      <c r="I105" s="5" t="s">
        <v>20</v>
      </c>
      <c r="J105" s="5" t="s">
        <v>18</v>
      </c>
      <c r="K105" s="44">
        <f t="shared" si="3"/>
        <v>243</v>
      </c>
      <c r="L105" s="27" t="str">
        <f>VLOOKUP($C105, 'Ərazi məlumatları'!$A$2:$C$5, 2, 0)</f>
        <v>6x4</v>
      </c>
      <c r="M105" s="27">
        <f>VLOOKUP($C105, 'Ərazi məlumatları'!$A$2:$C$5, 3, 0)</f>
        <v>70</v>
      </c>
    </row>
    <row r="106" spans="1:13" ht="12.75" x14ac:dyDescent="0.2">
      <c r="A106" s="3">
        <f t="shared" si="4"/>
        <v>105</v>
      </c>
      <c r="B106" s="43">
        <v>44876</v>
      </c>
      <c r="C106" s="5" t="s">
        <v>19</v>
      </c>
      <c r="D106" s="5" t="s">
        <v>14</v>
      </c>
      <c r="E106" s="7">
        <v>42</v>
      </c>
      <c r="F106" s="5" t="s">
        <v>26</v>
      </c>
      <c r="G106" s="7">
        <v>1100</v>
      </c>
      <c r="H106" s="5" t="s">
        <v>16</v>
      </c>
      <c r="I106" s="5" t="s">
        <v>17</v>
      </c>
      <c r="J106" s="5" t="s">
        <v>18</v>
      </c>
      <c r="K106" s="44">
        <f t="shared" si="3"/>
        <v>26.19047619047619</v>
      </c>
      <c r="L106" s="27" t="str">
        <f>VLOOKUP($C106, 'Ərazi məlumatları'!$A$2:$C$5, 2, 0)</f>
        <v>7x5</v>
      </c>
      <c r="M106" s="27">
        <f>VLOOKUP($C106, 'Ərazi məlumatları'!$A$2:$C$5, 3, 0)</f>
        <v>80</v>
      </c>
    </row>
    <row r="107" spans="1:13" ht="12.75" x14ac:dyDescent="0.2">
      <c r="A107" s="3">
        <f t="shared" si="4"/>
        <v>106</v>
      </c>
      <c r="B107" s="43">
        <v>44876</v>
      </c>
      <c r="C107" s="5" t="s">
        <v>21</v>
      </c>
      <c r="D107" s="5" t="s">
        <v>14</v>
      </c>
      <c r="E107" s="7">
        <v>11</v>
      </c>
      <c r="F107" s="5" t="s">
        <v>22</v>
      </c>
      <c r="G107" s="7">
        <v>985</v>
      </c>
      <c r="H107" s="5" t="s">
        <v>16</v>
      </c>
      <c r="I107" s="5" t="s">
        <v>20</v>
      </c>
      <c r="J107" s="5" t="s">
        <v>18</v>
      </c>
      <c r="K107" s="44">
        <f t="shared" si="3"/>
        <v>89.545454545454547</v>
      </c>
      <c r="L107" s="27" t="str">
        <f>VLOOKUP($C107, 'Ərazi məlumatları'!$A$2:$C$5, 2, 0)</f>
        <v>6x4</v>
      </c>
      <c r="M107" s="27">
        <f>VLOOKUP($C107, 'Ərazi məlumatları'!$A$2:$C$5, 3, 0)</f>
        <v>70</v>
      </c>
    </row>
    <row r="108" spans="1:13" ht="12.75" x14ac:dyDescent="0.2">
      <c r="A108" s="3">
        <f t="shared" si="4"/>
        <v>107</v>
      </c>
      <c r="B108" s="43">
        <v>44876</v>
      </c>
      <c r="C108" s="5" t="s">
        <v>23</v>
      </c>
      <c r="D108" s="5" t="s">
        <v>14</v>
      </c>
      <c r="E108" s="7">
        <v>10</v>
      </c>
      <c r="F108" s="5" t="s">
        <v>22</v>
      </c>
      <c r="G108" s="7">
        <v>870</v>
      </c>
      <c r="H108" s="5" t="s">
        <v>16</v>
      </c>
      <c r="I108" s="5" t="s">
        <v>20</v>
      </c>
      <c r="J108" s="5" t="s">
        <v>18</v>
      </c>
      <c r="K108" s="44">
        <f t="shared" si="3"/>
        <v>87</v>
      </c>
      <c r="L108" s="27" t="str">
        <f>VLOOKUP($C108, 'Ərazi məlumatları'!$A$2:$C$5, 2, 0)</f>
        <v>5x1.5</v>
      </c>
      <c r="M108" s="27">
        <f>VLOOKUP($C108, 'Ərazi məlumatları'!$A$2:$C$5, 3, 0)</f>
        <v>200</v>
      </c>
    </row>
    <row r="109" spans="1:13" ht="12.75" x14ac:dyDescent="0.2">
      <c r="A109" s="3">
        <f t="shared" si="4"/>
        <v>108</v>
      </c>
      <c r="B109" s="43">
        <v>44876</v>
      </c>
      <c r="C109" s="5" t="s">
        <v>23</v>
      </c>
      <c r="D109" s="5" t="s">
        <v>14</v>
      </c>
      <c r="E109" s="7">
        <v>18</v>
      </c>
      <c r="F109" s="5" t="s">
        <v>22</v>
      </c>
      <c r="G109" s="7">
        <v>755</v>
      </c>
      <c r="H109" s="5" t="s">
        <v>16</v>
      </c>
      <c r="I109" s="5" t="s">
        <v>20</v>
      </c>
      <c r="J109" s="5" t="s">
        <v>18</v>
      </c>
      <c r="K109" s="44">
        <f t="shared" si="3"/>
        <v>41.944444444444443</v>
      </c>
      <c r="L109" s="27" t="str">
        <f>VLOOKUP($C109, 'Ərazi məlumatları'!$A$2:$C$5, 2, 0)</f>
        <v>5x1.5</v>
      </c>
      <c r="M109" s="27">
        <f>VLOOKUP($C109, 'Ərazi məlumatları'!$A$2:$C$5, 3, 0)</f>
        <v>200</v>
      </c>
    </row>
    <row r="110" spans="1:13" ht="12.75" x14ac:dyDescent="0.2">
      <c r="A110" s="3">
        <f t="shared" si="4"/>
        <v>109</v>
      </c>
      <c r="B110" s="43">
        <v>44876</v>
      </c>
      <c r="C110" s="5" t="s">
        <v>21</v>
      </c>
      <c r="D110" s="5" t="s">
        <v>14</v>
      </c>
      <c r="E110" s="7">
        <v>5</v>
      </c>
      <c r="F110" s="5" t="s">
        <v>25</v>
      </c>
      <c r="G110" s="7">
        <v>640</v>
      </c>
      <c r="H110" s="5" t="s">
        <v>16</v>
      </c>
      <c r="I110" s="5" t="s">
        <v>20</v>
      </c>
      <c r="J110" s="5" t="s">
        <v>18</v>
      </c>
      <c r="K110" s="44">
        <f t="shared" si="3"/>
        <v>128</v>
      </c>
      <c r="L110" s="27" t="str">
        <f>VLOOKUP($C110, 'Ərazi məlumatları'!$A$2:$C$5, 2, 0)</f>
        <v>6x4</v>
      </c>
      <c r="M110" s="27">
        <f>VLOOKUP($C110, 'Ərazi məlumatları'!$A$2:$C$5, 3, 0)</f>
        <v>70</v>
      </c>
    </row>
    <row r="111" spans="1:13" ht="12.75" x14ac:dyDescent="0.2">
      <c r="A111" s="3">
        <f t="shared" si="4"/>
        <v>110</v>
      </c>
      <c r="B111" s="43">
        <v>44879</v>
      </c>
      <c r="C111" s="5" t="s">
        <v>19</v>
      </c>
      <c r="D111" s="5" t="s">
        <v>14</v>
      </c>
      <c r="E111" s="7">
        <v>11</v>
      </c>
      <c r="F111" s="5" t="s">
        <v>26</v>
      </c>
      <c r="G111" s="7">
        <v>525</v>
      </c>
      <c r="H111" s="5" t="s">
        <v>16</v>
      </c>
      <c r="I111" s="5" t="s">
        <v>17</v>
      </c>
      <c r="J111" s="5" t="s">
        <v>18</v>
      </c>
      <c r="K111" s="44">
        <f t="shared" si="3"/>
        <v>47.727272727272727</v>
      </c>
      <c r="L111" s="27" t="str">
        <f>VLOOKUP($C111, 'Ərazi məlumatları'!$A$2:$C$5, 2, 0)</f>
        <v>7x5</v>
      </c>
      <c r="M111" s="27">
        <f>VLOOKUP($C111, 'Ərazi məlumatları'!$A$2:$C$5, 3, 0)</f>
        <v>80</v>
      </c>
    </row>
    <row r="112" spans="1:13" ht="12.75" x14ac:dyDescent="0.2">
      <c r="A112" s="3">
        <f t="shared" si="4"/>
        <v>111</v>
      </c>
      <c r="B112" s="43">
        <v>44879</v>
      </c>
      <c r="C112" s="5" t="s">
        <v>19</v>
      </c>
      <c r="D112" s="5" t="s">
        <v>14</v>
      </c>
      <c r="E112" s="7">
        <v>22</v>
      </c>
      <c r="F112" s="5" t="s">
        <v>26</v>
      </c>
      <c r="G112" s="7">
        <v>410</v>
      </c>
      <c r="H112" s="5" t="s">
        <v>16</v>
      </c>
      <c r="I112" s="5" t="s">
        <v>17</v>
      </c>
      <c r="J112" s="5" t="s">
        <v>18</v>
      </c>
      <c r="K112" s="44">
        <f t="shared" si="3"/>
        <v>18.636363636363637</v>
      </c>
      <c r="L112" s="27" t="str">
        <f>VLOOKUP($C112, 'Ərazi məlumatları'!$A$2:$C$5, 2, 0)</f>
        <v>7x5</v>
      </c>
      <c r="M112" s="27">
        <f>VLOOKUP($C112, 'Ərazi məlumatları'!$A$2:$C$5, 3, 0)</f>
        <v>80</v>
      </c>
    </row>
    <row r="113" spans="1:13" ht="12.75" x14ac:dyDescent="0.2">
      <c r="A113" s="3">
        <f t="shared" si="4"/>
        <v>112</v>
      </c>
      <c r="B113" s="43">
        <v>44879</v>
      </c>
      <c r="C113" s="5" t="s">
        <v>19</v>
      </c>
      <c r="D113" s="5" t="s">
        <v>14</v>
      </c>
      <c r="E113" s="7">
        <v>2</v>
      </c>
      <c r="F113" s="5" t="s">
        <v>26</v>
      </c>
      <c r="G113" s="7">
        <v>295</v>
      </c>
      <c r="H113" s="5" t="s">
        <v>16</v>
      </c>
      <c r="I113" s="5" t="s">
        <v>17</v>
      </c>
      <c r="J113" s="5" t="s">
        <v>18</v>
      </c>
      <c r="K113" s="44">
        <f t="shared" si="3"/>
        <v>147.5</v>
      </c>
      <c r="L113" s="27" t="str">
        <f>VLOOKUP($C113, 'Ərazi məlumatları'!$A$2:$C$5, 2, 0)</f>
        <v>7x5</v>
      </c>
      <c r="M113" s="27">
        <f>VLOOKUP($C113, 'Ərazi məlumatları'!$A$2:$C$5, 3, 0)</f>
        <v>80</v>
      </c>
    </row>
    <row r="114" spans="1:13" ht="12.75" x14ac:dyDescent="0.2">
      <c r="A114" s="3">
        <f t="shared" si="4"/>
        <v>113</v>
      </c>
      <c r="B114" s="43">
        <v>44879</v>
      </c>
      <c r="C114" s="5" t="s">
        <v>19</v>
      </c>
      <c r="D114" s="5" t="s">
        <v>14</v>
      </c>
      <c r="E114" s="7">
        <v>7</v>
      </c>
      <c r="F114" s="5" t="s">
        <v>26</v>
      </c>
      <c r="G114" s="7">
        <v>401</v>
      </c>
      <c r="H114" s="5" t="s">
        <v>16</v>
      </c>
      <c r="I114" s="5" t="s">
        <v>17</v>
      </c>
      <c r="J114" s="5" t="s">
        <v>18</v>
      </c>
      <c r="K114" s="44">
        <f t="shared" si="3"/>
        <v>57.285714285714285</v>
      </c>
      <c r="L114" s="27" t="str">
        <f>VLOOKUP($C114, 'Ərazi məlumatları'!$A$2:$C$5, 2, 0)</f>
        <v>7x5</v>
      </c>
      <c r="M114" s="27">
        <f>VLOOKUP($C114, 'Ərazi məlumatları'!$A$2:$C$5, 3, 0)</f>
        <v>80</v>
      </c>
    </row>
    <row r="115" spans="1:13" ht="12.75" x14ac:dyDescent="0.2">
      <c r="A115" s="3">
        <f t="shared" ref="A115:A159" si="5">ROW()-1</f>
        <v>114</v>
      </c>
      <c r="B115" s="43">
        <v>44879</v>
      </c>
      <c r="C115" s="5" t="s">
        <v>21</v>
      </c>
      <c r="D115" s="5" t="s">
        <v>14</v>
      </c>
      <c r="E115" s="7">
        <v>17</v>
      </c>
      <c r="F115" s="5" t="s">
        <v>25</v>
      </c>
      <c r="G115" s="7">
        <v>1700</v>
      </c>
      <c r="H115" s="5" t="s">
        <v>16</v>
      </c>
      <c r="I115" s="5" t="s">
        <v>20</v>
      </c>
      <c r="J115" s="5" t="s">
        <v>18</v>
      </c>
      <c r="K115" s="44">
        <f t="shared" si="3"/>
        <v>100</v>
      </c>
      <c r="L115" s="27" t="str">
        <f>VLOOKUP($C115, 'Ərazi məlumatları'!$A$2:$C$5, 2, 0)</f>
        <v>6x4</v>
      </c>
      <c r="M115" s="27">
        <f>VLOOKUP($C115, 'Ərazi məlumatları'!$A$2:$C$5, 3, 0)</f>
        <v>70</v>
      </c>
    </row>
    <row r="116" spans="1:13" ht="12.75" x14ac:dyDescent="0.2">
      <c r="A116" s="3">
        <f t="shared" si="5"/>
        <v>115</v>
      </c>
      <c r="B116" s="43">
        <v>44879</v>
      </c>
      <c r="C116" s="5" t="s">
        <v>23</v>
      </c>
      <c r="D116" s="5" t="s">
        <v>14</v>
      </c>
      <c r="E116" s="7">
        <v>23</v>
      </c>
      <c r="F116" s="5" t="s">
        <v>22</v>
      </c>
      <c r="G116" s="7">
        <v>1238.2</v>
      </c>
      <c r="H116" s="5" t="s">
        <v>16</v>
      </c>
      <c r="I116" s="5" t="s">
        <v>20</v>
      </c>
      <c r="J116" s="5" t="s">
        <v>18</v>
      </c>
      <c r="K116" s="44">
        <f t="shared" si="3"/>
        <v>53.834782608695654</v>
      </c>
      <c r="L116" s="27" t="str">
        <f>VLOOKUP($C116, 'Ərazi məlumatları'!$A$2:$C$5, 2, 0)</f>
        <v>5x1.5</v>
      </c>
      <c r="M116" s="27">
        <f>VLOOKUP($C116, 'Ərazi məlumatları'!$A$2:$C$5, 3, 0)</f>
        <v>200</v>
      </c>
    </row>
    <row r="117" spans="1:13" ht="12.75" x14ac:dyDescent="0.2">
      <c r="A117" s="3">
        <f t="shared" si="5"/>
        <v>116</v>
      </c>
      <c r="B117" s="43">
        <v>44879</v>
      </c>
      <c r="C117" s="5" t="s">
        <v>23</v>
      </c>
      <c r="D117" s="5" t="s">
        <v>14</v>
      </c>
      <c r="E117" s="7">
        <v>7</v>
      </c>
      <c r="F117" s="5" t="s">
        <v>22</v>
      </c>
      <c r="G117" s="7">
        <v>361.8</v>
      </c>
      <c r="H117" s="5" t="s">
        <v>16</v>
      </c>
      <c r="I117" s="5" t="s">
        <v>20</v>
      </c>
      <c r="J117" s="5" t="s">
        <v>18</v>
      </c>
      <c r="K117" s="44">
        <f t="shared" si="3"/>
        <v>51.68571428571429</v>
      </c>
      <c r="L117" s="27" t="str">
        <f>VLOOKUP($C117, 'Ərazi məlumatları'!$A$2:$C$5, 2, 0)</f>
        <v>5x1.5</v>
      </c>
      <c r="M117" s="27">
        <f>VLOOKUP($C117, 'Ərazi məlumatları'!$A$2:$C$5, 3, 0)</f>
        <v>200</v>
      </c>
    </row>
    <row r="118" spans="1:13" ht="12.75" x14ac:dyDescent="0.2">
      <c r="A118" s="3">
        <f t="shared" si="5"/>
        <v>117</v>
      </c>
      <c r="B118" s="43">
        <v>44880</v>
      </c>
      <c r="C118" s="5" t="s">
        <v>23</v>
      </c>
      <c r="D118" s="5" t="s">
        <v>14</v>
      </c>
      <c r="E118" s="7">
        <v>20</v>
      </c>
      <c r="F118" s="5" t="s">
        <v>22</v>
      </c>
      <c r="G118" s="7">
        <v>751</v>
      </c>
      <c r="H118" s="5" t="s">
        <v>16</v>
      </c>
      <c r="I118" s="5" t="s">
        <v>20</v>
      </c>
      <c r="J118" s="5" t="s">
        <v>18</v>
      </c>
      <c r="K118" s="44">
        <f t="shared" si="3"/>
        <v>37.549999999999997</v>
      </c>
      <c r="L118" s="27" t="str">
        <f>VLOOKUP($C118, 'Ərazi məlumatları'!$A$2:$C$5, 2, 0)</f>
        <v>5x1.5</v>
      </c>
      <c r="M118" s="27">
        <f>VLOOKUP($C118, 'Ərazi məlumatları'!$A$2:$C$5, 3, 0)</f>
        <v>200</v>
      </c>
    </row>
    <row r="119" spans="1:13" ht="12.75" x14ac:dyDescent="0.2">
      <c r="A119" s="3">
        <f t="shared" si="5"/>
        <v>118</v>
      </c>
      <c r="B119" s="43">
        <v>44881</v>
      </c>
      <c r="C119" s="5" t="s">
        <v>23</v>
      </c>
      <c r="D119" s="5" t="s">
        <v>14</v>
      </c>
      <c r="E119" s="7">
        <v>2</v>
      </c>
      <c r="F119" s="5" t="s">
        <v>22</v>
      </c>
      <c r="G119" s="7">
        <v>1140.2</v>
      </c>
      <c r="H119" s="5" t="s">
        <v>16</v>
      </c>
      <c r="I119" s="5" t="s">
        <v>20</v>
      </c>
      <c r="J119" s="5" t="s">
        <v>18</v>
      </c>
      <c r="K119" s="44">
        <f t="shared" si="3"/>
        <v>570.1</v>
      </c>
      <c r="L119" s="27" t="str">
        <f>VLOOKUP($C119, 'Ərazi məlumatları'!$A$2:$C$5, 2, 0)</f>
        <v>5x1.5</v>
      </c>
      <c r="M119" s="27">
        <f>VLOOKUP($C119, 'Ərazi məlumatları'!$A$2:$C$5, 3, 0)</f>
        <v>200</v>
      </c>
    </row>
    <row r="120" spans="1:13" ht="12.75" x14ac:dyDescent="0.2">
      <c r="A120" s="3">
        <f t="shared" si="5"/>
        <v>119</v>
      </c>
      <c r="B120" s="43">
        <v>44881</v>
      </c>
      <c r="C120" s="5" t="s">
        <v>23</v>
      </c>
      <c r="D120" s="5" t="s">
        <v>14</v>
      </c>
      <c r="E120" s="7">
        <v>27</v>
      </c>
      <c r="F120" s="5" t="s">
        <v>22</v>
      </c>
      <c r="G120" s="7">
        <v>1529.4</v>
      </c>
      <c r="H120" s="5" t="s">
        <v>16</v>
      </c>
      <c r="I120" s="5" t="s">
        <v>20</v>
      </c>
      <c r="J120" s="5" t="s">
        <v>18</v>
      </c>
      <c r="K120" s="44">
        <f t="shared" si="3"/>
        <v>56.644444444444446</v>
      </c>
      <c r="L120" s="27" t="str">
        <f>VLOOKUP($C120, 'Ərazi məlumatları'!$A$2:$C$5, 2, 0)</f>
        <v>5x1.5</v>
      </c>
      <c r="M120" s="27">
        <f>VLOOKUP($C120, 'Ərazi məlumatları'!$A$2:$C$5, 3, 0)</f>
        <v>200</v>
      </c>
    </row>
    <row r="121" spans="1:13" ht="12.75" x14ac:dyDescent="0.2">
      <c r="A121" s="3">
        <f t="shared" si="5"/>
        <v>120</v>
      </c>
      <c r="B121" s="43">
        <v>44881</v>
      </c>
      <c r="C121" s="5" t="s">
        <v>23</v>
      </c>
      <c r="D121" s="5" t="s">
        <v>14</v>
      </c>
      <c r="E121" s="7">
        <v>2</v>
      </c>
      <c r="F121" s="5" t="s">
        <v>22</v>
      </c>
      <c r="G121" s="7">
        <v>1918.6</v>
      </c>
      <c r="H121" s="5" t="s">
        <v>16</v>
      </c>
      <c r="I121" s="5" t="s">
        <v>20</v>
      </c>
      <c r="J121" s="5" t="s">
        <v>18</v>
      </c>
      <c r="K121" s="44">
        <f t="shared" si="3"/>
        <v>959.3</v>
      </c>
      <c r="L121" s="27" t="str">
        <f>VLOOKUP($C121, 'Ərazi məlumatları'!$A$2:$C$5, 2, 0)</f>
        <v>5x1.5</v>
      </c>
      <c r="M121" s="27">
        <f>VLOOKUP($C121, 'Ərazi məlumatları'!$A$2:$C$5, 3, 0)</f>
        <v>200</v>
      </c>
    </row>
    <row r="122" spans="1:13" ht="12.75" x14ac:dyDescent="0.2">
      <c r="A122" s="3">
        <f t="shared" si="5"/>
        <v>121</v>
      </c>
      <c r="B122" s="43">
        <v>44881</v>
      </c>
      <c r="C122" s="5" t="s">
        <v>19</v>
      </c>
      <c r="D122" s="5" t="s">
        <v>14</v>
      </c>
      <c r="E122" s="7">
        <v>42</v>
      </c>
      <c r="F122" s="5" t="s">
        <v>26</v>
      </c>
      <c r="G122" s="7">
        <v>2307.8000000000002</v>
      </c>
      <c r="H122" s="5" t="s">
        <v>16</v>
      </c>
      <c r="I122" s="5" t="s">
        <v>17</v>
      </c>
      <c r="J122" s="5" t="s">
        <v>18</v>
      </c>
      <c r="K122" s="44">
        <f t="shared" si="3"/>
        <v>54.94761904761905</v>
      </c>
      <c r="L122" s="27" t="str">
        <f>VLOOKUP($C122, 'Ərazi məlumatları'!$A$2:$C$5, 2, 0)</f>
        <v>7x5</v>
      </c>
      <c r="M122" s="27">
        <f>VLOOKUP($C122, 'Ərazi məlumatları'!$A$2:$C$5, 3, 0)</f>
        <v>80</v>
      </c>
    </row>
    <row r="123" spans="1:13" ht="12.75" x14ac:dyDescent="0.2">
      <c r="A123" s="3">
        <f t="shared" si="5"/>
        <v>122</v>
      </c>
      <c r="B123" s="43">
        <v>44881</v>
      </c>
      <c r="C123" s="5" t="s">
        <v>19</v>
      </c>
      <c r="D123" s="5" t="s">
        <v>14</v>
      </c>
      <c r="E123" s="7">
        <v>5</v>
      </c>
      <c r="F123" s="5" t="s">
        <v>26</v>
      </c>
      <c r="G123" s="7">
        <v>2697</v>
      </c>
      <c r="H123" s="5" t="s">
        <v>16</v>
      </c>
      <c r="I123" s="5" t="s">
        <v>17</v>
      </c>
      <c r="J123" s="5" t="s">
        <v>18</v>
      </c>
      <c r="K123" s="44">
        <f t="shared" si="3"/>
        <v>539.4</v>
      </c>
      <c r="L123" s="27" t="str">
        <f>VLOOKUP($C123, 'Ərazi məlumatları'!$A$2:$C$5, 2, 0)</f>
        <v>7x5</v>
      </c>
      <c r="M123" s="27">
        <f>VLOOKUP($C123, 'Ərazi məlumatları'!$A$2:$C$5, 3, 0)</f>
        <v>80</v>
      </c>
    </row>
    <row r="124" spans="1:13" ht="12.75" x14ac:dyDescent="0.2">
      <c r="A124" s="3">
        <f t="shared" si="5"/>
        <v>123</v>
      </c>
      <c r="B124" s="43">
        <v>44882</v>
      </c>
      <c r="C124" s="5" t="s">
        <v>23</v>
      </c>
      <c r="D124" s="5" t="s">
        <v>14</v>
      </c>
      <c r="E124" s="7">
        <v>7</v>
      </c>
      <c r="F124" s="5" t="s">
        <v>22</v>
      </c>
      <c r="G124" s="7">
        <v>3086.2</v>
      </c>
      <c r="H124" s="5" t="s">
        <v>16</v>
      </c>
      <c r="I124" s="5" t="s">
        <v>20</v>
      </c>
      <c r="J124" s="5" t="s">
        <v>18</v>
      </c>
      <c r="K124" s="44">
        <f t="shared" si="3"/>
        <v>440.88571428571424</v>
      </c>
      <c r="L124" s="27" t="str">
        <f>VLOOKUP($C124, 'Ərazi məlumatları'!$A$2:$C$5, 2, 0)</f>
        <v>5x1.5</v>
      </c>
      <c r="M124" s="27">
        <f>VLOOKUP($C124, 'Ərazi məlumatları'!$A$2:$C$5, 3, 0)</f>
        <v>200</v>
      </c>
    </row>
    <row r="125" spans="1:13" ht="12.75" x14ac:dyDescent="0.2">
      <c r="A125" s="3">
        <f t="shared" si="5"/>
        <v>124</v>
      </c>
      <c r="B125" s="43">
        <v>44882</v>
      </c>
      <c r="C125" s="5" t="s">
        <v>23</v>
      </c>
      <c r="D125" s="5" t="s">
        <v>14</v>
      </c>
      <c r="E125" s="7">
        <v>24</v>
      </c>
      <c r="F125" s="5" t="s">
        <v>22</v>
      </c>
      <c r="G125" s="7">
        <v>3475.4</v>
      </c>
      <c r="H125" s="5" t="s">
        <v>16</v>
      </c>
      <c r="I125" s="5" t="s">
        <v>20</v>
      </c>
      <c r="J125" s="5" t="s">
        <v>18</v>
      </c>
      <c r="K125" s="44">
        <f t="shared" si="3"/>
        <v>144.80833333333334</v>
      </c>
      <c r="L125" s="27" t="str">
        <f>VLOOKUP($C125, 'Ərazi məlumatları'!$A$2:$C$5, 2, 0)</f>
        <v>5x1.5</v>
      </c>
      <c r="M125" s="27">
        <f>VLOOKUP($C125, 'Ərazi məlumatları'!$A$2:$C$5, 3, 0)</f>
        <v>200</v>
      </c>
    </row>
    <row r="126" spans="1:13" ht="12.75" x14ac:dyDescent="0.2">
      <c r="A126" s="3">
        <f t="shared" si="5"/>
        <v>125</v>
      </c>
      <c r="B126" s="43">
        <v>44882</v>
      </c>
      <c r="C126" s="5" t="s">
        <v>19</v>
      </c>
      <c r="D126" s="5" t="s">
        <v>14</v>
      </c>
      <c r="E126" s="7">
        <v>3</v>
      </c>
      <c r="F126" s="5" t="s">
        <v>26</v>
      </c>
      <c r="G126" s="7">
        <v>3864.6</v>
      </c>
      <c r="H126" s="5" t="s">
        <v>16</v>
      </c>
      <c r="I126" s="5" t="s">
        <v>17</v>
      </c>
      <c r="J126" s="5" t="s">
        <v>18</v>
      </c>
      <c r="K126" s="44">
        <f t="shared" si="3"/>
        <v>1288.2</v>
      </c>
      <c r="L126" s="27" t="str">
        <f>VLOOKUP($C126, 'Ərazi məlumatları'!$A$2:$C$5, 2, 0)</f>
        <v>7x5</v>
      </c>
      <c r="M126" s="27">
        <f>VLOOKUP($C126, 'Ərazi məlumatları'!$A$2:$C$5, 3, 0)</f>
        <v>80</v>
      </c>
    </row>
    <row r="127" spans="1:13" ht="12.75" x14ac:dyDescent="0.2">
      <c r="A127" s="3">
        <f t="shared" si="5"/>
        <v>126</v>
      </c>
      <c r="B127" s="43">
        <v>44882</v>
      </c>
      <c r="C127" s="5" t="s">
        <v>19</v>
      </c>
      <c r="D127" s="5" t="s">
        <v>14</v>
      </c>
      <c r="E127" s="7">
        <v>5</v>
      </c>
      <c r="F127" s="5" t="s">
        <v>26</v>
      </c>
      <c r="G127" s="7">
        <v>4253.8</v>
      </c>
      <c r="H127" s="5" t="s">
        <v>16</v>
      </c>
      <c r="I127" s="5" t="s">
        <v>17</v>
      </c>
      <c r="J127" s="5" t="s">
        <v>18</v>
      </c>
      <c r="K127" s="44">
        <f t="shared" si="3"/>
        <v>850.76</v>
      </c>
      <c r="L127" s="27" t="str">
        <f>VLOOKUP($C127, 'Ərazi məlumatları'!$A$2:$C$5, 2, 0)</f>
        <v>7x5</v>
      </c>
      <c r="M127" s="27">
        <f>VLOOKUP($C127, 'Ərazi məlumatları'!$A$2:$C$5, 3, 0)</f>
        <v>80</v>
      </c>
    </row>
    <row r="128" spans="1:13" ht="12.75" x14ac:dyDescent="0.2">
      <c r="A128" s="3">
        <f t="shared" si="5"/>
        <v>127</v>
      </c>
      <c r="B128" s="43">
        <v>44882</v>
      </c>
      <c r="C128" s="5" t="s">
        <v>19</v>
      </c>
      <c r="D128" s="5" t="s">
        <v>14</v>
      </c>
      <c r="E128" s="7">
        <v>17</v>
      </c>
      <c r="F128" s="5" t="s">
        <v>26</v>
      </c>
      <c r="G128" s="7">
        <v>4643</v>
      </c>
      <c r="H128" s="5" t="s">
        <v>16</v>
      </c>
      <c r="I128" s="5" t="s">
        <v>17</v>
      </c>
      <c r="J128" s="5" t="s">
        <v>18</v>
      </c>
      <c r="K128" s="44">
        <f t="shared" si="3"/>
        <v>273.11764705882354</v>
      </c>
      <c r="L128" s="27" t="str">
        <f>VLOOKUP($C128, 'Ərazi məlumatları'!$A$2:$C$5, 2, 0)</f>
        <v>7x5</v>
      </c>
      <c r="M128" s="27">
        <f>VLOOKUP($C128, 'Ərazi məlumatları'!$A$2:$C$5, 3, 0)</f>
        <v>80</v>
      </c>
    </row>
    <row r="129" spans="1:13" ht="12.75" x14ac:dyDescent="0.2">
      <c r="A129" s="3">
        <f t="shared" si="5"/>
        <v>128</v>
      </c>
      <c r="B129" s="43">
        <v>44882</v>
      </c>
      <c r="C129" s="5" t="s">
        <v>19</v>
      </c>
      <c r="D129" s="5" t="s">
        <v>14</v>
      </c>
      <c r="E129" s="7">
        <v>12</v>
      </c>
      <c r="F129" s="5" t="s">
        <v>26</v>
      </c>
      <c r="G129" s="7">
        <v>5032.2</v>
      </c>
      <c r="H129" s="5" t="s">
        <v>16</v>
      </c>
      <c r="I129" s="5" t="s">
        <v>17</v>
      </c>
      <c r="J129" s="5" t="s">
        <v>18</v>
      </c>
      <c r="K129" s="44">
        <f t="shared" si="3"/>
        <v>419.34999999999997</v>
      </c>
      <c r="L129" s="27" t="str">
        <f>VLOOKUP($C129, 'Ərazi məlumatları'!$A$2:$C$5, 2, 0)</f>
        <v>7x5</v>
      </c>
      <c r="M129" s="27">
        <f>VLOOKUP($C129, 'Ərazi məlumatları'!$A$2:$C$5, 3, 0)</f>
        <v>80</v>
      </c>
    </row>
    <row r="130" spans="1:13" ht="12.75" x14ac:dyDescent="0.2">
      <c r="A130" s="3">
        <f t="shared" si="5"/>
        <v>129</v>
      </c>
      <c r="B130" s="43">
        <v>44882</v>
      </c>
      <c r="C130" s="5" t="s">
        <v>19</v>
      </c>
      <c r="D130" s="5" t="s">
        <v>14</v>
      </c>
      <c r="E130" s="7">
        <v>7</v>
      </c>
      <c r="F130" s="5" t="s">
        <v>26</v>
      </c>
      <c r="G130" s="7">
        <v>5421.4</v>
      </c>
      <c r="H130" s="5" t="s">
        <v>16</v>
      </c>
      <c r="I130" s="5" t="s">
        <v>17</v>
      </c>
      <c r="J130" s="5" t="s">
        <v>18</v>
      </c>
      <c r="K130" s="44">
        <f t="shared" si="3"/>
        <v>774.48571428571427</v>
      </c>
      <c r="L130" s="27" t="str">
        <f>VLOOKUP($C130, 'Ərazi məlumatları'!$A$2:$C$5, 2, 0)</f>
        <v>7x5</v>
      </c>
      <c r="M130" s="27">
        <f>VLOOKUP($C130, 'Ərazi məlumatları'!$A$2:$C$5, 3, 0)</f>
        <v>80</v>
      </c>
    </row>
    <row r="131" spans="1:13" ht="12.75" x14ac:dyDescent="0.2">
      <c r="A131" s="3">
        <f t="shared" si="5"/>
        <v>130</v>
      </c>
      <c r="B131" s="43">
        <v>44882</v>
      </c>
      <c r="C131" s="5" t="s">
        <v>21</v>
      </c>
      <c r="D131" s="5" t="s">
        <v>14</v>
      </c>
      <c r="E131" s="7">
        <v>10</v>
      </c>
      <c r="F131" s="5" t="s">
        <v>22</v>
      </c>
      <c r="G131" s="7">
        <v>5810.6</v>
      </c>
      <c r="H131" s="5" t="s">
        <v>16</v>
      </c>
      <c r="I131" s="5" t="s">
        <v>20</v>
      </c>
      <c r="J131" s="5" t="s">
        <v>18</v>
      </c>
      <c r="K131" s="44">
        <f t="shared" ref="K131:K194" si="6">G131/E131</f>
        <v>581.06000000000006</v>
      </c>
      <c r="L131" s="27" t="str">
        <f>VLOOKUP($C131, 'Ərazi məlumatları'!$A$2:$C$5, 2, 0)</f>
        <v>6x4</v>
      </c>
      <c r="M131" s="27">
        <f>VLOOKUP($C131, 'Ərazi məlumatları'!$A$2:$C$5, 3, 0)</f>
        <v>70</v>
      </c>
    </row>
    <row r="132" spans="1:13" ht="12.75" x14ac:dyDescent="0.2">
      <c r="A132" s="3">
        <f t="shared" si="5"/>
        <v>131</v>
      </c>
      <c r="B132" s="43">
        <v>44881</v>
      </c>
      <c r="C132" s="5" t="s">
        <v>21</v>
      </c>
      <c r="D132" s="5" t="s">
        <v>14</v>
      </c>
      <c r="E132" s="7">
        <v>16</v>
      </c>
      <c r="F132" s="5" t="s">
        <v>25</v>
      </c>
      <c r="G132" s="7">
        <v>6199.8</v>
      </c>
      <c r="H132" s="5" t="s">
        <v>16</v>
      </c>
      <c r="I132" s="5" t="s">
        <v>20</v>
      </c>
      <c r="J132" s="5" t="s">
        <v>18</v>
      </c>
      <c r="K132" s="44">
        <f t="shared" si="6"/>
        <v>387.48750000000001</v>
      </c>
      <c r="L132" s="27" t="str">
        <f>VLOOKUP($C132, 'Ərazi məlumatları'!$A$2:$C$5, 2, 0)</f>
        <v>6x4</v>
      </c>
      <c r="M132" s="27">
        <f>VLOOKUP($C132, 'Ərazi məlumatları'!$A$2:$C$5, 3, 0)</f>
        <v>70</v>
      </c>
    </row>
    <row r="133" spans="1:13" ht="12.75" x14ac:dyDescent="0.2">
      <c r="A133" s="3">
        <f t="shared" si="5"/>
        <v>132</v>
      </c>
      <c r="B133" s="43">
        <v>44881</v>
      </c>
      <c r="C133" s="5" t="s">
        <v>21</v>
      </c>
      <c r="D133" s="5" t="s">
        <v>14</v>
      </c>
      <c r="E133" s="7">
        <v>2</v>
      </c>
      <c r="F133" s="5" t="s">
        <v>25</v>
      </c>
      <c r="G133" s="7">
        <v>6589</v>
      </c>
      <c r="H133" s="5" t="s">
        <v>16</v>
      </c>
      <c r="I133" s="5" t="s">
        <v>20</v>
      </c>
      <c r="J133" s="5" t="s">
        <v>18</v>
      </c>
      <c r="K133" s="44">
        <f t="shared" si="6"/>
        <v>3294.5</v>
      </c>
      <c r="L133" s="27" t="str">
        <f>VLOOKUP($C133, 'Ərazi məlumatları'!$A$2:$C$5, 2, 0)</f>
        <v>6x4</v>
      </c>
      <c r="M133" s="27">
        <f>VLOOKUP($C133, 'Ərazi məlumatları'!$A$2:$C$5, 3, 0)</f>
        <v>70</v>
      </c>
    </row>
    <row r="134" spans="1:13" ht="12.75" x14ac:dyDescent="0.2">
      <c r="A134" s="3">
        <f t="shared" si="5"/>
        <v>133</v>
      </c>
      <c r="B134" s="43">
        <v>44881</v>
      </c>
      <c r="C134" s="5" t="s">
        <v>21</v>
      </c>
      <c r="D134" s="5" t="s">
        <v>14</v>
      </c>
      <c r="E134" s="7">
        <v>2</v>
      </c>
      <c r="F134" s="5" t="s">
        <v>25</v>
      </c>
      <c r="G134" s="7">
        <v>6978.2</v>
      </c>
      <c r="H134" s="5" t="s">
        <v>16</v>
      </c>
      <c r="I134" s="5" t="s">
        <v>20</v>
      </c>
      <c r="J134" s="5" t="s">
        <v>18</v>
      </c>
      <c r="K134" s="44">
        <f t="shared" si="6"/>
        <v>3489.1</v>
      </c>
      <c r="L134" s="27" t="str">
        <f>VLOOKUP($C134, 'Ərazi məlumatları'!$A$2:$C$5, 2, 0)</f>
        <v>6x4</v>
      </c>
      <c r="M134" s="27">
        <f>VLOOKUP($C134, 'Ərazi məlumatları'!$A$2:$C$5, 3, 0)</f>
        <v>70</v>
      </c>
    </row>
    <row r="135" spans="1:13" ht="12.75" x14ac:dyDescent="0.2">
      <c r="A135" s="3">
        <f t="shared" si="5"/>
        <v>134</v>
      </c>
      <c r="B135" s="43">
        <v>44881</v>
      </c>
      <c r="C135" s="5" t="s">
        <v>21</v>
      </c>
      <c r="D135" s="5" t="s">
        <v>14</v>
      </c>
      <c r="E135" s="7">
        <v>2</v>
      </c>
      <c r="F135" s="5" t="s">
        <v>25</v>
      </c>
      <c r="G135" s="7">
        <v>7367.4</v>
      </c>
      <c r="H135" s="5" t="s">
        <v>16</v>
      </c>
      <c r="I135" s="5" t="s">
        <v>20</v>
      </c>
      <c r="J135" s="5" t="s">
        <v>18</v>
      </c>
      <c r="K135" s="44">
        <f t="shared" si="6"/>
        <v>3683.7</v>
      </c>
      <c r="L135" s="27" t="str">
        <f>VLOOKUP($C135, 'Ərazi məlumatları'!$A$2:$C$5, 2, 0)</f>
        <v>6x4</v>
      </c>
      <c r="M135" s="27">
        <f>VLOOKUP($C135, 'Ərazi məlumatları'!$A$2:$C$5, 3, 0)</f>
        <v>70</v>
      </c>
    </row>
    <row r="136" spans="1:13" ht="12.75" x14ac:dyDescent="0.2">
      <c r="A136" s="3">
        <f t="shared" si="5"/>
        <v>135</v>
      </c>
      <c r="B136" s="43">
        <v>44882</v>
      </c>
      <c r="C136" s="5" t="s">
        <v>21</v>
      </c>
      <c r="D136" s="5" t="s">
        <v>14</v>
      </c>
      <c r="E136" s="7">
        <v>2</v>
      </c>
      <c r="F136" s="5" t="s">
        <v>25</v>
      </c>
      <c r="G136" s="7">
        <v>7756.6</v>
      </c>
      <c r="H136" s="5" t="s">
        <v>16</v>
      </c>
      <c r="I136" s="5" t="s">
        <v>20</v>
      </c>
      <c r="J136" s="5" t="s">
        <v>18</v>
      </c>
      <c r="K136" s="44">
        <f t="shared" si="6"/>
        <v>3878.3</v>
      </c>
      <c r="L136" s="27" t="str">
        <f>VLOOKUP($C136, 'Ərazi məlumatları'!$A$2:$C$5, 2, 0)</f>
        <v>6x4</v>
      </c>
      <c r="M136" s="27">
        <f>VLOOKUP($C136, 'Ərazi məlumatları'!$A$2:$C$5, 3, 0)</f>
        <v>70</v>
      </c>
    </row>
    <row r="137" spans="1:13" ht="12.75" x14ac:dyDescent="0.2">
      <c r="A137" s="3">
        <f t="shared" si="5"/>
        <v>136</v>
      </c>
      <c r="B137" s="43">
        <v>44882</v>
      </c>
      <c r="C137" s="5" t="s">
        <v>21</v>
      </c>
      <c r="D137" s="5" t="s">
        <v>14</v>
      </c>
      <c r="E137" s="7">
        <v>2</v>
      </c>
      <c r="F137" s="5" t="s">
        <v>25</v>
      </c>
      <c r="G137" s="7">
        <v>8145.8</v>
      </c>
      <c r="H137" s="5" t="s">
        <v>16</v>
      </c>
      <c r="I137" s="5" t="s">
        <v>20</v>
      </c>
      <c r="J137" s="5" t="s">
        <v>18</v>
      </c>
      <c r="K137" s="44">
        <f t="shared" si="6"/>
        <v>4072.9</v>
      </c>
      <c r="L137" s="27" t="str">
        <f>VLOOKUP($C137, 'Ərazi məlumatları'!$A$2:$C$5, 2, 0)</f>
        <v>6x4</v>
      </c>
      <c r="M137" s="27">
        <f>VLOOKUP($C137, 'Ərazi məlumatları'!$A$2:$C$5, 3, 0)</f>
        <v>70</v>
      </c>
    </row>
    <row r="138" spans="1:13" ht="12.75" x14ac:dyDescent="0.2">
      <c r="A138" s="3">
        <f t="shared" si="5"/>
        <v>137</v>
      </c>
      <c r="B138" s="43">
        <v>44883</v>
      </c>
      <c r="C138" s="5" t="s">
        <v>21</v>
      </c>
      <c r="D138" s="5" t="s">
        <v>14</v>
      </c>
      <c r="E138" s="7">
        <v>2</v>
      </c>
      <c r="F138" s="5" t="s">
        <v>25</v>
      </c>
      <c r="G138" s="7">
        <v>87</v>
      </c>
      <c r="H138" s="5" t="s">
        <v>16</v>
      </c>
      <c r="I138" s="5" t="s">
        <v>20</v>
      </c>
      <c r="J138" s="5" t="s">
        <v>18</v>
      </c>
      <c r="K138" s="44">
        <f t="shared" si="6"/>
        <v>43.5</v>
      </c>
      <c r="L138" s="27" t="str">
        <f>VLOOKUP($C138, 'Ərazi məlumatları'!$A$2:$C$5, 2, 0)</f>
        <v>6x4</v>
      </c>
      <c r="M138" s="27">
        <f>VLOOKUP($C138, 'Ərazi məlumatları'!$A$2:$C$5, 3, 0)</f>
        <v>70</v>
      </c>
    </row>
    <row r="139" spans="1:13" ht="12.75" x14ac:dyDescent="0.2">
      <c r="A139" s="3">
        <f t="shared" si="5"/>
        <v>138</v>
      </c>
      <c r="B139" s="43">
        <v>44883</v>
      </c>
      <c r="C139" s="5" t="s">
        <v>21</v>
      </c>
      <c r="D139" s="5" t="s">
        <v>14</v>
      </c>
      <c r="E139" s="7">
        <v>11</v>
      </c>
      <c r="F139" s="5" t="s">
        <v>22</v>
      </c>
      <c r="G139" s="7">
        <v>972</v>
      </c>
      <c r="H139" s="5" t="s">
        <v>16</v>
      </c>
      <c r="I139" s="5" t="s">
        <v>20</v>
      </c>
      <c r="J139" s="5" t="s">
        <v>18</v>
      </c>
      <c r="K139" s="44">
        <f t="shared" si="6"/>
        <v>88.36363636363636</v>
      </c>
      <c r="L139" s="27" t="str">
        <f>VLOOKUP($C139, 'Ərazi məlumatları'!$A$2:$C$5, 2, 0)</f>
        <v>6x4</v>
      </c>
      <c r="M139" s="27">
        <f>VLOOKUP($C139, 'Ərazi məlumatları'!$A$2:$C$5, 3, 0)</f>
        <v>70</v>
      </c>
    </row>
    <row r="140" spans="1:13" ht="12.75" x14ac:dyDescent="0.2">
      <c r="A140" s="3">
        <f t="shared" si="5"/>
        <v>139</v>
      </c>
      <c r="B140" s="43">
        <v>44883</v>
      </c>
      <c r="C140" s="5" t="s">
        <v>23</v>
      </c>
      <c r="D140" s="5" t="s">
        <v>14</v>
      </c>
      <c r="E140" s="7">
        <v>4</v>
      </c>
      <c r="F140" s="5" t="s">
        <v>22</v>
      </c>
      <c r="G140" s="7">
        <v>130</v>
      </c>
      <c r="H140" s="5" t="s">
        <v>16</v>
      </c>
      <c r="I140" s="5" t="s">
        <v>20</v>
      </c>
      <c r="J140" s="5" t="s">
        <v>18</v>
      </c>
      <c r="K140" s="44">
        <f t="shared" si="6"/>
        <v>32.5</v>
      </c>
      <c r="L140" s="27" t="str">
        <f>VLOOKUP($C140, 'Ərazi məlumatları'!$A$2:$C$5, 2, 0)</f>
        <v>5x1.5</v>
      </c>
      <c r="M140" s="27">
        <f>VLOOKUP($C140, 'Ərazi məlumatları'!$A$2:$C$5, 3, 0)</f>
        <v>200</v>
      </c>
    </row>
    <row r="141" spans="1:13" ht="12.75" x14ac:dyDescent="0.2">
      <c r="A141" s="3">
        <f t="shared" si="5"/>
        <v>140</v>
      </c>
      <c r="B141" s="43">
        <v>44883</v>
      </c>
      <c r="C141" s="5" t="s">
        <v>23</v>
      </c>
      <c r="D141" s="5" t="s">
        <v>14</v>
      </c>
      <c r="E141" s="7">
        <v>26</v>
      </c>
      <c r="F141" s="5" t="s">
        <v>22</v>
      </c>
      <c r="G141" s="7">
        <v>1190</v>
      </c>
      <c r="H141" s="5" t="s">
        <v>16</v>
      </c>
      <c r="I141" s="5" t="s">
        <v>20</v>
      </c>
      <c r="J141" s="5" t="s">
        <v>18</v>
      </c>
      <c r="K141" s="44">
        <f t="shared" si="6"/>
        <v>45.769230769230766</v>
      </c>
      <c r="L141" s="27" t="str">
        <f>VLOOKUP($C141, 'Ərazi məlumatları'!$A$2:$C$5, 2, 0)</f>
        <v>5x1.5</v>
      </c>
      <c r="M141" s="27">
        <f>VLOOKUP($C141, 'Ərazi məlumatları'!$A$2:$C$5, 3, 0)</f>
        <v>200</v>
      </c>
    </row>
    <row r="142" spans="1:13" ht="12.75" x14ac:dyDescent="0.2">
      <c r="A142" s="3">
        <f t="shared" si="5"/>
        <v>141</v>
      </c>
      <c r="B142" s="43">
        <v>44883</v>
      </c>
      <c r="C142" s="5" t="s">
        <v>19</v>
      </c>
      <c r="D142" s="5" t="s">
        <v>14</v>
      </c>
      <c r="E142" s="7">
        <v>12</v>
      </c>
      <c r="F142" s="5" t="s">
        <v>25</v>
      </c>
      <c r="G142" s="7">
        <v>743.8</v>
      </c>
      <c r="H142" s="5" t="s">
        <v>16</v>
      </c>
      <c r="I142" s="5" t="s">
        <v>20</v>
      </c>
      <c r="J142" s="5" t="s">
        <v>18</v>
      </c>
      <c r="K142" s="44">
        <f t="shared" si="6"/>
        <v>61.983333333333327</v>
      </c>
      <c r="L142" s="27" t="str">
        <f>VLOOKUP($C142, 'Ərazi məlumatları'!$A$2:$C$5, 2, 0)</f>
        <v>7x5</v>
      </c>
      <c r="M142" s="27">
        <f>VLOOKUP($C142, 'Ərazi məlumatları'!$A$2:$C$5, 3, 0)</f>
        <v>80</v>
      </c>
    </row>
    <row r="143" spans="1:13" ht="12.75" x14ac:dyDescent="0.2">
      <c r="A143" s="3">
        <f t="shared" si="5"/>
        <v>142</v>
      </c>
      <c r="B143" s="43">
        <v>44883</v>
      </c>
      <c r="C143" s="5" t="s">
        <v>19</v>
      </c>
      <c r="D143" s="5" t="s">
        <v>14</v>
      </c>
      <c r="E143" s="7">
        <v>21</v>
      </c>
      <c r="F143" s="5" t="s">
        <v>26</v>
      </c>
      <c r="G143" s="7">
        <v>1059.7</v>
      </c>
      <c r="H143" s="5" t="s">
        <v>16</v>
      </c>
      <c r="I143" s="5" t="s">
        <v>17</v>
      </c>
      <c r="J143" s="5" t="s">
        <v>18</v>
      </c>
      <c r="K143" s="44">
        <f t="shared" si="6"/>
        <v>50.461904761904762</v>
      </c>
      <c r="L143" s="27" t="str">
        <f>VLOOKUP($C143, 'Ərazi məlumatları'!$A$2:$C$5, 2, 0)</f>
        <v>7x5</v>
      </c>
      <c r="M143" s="27">
        <f>VLOOKUP($C143, 'Ərazi məlumatları'!$A$2:$C$5, 3, 0)</f>
        <v>80</v>
      </c>
    </row>
    <row r="144" spans="1:13" ht="12.75" x14ac:dyDescent="0.2">
      <c r="A144" s="3">
        <f t="shared" si="5"/>
        <v>143</v>
      </c>
      <c r="B144" s="43">
        <v>44883</v>
      </c>
      <c r="C144" s="5" t="s">
        <v>19</v>
      </c>
      <c r="D144" s="5" t="s">
        <v>14</v>
      </c>
      <c r="E144" s="7">
        <v>2</v>
      </c>
      <c r="F144" s="5" t="s">
        <v>26</v>
      </c>
      <c r="G144" s="7">
        <v>95</v>
      </c>
      <c r="H144" s="5" t="s">
        <v>16</v>
      </c>
      <c r="I144" s="5" t="s">
        <v>17</v>
      </c>
      <c r="J144" s="5" t="s">
        <v>18</v>
      </c>
      <c r="K144" s="44">
        <f t="shared" si="6"/>
        <v>47.5</v>
      </c>
      <c r="L144" s="27" t="str">
        <f>VLOOKUP($C144, 'Ərazi məlumatları'!$A$2:$C$5, 2, 0)</f>
        <v>7x5</v>
      </c>
      <c r="M144" s="27">
        <f>VLOOKUP($C144, 'Ərazi məlumatları'!$A$2:$C$5, 3, 0)</f>
        <v>80</v>
      </c>
    </row>
    <row r="145" spans="1:13" ht="12.75" x14ac:dyDescent="0.2">
      <c r="A145" s="3">
        <f t="shared" si="5"/>
        <v>144</v>
      </c>
      <c r="B145" s="43">
        <v>44883</v>
      </c>
      <c r="C145" s="5" t="s">
        <v>19</v>
      </c>
      <c r="D145" s="5" t="s">
        <v>14</v>
      </c>
      <c r="E145" s="7">
        <v>2</v>
      </c>
      <c r="F145" s="5" t="s">
        <v>26</v>
      </c>
      <c r="G145" s="7">
        <v>101.2</v>
      </c>
      <c r="H145" s="5" t="s">
        <v>16</v>
      </c>
      <c r="I145" s="5" t="s">
        <v>17</v>
      </c>
      <c r="J145" s="5" t="s">
        <v>18</v>
      </c>
      <c r="K145" s="44">
        <f t="shared" si="6"/>
        <v>50.6</v>
      </c>
      <c r="L145" s="27" t="str">
        <f>VLOOKUP($C145, 'Ərazi məlumatları'!$A$2:$C$5, 2, 0)</f>
        <v>7x5</v>
      </c>
      <c r="M145" s="27">
        <f>VLOOKUP($C145, 'Ərazi məlumatları'!$A$2:$C$5, 3, 0)</f>
        <v>80</v>
      </c>
    </row>
    <row r="146" spans="1:13" ht="12.75" x14ac:dyDescent="0.2">
      <c r="A146" s="3">
        <f t="shared" si="5"/>
        <v>145</v>
      </c>
      <c r="B146" s="43">
        <v>44883</v>
      </c>
      <c r="C146" s="5" t="s">
        <v>19</v>
      </c>
      <c r="D146" s="5" t="s">
        <v>14</v>
      </c>
      <c r="E146" s="7">
        <v>3</v>
      </c>
      <c r="F146" s="5" t="s">
        <v>26</v>
      </c>
      <c r="G146" s="7">
        <v>220.5</v>
      </c>
      <c r="H146" s="5" t="s">
        <v>16</v>
      </c>
      <c r="I146" s="5" t="s">
        <v>17</v>
      </c>
      <c r="J146" s="5" t="s">
        <v>18</v>
      </c>
      <c r="K146" s="44">
        <f t="shared" si="6"/>
        <v>73.5</v>
      </c>
      <c r="L146" s="27" t="str">
        <f>VLOOKUP($C146, 'Ərazi məlumatları'!$A$2:$C$5, 2, 0)</f>
        <v>7x5</v>
      </c>
      <c r="M146" s="27">
        <f>VLOOKUP($C146, 'Ərazi məlumatları'!$A$2:$C$5, 3, 0)</f>
        <v>80</v>
      </c>
    </row>
    <row r="147" spans="1:13" ht="12.75" x14ac:dyDescent="0.2">
      <c r="A147" s="3">
        <f t="shared" si="5"/>
        <v>146</v>
      </c>
      <c r="B147" s="43">
        <v>44883</v>
      </c>
      <c r="C147" s="5" t="s">
        <v>19</v>
      </c>
      <c r="D147" s="5" t="s">
        <v>14</v>
      </c>
      <c r="E147" s="7">
        <v>2</v>
      </c>
      <c r="F147" s="5" t="s">
        <v>26</v>
      </c>
      <c r="G147" s="7">
        <v>89.2</v>
      </c>
      <c r="H147" s="5" t="s">
        <v>16</v>
      </c>
      <c r="I147" s="5" t="s">
        <v>17</v>
      </c>
      <c r="J147" s="5" t="s">
        <v>18</v>
      </c>
      <c r="K147" s="44">
        <f t="shared" si="6"/>
        <v>44.6</v>
      </c>
      <c r="L147" s="27" t="str">
        <f>VLOOKUP($C147, 'Ərazi məlumatları'!$A$2:$C$5, 2, 0)</f>
        <v>7x5</v>
      </c>
      <c r="M147" s="27">
        <f>VLOOKUP($C147, 'Ərazi məlumatları'!$A$2:$C$5, 3, 0)</f>
        <v>80</v>
      </c>
    </row>
    <row r="148" spans="1:13" ht="12.75" x14ac:dyDescent="0.2">
      <c r="A148" s="3">
        <f t="shared" si="5"/>
        <v>147</v>
      </c>
      <c r="B148" s="43">
        <v>44886</v>
      </c>
      <c r="C148" s="5" t="s">
        <v>21</v>
      </c>
      <c r="D148" s="5" t="s">
        <v>14</v>
      </c>
      <c r="E148" s="7">
        <v>11</v>
      </c>
      <c r="F148" s="5" t="s">
        <v>22</v>
      </c>
      <c r="G148" s="7">
        <v>953</v>
      </c>
      <c r="H148" s="5" t="s">
        <v>16</v>
      </c>
      <c r="I148" s="5" t="s">
        <v>20</v>
      </c>
      <c r="J148" s="5" t="s">
        <v>18</v>
      </c>
      <c r="K148" s="44">
        <f t="shared" si="6"/>
        <v>86.63636363636364</v>
      </c>
      <c r="L148" s="27" t="str">
        <f>VLOOKUP($C148, 'Ərazi məlumatları'!$A$2:$C$5, 2, 0)</f>
        <v>6x4</v>
      </c>
      <c r="M148" s="27">
        <f>VLOOKUP($C148, 'Ərazi məlumatları'!$A$2:$C$5, 3, 0)</f>
        <v>70</v>
      </c>
    </row>
    <row r="149" spans="1:13" ht="12.75" x14ac:dyDescent="0.2">
      <c r="A149" s="3">
        <f t="shared" si="5"/>
        <v>148</v>
      </c>
      <c r="B149" s="43">
        <v>44886</v>
      </c>
      <c r="C149" s="5" t="s">
        <v>23</v>
      </c>
      <c r="D149" s="5" t="s">
        <v>14</v>
      </c>
      <c r="E149" s="7">
        <v>9</v>
      </c>
      <c r="F149" s="5" t="s">
        <v>22</v>
      </c>
      <c r="G149" s="7">
        <v>506</v>
      </c>
      <c r="H149" s="5" t="s">
        <v>16</v>
      </c>
      <c r="I149" s="5" t="s">
        <v>20</v>
      </c>
      <c r="J149" s="5" t="s">
        <v>18</v>
      </c>
      <c r="K149" s="44">
        <f t="shared" si="6"/>
        <v>56.222222222222221</v>
      </c>
      <c r="L149" s="27" t="str">
        <f>VLOOKUP($C149, 'Ərazi məlumatları'!$A$2:$C$5, 2, 0)</f>
        <v>5x1.5</v>
      </c>
      <c r="M149" s="27">
        <f>VLOOKUP($C149, 'Ərazi məlumatları'!$A$2:$C$5, 3, 0)</f>
        <v>200</v>
      </c>
    </row>
    <row r="150" spans="1:13" ht="12.75" x14ac:dyDescent="0.2">
      <c r="A150" s="3">
        <f t="shared" si="5"/>
        <v>149</v>
      </c>
      <c r="B150" s="43">
        <v>44886</v>
      </c>
      <c r="C150" s="5" t="s">
        <v>23</v>
      </c>
      <c r="D150" s="5" t="s">
        <v>14</v>
      </c>
      <c r="E150" s="7">
        <v>20</v>
      </c>
      <c r="F150" s="5" t="s">
        <v>22</v>
      </c>
      <c r="G150" s="7">
        <v>1094</v>
      </c>
      <c r="H150" s="5" t="s">
        <v>16</v>
      </c>
      <c r="I150" s="5" t="s">
        <v>20</v>
      </c>
      <c r="J150" s="5" t="s">
        <v>18</v>
      </c>
      <c r="K150" s="44">
        <f t="shared" si="6"/>
        <v>54.7</v>
      </c>
      <c r="L150" s="27" t="str">
        <f>VLOOKUP($C150, 'Ərazi məlumatları'!$A$2:$C$5, 2, 0)</f>
        <v>5x1.5</v>
      </c>
      <c r="M150" s="27">
        <f>VLOOKUP($C150, 'Ərazi məlumatları'!$A$2:$C$5, 3, 0)</f>
        <v>200</v>
      </c>
    </row>
    <row r="151" spans="1:13" ht="12.75" x14ac:dyDescent="0.2">
      <c r="A151" s="3">
        <f t="shared" si="5"/>
        <v>150</v>
      </c>
      <c r="B151" s="43">
        <v>44886</v>
      </c>
      <c r="C151" s="5" t="s">
        <v>19</v>
      </c>
      <c r="D151" s="5" t="s">
        <v>14</v>
      </c>
      <c r="E151" s="7">
        <v>17</v>
      </c>
      <c r="F151" s="5" t="s">
        <v>27</v>
      </c>
      <c r="G151" s="7">
        <v>1191.4000000000001</v>
      </c>
      <c r="H151" s="5" t="s">
        <v>16</v>
      </c>
      <c r="I151" s="5" t="s">
        <v>20</v>
      </c>
      <c r="J151" s="5" t="s">
        <v>18</v>
      </c>
      <c r="K151" s="44">
        <f t="shared" si="6"/>
        <v>70.082352941176481</v>
      </c>
      <c r="L151" s="27" t="str">
        <f>VLOOKUP($C151, 'Ərazi məlumatları'!$A$2:$C$5, 2, 0)</f>
        <v>7x5</v>
      </c>
      <c r="M151" s="27">
        <f>VLOOKUP($C151, 'Ərazi məlumatları'!$A$2:$C$5, 3, 0)</f>
        <v>80</v>
      </c>
    </row>
    <row r="152" spans="1:13" ht="12.75" x14ac:dyDescent="0.2">
      <c r="A152" s="3">
        <f t="shared" si="5"/>
        <v>151</v>
      </c>
      <c r="B152" s="43">
        <v>44886</v>
      </c>
      <c r="C152" s="5" t="s">
        <v>19</v>
      </c>
      <c r="D152" s="5" t="s">
        <v>14</v>
      </c>
      <c r="E152" s="7">
        <v>6</v>
      </c>
      <c r="F152" s="5" t="s">
        <v>28</v>
      </c>
      <c r="G152" s="7">
        <v>318</v>
      </c>
      <c r="H152" s="5" t="s">
        <v>16</v>
      </c>
      <c r="I152" s="5" t="s">
        <v>20</v>
      </c>
      <c r="J152" s="5" t="s">
        <v>18</v>
      </c>
      <c r="K152" s="44">
        <f t="shared" si="6"/>
        <v>53</v>
      </c>
      <c r="L152" s="27" t="str">
        <f>VLOOKUP($C152, 'Ərazi məlumatları'!$A$2:$C$5, 2, 0)</f>
        <v>7x5</v>
      </c>
      <c r="M152" s="27">
        <f>VLOOKUP($C152, 'Ərazi məlumatları'!$A$2:$C$5, 3, 0)</f>
        <v>80</v>
      </c>
    </row>
    <row r="153" spans="1:13" ht="12.75" x14ac:dyDescent="0.2">
      <c r="A153" s="3">
        <f t="shared" si="5"/>
        <v>152</v>
      </c>
      <c r="B153" s="43">
        <v>44887</v>
      </c>
      <c r="C153" s="5" t="s">
        <v>13</v>
      </c>
      <c r="D153" s="5" t="s">
        <v>14</v>
      </c>
      <c r="E153" s="7">
        <v>46</v>
      </c>
      <c r="F153" s="5" t="s">
        <v>15</v>
      </c>
      <c r="G153" s="7">
        <v>4840</v>
      </c>
      <c r="H153" s="5" t="s">
        <v>16</v>
      </c>
      <c r="I153" s="5" t="s">
        <v>20</v>
      </c>
      <c r="J153" s="5" t="s">
        <v>18</v>
      </c>
      <c r="K153" s="44">
        <f t="shared" si="6"/>
        <v>105.21739130434783</v>
      </c>
      <c r="L153" s="27" t="str">
        <f>VLOOKUP($C153, 'Ərazi məlumatları'!$A$2:$C$5, 2, 0)</f>
        <v>7x7</v>
      </c>
      <c r="M153" s="27">
        <f>VLOOKUP($C153, 'Ərazi məlumatları'!$A$2:$C$5, 3, 0)</f>
        <v>100</v>
      </c>
    </row>
    <row r="154" spans="1:13" ht="12.75" x14ac:dyDescent="0.2">
      <c r="A154" s="3">
        <f t="shared" si="5"/>
        <v>153</v>
      </c>
      <c r="B154" s="43">
        <v>44887</v>
      </c>
      <c r="C154" s="5" t="s">
        <v>23</v>
      </c>
      <c r="D154" s="5" t="s">
        <v>14</v>
      </c>
      <c r="E154" s="7">
        <v>11</v>
      </c>
      <c r="F154" s="5" t="s">
        <v>22</v>
      </c>
      <c r="G154" s="7">
        <v>540</v>
      </c>
      <c r="H154" s="5" t="s">
        <v>16</v>
      </c>
      <c r="I154" s="5" t="s">
        <v>20</v>
      </c>
      <c r="J154" s="5" t="s">
        <v>18</v>
      </c>
      <c r="K154" s="44">
        <f t="shared" si="6"/>
        <v>49.090909090909093</v>
      </c>
      <c r="L154" s="27" t="str">
        <f>VLOOKUP($C154, 'Ərazi məlumatları'!$A$2:$C$5, 2, 0)</f>
        <v>5x1.5</v>
      </c>
      <c r="M154" s="27">
        <f>VLOOKUP($C154, 'Ərazi məlumatları'!$A$2:$C$5, 3, 0)</f>
        <v>200</v>
      </c>
    </row>
    <row r="155" spans="1:13" ht="12.75" x14ac:dyDescent="0.2">
      <c r="A155" s="3">
        <f t="shared" si="5"/>
        <v>154</v>
      </c>
      <c r="B155" s="43">
        <v>44887</v>
      </c>
      <c r="C155" s="5" t="s">
        <v>23</v>
      </c>
      <c r="D155" s="5" t="s">
        <v>14</v>
      </c>
      <c r="E155" s="7">
        <v>19</v>
      </c>
      <c r="F155" s="5" t="s">
        <v>22</v>
      </c>
      <c r="G155" s="7">
        <v>960</v>
      </c>
      <c r="H155" s="5" t="s">
        <v>16</v>
      </c>
      <c r="I155" s="5" t="s">
        <v>20</v>
      </c>
      <c r="J155" s="5" t="s">
        <v>18</v>
      </c>
      <c r="K155" s="44">
        <f t="shared" si="6"/>
        <v>50.526315789473685</v>
      </c>
      <c r="L155" s="27" t="str">
        <f>VLOOKUP($C155, 'Ərazi məlumatları'!$A$2:$C$5, 2, 0)</f>
        <v>5x1.5</v>
      </c>
      <c r="M155" s="27">
        <f>VLOOKUP($C155, 'Ərazi məlumatları'!$A$2:$C$5, 3, 0)</f>
        <v>200</v>
      </c>
    </row>
    <row r="156" spans="1:13" ht="12.75" x14ac:dyDescent="0.2">
      <c r="A156" s="3">
        <f t="shared" si="5"/>
        <v>155</v>
      </c>
      <c r="B156" s="43">
        <v>44887</v>
      </c>
      <c r="C156" s="5" t="s">
        <v>19</v>
      </c>
      <c r="D156" s="5" t="s">
        <v>14</v>
      </c>
      <c r="E156" s="7">
        <v>4</v>
      </c>
      <c r="F156" s="5" t="s">
        <v>28</v>
      </c>
      <c r="G156" s="7">
        <v>300.60000000000002</v>
      </c>
      <c r="H156" s="5" t="s">
        <v>16</v>
      </c>
      <c r="I156" s="5" t="s">
        <v>20</v>
      </c>
      <c r="J156" s="5" t="s">
        <v>18</v>
      </c>
      <c r="K156" s="44">
        <f t="shared" si="6"/>
        <v>75.150000000000006</v>
      </c>
      <c r="L156" s="27" t="str">
        <f>VLOOKUP($C156, 'Ərazi məlumatları'!$A$2:$C$5, 2, 0)</f>
        <v>7x5</v>
      </c>
      <c r="M156" s="27">
        <f>VLOOKUP($C156, 'Ərazi məlumatları'!$A$2:$C$5, 3, 0)</f>
        <v>80</v>
      </c>
    </row>
    <row r="157" spans="1:13" ht="12.75" x14ac:dyDescent="0.2">
      <c r="A157" s="3">
        <f t="shared" si="5"/>
        <v>156</v>
      </c>
      <c r="B157" s="43">
        <v>44887</v>
      </c>
      <c r="C157" s="5" t="s">
        <v>19</v>
      </c>
      <c r="D157" s="5" t="s">
        <v>14</v>
      </c>
      <c r="E157" s="7">
        <v>1</v>
      </c>
      <c r="F157" s="5" t="s">
        <v>29</v>
      </c>
      <c r="G157" s="7">
        <v>20.5</v>
      </c>
      <c r="H157" s="5" t="s">
        <v>16</v>
      </c>
      <c r="I157" s="5" t="s">
        <v>20</v>
      </c>
      <c r="J157" s="5" t="s">
        <v>18</v>
      </c>
      <c r="K157" s="44">
        <f t="shared" si="6"/>
        <v>20.5</v>
      </c>
      <c r="L157" s="27" t="str">
        <f>VLOOKUP($C157, 'Ərazi məlumatları'!$A$2:$C$5, 2, 0)</f>
        <v>7x5</v>
      </c>
      <c r="M157" s="27">
        <f>VLOOKUP($C157, 'Ərazi məlumatları'!$A$2:$C$5, 3, 0)</f>
        <v>80</v>
      </c>
    </row>
    <row r="158" spans="1:13" ht="12.75" x14ac:dyDescent="0.2">
      <c r="A158" s="3">
        <f t="shared" si="5"/>
        <v>157</v>
      </c>
      <c r="B158" s="43">
        <v>44887</v>
      </c>
      <c r="C158" s="5" t="s">
        <v>19</v>
      </c>
      <c r="D158" s="5" t="s">
        <v>14</v>
      </c>
      <c r="E158" s="7">
        <v>1</v>
      </c>
      <c r="F158" s="5" t="s">
        <v>26</v>
      </c>
      <c r="G158" s="7">
        <v>47.5</v>
      </c>
      <c r="H158" s="5" t="s">
        <v>16</v>
      </c>
      <c r="I158" s="5" t="s">
        <v>20</v>
      </c>
      <c r="J158" s="5" t="s">
        <v>18</v>
      </c>
      <c r="K158" s="44">
        <f t="shared" si="6"/>
        <v>47.5</v>
      </c>
      <c r="L158" s="27" t="str">
        <f>VLOOKUP($C158, 'Ərazi məlumatları'!$A$2:$C$5, 2, 0)</f>
        <v>7x5</v>
      </c>
      <c r="M158" s="27">
        <f>VLOOKUP($C158, 'Ərazi məlumatları'!$A$2:$C$5, 3, 0)</f>
        <v>80</v>
      </c>
    </row>
    <row r="159" spans="1:13" ht="12.75" x14ac:dyDescent="0.2">
      <c r="A159" s="3">
        <f t="shared" si="5"/>
        <v>158</v>
      </c>
      <c r="B159" s="43">
        <v>44887</v>
      </c>
      <c r="C159" s="5" t="s">
        <v>19</v>
      </c>
      <c r="D159" s="5" t="s">
        <v>14</v>
      </c>
      <c r="E159" s="7">
        <v>18</v>
      </c>
      <c r="F159" s="5" t="s">
        <v>27</v>
      </c>
      <c r="G159" s="7">
        <v>1251.4000000000001</v>
      </c>
      <c r="H159" s="5" t="s">
        <v>16</v>
      </c>
      <c r="I159" s="5" t="s">
        <v>20</v>
      </c>
      <c r="J159" s="5" t="s">
        <v>18</v>
      </c>
      <c r="K159" s="44">
        <f t="shared" si="6"/>
        <v>69.522222222222226</v>
      </c>
      <c r="L159" s="27" t="str">
        <f>VLOOKUP($C159, 'Ərazi məlumatları'!$A$2:$C$5, 2, 0)</f>
        <v>7x5</v>
      </c>
      <c r="M159" s="27">
        <f>VLOOKUP($C159, 'Ərazi məlumatları'!$A$2:$C$5, 3, 0)</f>
        <v>80</v>
      </c>
    </row>
    <row r="160" spans="1:13" ht="12.75" x14ac:dyDescent="0.2">
      <c r="A160" s="3">
        <f t="shared" ref="A160:A197" si="7">ROW()-1</f>
        <v>159</v>
      </c>
      <c r="B160" s="43">
        <v>44887</v>
      </c>
      <c r="C160" s="5" t="s">
        <v>21</v>
      </c>
      <c r="D160" s="5" t="s">
        <v>14</v>
      </c>
      <c r="E160" s="7">
        <v>12</v>
      </c>
      <c r="F160" s="5" t="s">
        <v>22</v>
      </c>
      <c r="G160" s="7">
        <v>1127</v>
      </c>
      <c r="H160" s="5" t="s">
        <v>16</v>
      </c>
      <c r="I160" s="5" t="s">
        <v>20</v>
      </c>
      <c r="J160" s="5" t="s">
        <v>18</v>
      </c>
      <c r="K160" s="44">
        <f t="shared" si="6"/>
        <v>93.916666666666671</v>
      </c>
      <c r="L160" s="27" t="str">
        <f>VLOOKUP($C160, 'Ərazi məlumatları'!$A$2:$C$5, 2, 0)</f>
        <v>6x4</v>
      </c>
      <c r="M160" s="27">
        <f>VLOOKUP($C160, 'Ərazi məlumatları'!$A$2:$C$5, 3, 0)</f>
        <v>70</v>
      </c>
    </row>
    <row r="161" spans="1:13" ht="12.75" x14ac:dyDescent="0.2">
      <c r="A161" s="3">
        <f t="shared" si="7"/>
        <v>160</v>
      </c>
      <c r="B161" s="43">
        <v>44888</v>
      </c>
      <c r="C161" s="5" t="s">
        <v>13</v>
      </c>
      <c r="D161" s="5" t="s">
        <v>14</v>
      </c>
      <c r="E161" s="7">
        <v>14</v>
      </c>
      <c r="F161" s="5" t="s">
        <v>15</v>
      </c>
      <c r="G161" s="7">
        <v>2760</v>
      </c>
      <c r="H161" s="5" t="s">
        <v>16</v>
      </c>
      <c r="I161" s="5" t="s">
        <v>20</v>
      </c>
      <c r="J161" s="5" t="s">
        <v>18</v>
      </c>
      <c r="K161" s="44">
        <f t="shared" si="6"/>
        <v>197.14285714285714</v>
      </c>
      <c r="L161" s="27" t="str">
        <f>VLOOKUP($C161, 'Ərazi məlumatları'!$A$2:$C$5, 2, 0)</f>
        <v>7x7</v>
      </c>
      <c r="M161" s="27">
        <f>VLOOKUP($C161, 'Ərazi məlumatları'!$A$2:$C$5, 3, 0)</f>
        <v>100</v>
      </c>
    </row>
    <row r="162" spans="1:13" ht="12.75" x14ac:dyDescent="0.2">
      <c r="A162" s="3">
        <f t="shared" si="7"/>
        <v>161</v>
      </c>
      <c r="B162" s="43">
        <v>44888</v>
      </c>
      <c r="C162" s="5" t="s">
        <v>13</v>
      </c>
      <c r="D162" s="5" t="s">
        <v>14</v>
      </c>
      <c r="E162" s="7">
        <v>27</v>
      </c>
      <c r="F162" s="5" t="s">
        <v>15</v>
      </c>
      <c r="G162" s="7">
        <v>2540</v>
      </c>
      <c r="H162" s="5" t="s">
        <v>16</v>
      </c>
      <c r="I162" s="5" t="s">
        <v>20</v>
      </c>
      <c r="J162" s="5" t="s">
        <v>18</v>
      </c>
      <c r="K162" s="44">
        <f t="shared" si="6"/>
        <v>94.074074074074076</v>
      </c>
      <c r="L162" s="27" t="str">
        <f>VLOOKUP($C162, 'Ərazi məlumatları'!$A$2:$C$5, 2, 0)</f>
        <v>7x7</v>
      </c>
      <c r="M162" s="27">
        <f>VLOOKUP($C162, 'Ərazi məlumatları'!$A$2:$C$5, 3, 0)</f>
        <v>100</v>
      </c>
    </row>
    <row r="163" spans="1:13" ht="12.75" x14ac:dyDescent="0.2">
      <c r="A163" s="3">
        <f t="shared" si="7"/>
        <v>162</v>
      </c>
      <c r="B163" s="43">
        <v>44888</v>
      </c>
      <c r="C163" s="5" t="s">
        <v>21</v>
      </c>
      <c r="D163" s="5" t="s">
        <v>14</v>
      </c>
      <c r="E163" s="7">
        <v>10</v>
      </c>
      <c r="F163" s="5" t="s">
        <v>22</v>
      </c>
      <c r="G163" s="7">
        <v>975</v>
      </c>
      <c r="H163" s="5" t="s">
        <v>16</v>
      </c>
      <c r="I163" s="5" t="s">
        <v>20</v>
      </c>
      <c r="J163" s="5" t="s">
        <v>18</v>
      </c>
      <c r="K163" s="44">
        <f t="shared" si="6"/>
        <v>97.5</v>
      </c>
      <c r="L163" s="27" t="str">
        <f>VLOOKUP($C163, 'Ərazi məlumatları'!$A$2:$C$5, 2, 0)</f>
        <v>6x4</v>
      </c>
      <c r="M163" s="27">
        <f>VLOOKUP($C163, 'Ərazi məlumatları'!$A$2:$C$5, 3, 0)</f>
        <v>70</v>
      </c>
    </row>
    <row r="164" spans="1:13" ht="12.75" x14ac:dyDescent="0.2">
      <c r="A164" s="3">
        <f t="shared" si="7"/>
        <v>163</v>
      </c>
      <c r="B164" s="43">
        <v>44888</v>
      </c>
      <c r="C164" s="5" t="s">
        <v>19</v>
      </c>
      <c r="D164" s="5" t="s">
        <v>14</v>
      </c>
      <c r="E164" s="7">
        <v>4</v>
      </c>
      <c r="F164" s="5" t="s">
        <v>30</v>
      </c>
      <c r="G164" s="7">
        <v>353.5</v>
      </c>
      <c r="H164" s="5" t="s">
        <v>16</v>
      </c>
      <c r="I164" s="5" t="s">
        <v>20</v>
      </c>
      <c r="J164" s="5" t="s">
        <v>18</v>
      </c>
      <c r="K164" s="44">
        <f t="shared" si="6"/>
        <v>88.375</v>
      </c>
      <c r="L164" s="27" t="str">
        <f>VLOOKUP($C164, 'Ərazi məlumatları'!$A$2:$C$5, 2, 0)</f>
        <v>7x5</v>
      </c>
      <c r="M164" s="27">
        <f>VLOOKUP($C164, 'Ərazi məlumatları'!$A$2:$C$5, 3, 0)</f>
        <v>80</v>
      </c>
    </row>
    <row r="165" spans="1:13" ht="12.75" x14ac:dyDescent="0.2">
      <c r="A165" s="3">
        <f t="shared" si="7"/>
        <v>164</v>
      </c>
      <c r="B165" s="43">
        <v>44888</v>
      </c>
      <c r="C165" s="5" t="s">
        <v>19</v>
      </c>
      <c r="D165" s="5" t="s">
        <v>14</v>
      </c>
      <c r="E165" s="7">
        <v>1</v>
      </c>
      <c r="F165" s="5" t="s">
        <v>26</v>
      </c>
      <c r="G165" s="7">
        <v>37.700000000000003</v>
      </c>
      <c r="H165" s="5" t="s">
        <v>16</v>
      </c>
      <c r="I165" s="5" t="s">
        <v>20</v>
      </c>
      <c r="J165" s="5" t="s">
        <v>18</v>
      </c>
      <c r="K165" s="44">
        <f t="shared" si="6"/>
        <v>37.700000000000003</v>
      </c>
      <c r="L165" s="27" t="str">
        <f>VLOOKUP($C165, 'Ərazi məlumatları'!$A$2:$C$5, 2, 0)</f>
        <v>7x5</v>
      </c>
      <c r="M165" s="27">
        <f>VLOOKUP($C165, 'Ərazi məlumatları'!$A$2:$C$5, 3, 0)</f>
        <v>80</v>
      </c>
    </row>
    <row r="166" spans="1:13" ht="12.75" x14ac:dyDescent="0.2">
      <c r="A166" s="3">
        <f t="shared" si="7"/>
        <v>165</v>
      </c>
      <c r="B166" s="43">
        <v>44888</v>
      </c>
      <c r="C166" s="5" t="s">
        <v>19</v>
      </c>
      <c r="D166" s="5" t="s">
        <v>14</v>
      </c>
      <c r="E166" s="7">
        <v>1</v>
      </c>
      <c r="F166" s="5" t="s">
        <v>28</v>
      </c>
      <c r="G166" s="7">
        <v>14.4</v>
      </c>
      <c r="H166" s="5" t="s">
        <v>16</v>
      </c>
      <c r="I166" s="5" t="s">
        <v>20</v>
      </c>
      <c r="J166" s="5" t="s">
        <v>18</v>
      </c>
      <c r="K166" s="44">
        <f t="shared" si="6"/>
        <v>14.4</v>
      </c>
      <c r="L166" s="27" t="str">
        <f>VLOOKUP($C166, 'Ərazi məlumatları'!$A$2:$C$5, 2, 0)</f>
        <v>7x5</v>
      </c>
      <c r="M166" s="27">
        <f>VLOOKUP($C166, 'Ərazi məlumatları'!$A$2:$C$5, 3, 0)</f>
        <v>80</v>
      </c>
    </row>
    <row r="167" spans="1:13" ht="12.75" x14ac:dyDescent="0.2">
      <c r="A167" s="3">
        <f t="shared" si="7"/>
        <v>166</v>
      </c>
      <c r="B167" s="43">
        <v>44888</v>
      </c>
      <c r="C167" s="5" t="s">
        <v>19</v>
      </c>
      <c r="D167" s="5" t="s">
        <v>14</v>
      </c>
      <c r="E167" s="7">
        <v>18</v>
      </c>
      <c r="F167" s="5" t="s">
        <v>27</v>
      </c>
      <c r="G167" s="7">
        <v>1194</v>
      </c>
      <c r="H167" s="5" t="s">
        <v>16</v>
      </c>
      <c r="I167" s="5" t="s">
        <v>20</v>
      </c>
      <c r="J167" s="5" t="s">
        <v>18</v>
      </c>
      <c r="K167" s="44">
        <f t="shared" si="6"/>
        <v>66.333333333333329</v>
      </c>
      <c r="L167" s="27" t="str">
        <f>VLOOKUP($C167, 'Ərazi məlumatları'!$A$2:$C$5, 2, 0)</f>
        <v>7x5</v>
      </c>
      <c r="M167" s="27">
        <f>VLOOKUP($C167, 'Ərazi məlumatları'!$A$2:$C$5, 3, 0)</f>
        <v>80</v>
      </c>
    </row>
    <row r="168" spans="1:13" ht="12.75" x14ac:dyDescent="0.2">
      <c r="A168" s="3">
        <f t="shared" si="7"/>
        <v>167</v>
      </c>
      <c r="B168" s="43">
        <v>44888</v>
      </c>
      <c r="C168" s="5" t="s">
        <v>23</v>
      </c>
      <c r="D168" s="5" t="s">
        <v>14</v>
      </c>
      <c r="E168" s="7">
        <v>25</v>
      </c>
      <c r="F168" s="5" t="s">
        <v>22</v>
      </c>
      <c r="G168" s="7">
        <v>1400</v>
      </c>
      <c r="H168" s="5" t="s">
        <v>16</v>
      </c>
      <c r="I168" s="5" t="s">
        <v>20</v>
      </c>
      <c r="J168" s="5" t="s">
        <v>18</v>
      </c>
      <c r="K168" s="44">
        <f t="shared" si="6"/>
        <v>56</v>
      </c>
      <c r="L168" s="27" t="str">
        <f>VLOOKUP($C168, 'Ərazi məlumatları'!$A$2:$C$5, 2, 0)</f>
        <v>5x1.5</v>
      </c>
      <c r="M168" s="27">
        <f>VLOOKUP($C168, 'Ərazi məlumatları'!$A$2:$C$5, 3, 0)</f>
        <v>200</v>
      </c>
    </row>
    <row r="169" spans="1:13" ht="12.75" x14ac:dyDescent="0.2">
      <c r="A169" s="3">
        <f t="shared" si="7"/>
        <v>168</v>
      </c>
      <c r="B169" s="43">
        <v>44888</v>
      </c>
      <c r="C169" s="5" t="s">
        <v>23</v>
      </c>
      <c r="D169" s="5" t="s">
        <v>14</v>
      </c>
      <c r="E169" s="7">
        <v>6</v>
      </c>
      <c r="F169" s="5" t="s">
        <v>22</v>
      </c>
      <c r="G169" s="7">
        <v>380</v>
      </c>
      <c r="H169" s="5" t="s">
        <v>16</v>
      </c>
      <c r="I169" s="5" t="s">
        <v>20</v>
      </c>
      <c r="J169" s="5" t="s">
        <v>18</v>
      </c>
      <c r="K169" s="44">
        <f t="shared" si="6"/>
        <v>63.333333333333336</v>
      </c>
      <c r="L169" s="27" t="str">
        <f>VLOOKUP($C169, 'Ərazi məlumatları'!$A$2:$C$5, 2, 0)</f>
        <v>5x1.5</v>
      </c>
      <c r="M169" s="27">
        <f>VLOOKUP($C169, 'Ərazi məlumatları'!$A$2:$C$5, 3, 0)</f>
        <v>200</v>
      </c>
    </row>
    <row r="170" spans="1:13" ht="12.75" x14ac:dyDescent="0.2">
      <c r="A170" s="3">
        <f t="shared" si="7"/>
        <v>169</v>
      </c>
      <c r="B170" s="43">
        <v>44889</v>
      </c>
      <c r="C170" s="5" t="s">
        <v>21</v>
      </c>
      <c r="D170" s="5" t="s">
        <v>14</v>
      </c>
      <c r="E170" s="7">
        <v>10</v>
      </c>
      <c r="F170" s="5" t="s">
        <v>22</v>
      </c>
      <c r="G170" s="7">
        <v>952</v>
      </c>
      <c r="H170" s="5" t="s">
        <v>16</v>
      </c>
      <c r="I170" s="5" t="s">
        <v>20</v>
      </c>
      <c r="J170" s="5" t="s">
        <v>18</v>
      </c>
      <c r="K170" s="44">
        <f t="shared" si="6"/>
        <v>95.2</v>
      </c>
      <c r="L170" s="27" t="str">
        <f>VLOOKUP($C170, 'Ərazi məlumatları'!$A$2:$C$5, 2, 0)</f>
        <v>6x4</v>
      </c>
      <c r="M170" s="27">
        <f>VLOOKUP($C170, 'Ərazi məlumatları'!$A$2:$C$5, 3, 0)</f>
        <v>70</v>
      </c>
    </row>
    <row r="171" spans="1:13" ht="12.75" x14ac:dyDescent="0.2">
      <c r="A171" s="3">
        <f t="shared" si="7"/>
        <v>170</v>
      </c>
      <c r="B171" s="43">
        <v>44889</v>
      </c>
      <c r="C171" s="5" t="s">
        <v>19</v>
      </c>
      <c r="D171" s="5" t="s">
        <v>14</v>
      </c>
      <c r="E171" s="7">
        <v>17</v>
      </c>
      <c r="F171" s="5" t="s">
        <v>27</v>
      </c>
      <c r="G171" s="7">
        <v>1039</v>
      </c>
      <c r="H171" s="5" t="s">
        <v>16</v>
      </c>
      <c r="I171" s="5" t="s">
        <v>20</v>
      </c>
      <c r="J171" s="5" t="s">
        <v>18</v>
      </c>
      <c r="K171" s="44">
        <f t="shared" si="6"/>
        <v>61.117647058823529</v>
      </c>
      <c r="L171" s="27" t="str">
        <f>VLOOKUP($C171, 'Ərazi məlumatları'!$A$2:$C$5, 2, 0)</f>
        <v>7x5</v>
      </c>
      <c r="M171" s="27">
        <f>VLOOKUP($C171, 'Ərazi məlumatları'!$A$2:$C$5, 3, 0)</f>
        <v>80</v>
      </c>
    </row>
    <row r="172" spans="1:13" ht="12.75" x14ac:dyDescent="0.2">
      <c r="A172" s="3">
        <f t="shared" si="7"/>
        <v>171</v>
      </c>
      <c r="B172" s="43">
        <v>44889</v>
      </c>
      <c r="C172" s="5" t="s">
        <v>19</v>
      </c>
      <c r="D172" s="5" t="s">
        <v>14</v>
      </c>
      <c r="E172" s="7">
        <v>6</v>
      </c>
      <c r="F172" s="5" t="s">
        <v>30</v>
      </c>
      <c r="G172" s="7">
        <v>441</v>
      </c>
      <c r="H172" s="5" t="s">
        <v>16</v>
      </c>
      <c r="I172" s="5" t="s">
        <v>20</v>
      </c>
      <c r="J172" s="5" t="s">
        <v>18</v>
      </c>
      <c r="K172" s="44">
        <f t="shared" si="6"/>
        <v>73.5</v>
      </c>
      <c r="L172" s="27" t="str">
        <f>VLOOKUP($C172, 'Ərazi məlumatları'!$A$2:$C$5, 2, 0)</f>
        <v>7x5</v>
      </c>
      <c r="M172" s="27">
        <f>VLOOKUP($C172, 'Ərazi məlumatları'!$A$2:$C$5, 3, 0)</f>
        <v>80</v>
      </c>
    </row>
    <row r="173" spans="1:13" ht="12.75" x14ac:dyDescent="0.2">
      <c r="A173" s="3">
        <f t="shared" si="7"/>
        <v>172</v>
      </c>
      <c r="B173" s="43">
        <v>44889</v>
      </c>
      <c r="C173" s="5" t="s">
        <v>13</v>
      </c>
      <c r="D173" s="5" t="s">
        <v>14</v>
      </c>
      <c r="E173" s="7">
        <v>5</v>
      </c>
      <c r="F173" s="5" t="s">
        <v>15</v>
      </c>
      <c r="G173" s="7">
        <v>1080</v>
      </c>
      <c r="H173" s="5" t="s">
        <v>16</v>
      </c>
      <c r="I173" s="5" t="s">
        <v>20</v>
      </c>
      <c r="J173" s="5" t="s">
        <v>18</v>
      </c>
      <c r="K173" s="44">
        <f t="shared" si="6"/>
        <v>216</v>
      </c>
      <c r="L173" s="27" t="str">
        <f>VLOOKUP($C173, 'Ərazi məlumatları'!$A$2:$C$5, 2, 0)</f>
        <v>7x7</v>
      </c>
      <c r="M173" s="27">
        <f>VLOOKUP($C173, 'Ərazi məlumatları'!$A$2:$C$5, 3, 0)</f>
        <v>100</v>
      </c>
    </row>
    <row r="174" spans="1:13" ht="12.75" x14ac:dyDescent="0.2">
      <c r="A174" s="3">
        <f t="shared" si="7"/>
        <v>173</v>
      </c>
      <c r="B174" s="43">
        <v>44889</v>
      </c>
      <c r="C174" s="5" t="s">
        <v>13</v>
      </c>
      <c r="D174" s="5" t="s">
        <v>14</v>
      </c>
      <c r="E174" s="7">
        <v>10</v>
      </c>
      <c r="F174" s="5" t="s">
        <v>15</v>
      </c>
      <c r="G174" s="7">
        <v>2000</v>
      </c>
      <c r="H174" s="5" t="s">
        <v>16</v>
      </c>
      <c r="I174" s="5" t="s">
        <v>20</v>
      </c>
      <c r="J174" s="5" t="s">
        <v>18</v>
      </c>
      <c r="K174" s="44">
        <f t="shared" si="6"/>
        <v>200</v>
      </c>
      <c r="L174" s="27" t="str">
        <f>VLOOKUP($C174, 'Ərazi məlumatları'!$A$2:$C$5, 2, 0)</f>
        <v>7x7</v>
      </c>
      <c r="M174" s="27">
        <f>VLOOKUP($C174, 'Ərazi məlumatları'!$A$2:$C$5, 3, 0)</f>
        <v>100</v>
      </c>
    </row>
    <row r="175" spans="1:13" ht="12.75" x14ac:dyDescent="0.2">
      <c r="A175" s="3">
        <f t="shared" si="7"/>
        <v>174</v>
      </c>
      <c r="B175" s="43">
        <v>44889</v>
      </c>
      <c r="C175" s="5" t="s">
        <v>13</v>
      </c>
      <c r="D175" s="5" t="s">
        <v>14</v>
      </c>
      <c r="E175" s="7">
        <v>27</v>
      </c>
      <c r="F175" s="5" t="s">
        <v>15</v>
      </c>
      <c r="G175" s="7">
        <v>4140</v>
      </c>
      <c r="H175" s="5" t="s">
        <v>16</v>
      </c>
      <c r="I175" s="5" t="s">
        <v>20</v>
      </c>
      <c r="J175" s="5" t="s">
        <v>18</v>
      </c>
      <c r="K175" s="44">
        <f t="shared" si="6"/>
        <v>153.33333333333334</v>
      </c>
      <c r="L175" s="27" t="str">
        <f>VLOOKUP($C175, 'Ərazi məlumatları'!$A$2:$C$5, 2, 0)</f>
        <v>7x7</v>
      </c>
      <c r="M175" s="27">
        <f>VLOOKUP($C175, 'Ərazi məlumatları'!$A$2:$C$5, 3, 0)</f>
        <v>100</v>
      </c>
    </row>
    <row r="176" spans="1:13" ht="12.75" x14ac:dyDescent="0.2">
      <c r="A176" s="3">
        <f t="shared" si="7"/>
        <v>175</v>
      </c>
      <c r="B176" s="43">
        <v>44889</v>
      </c>
      <c r="C176" s="5" t="s">
        <v>23</v>
      </c>
      <c r="D176" s="5" t="s">
        <v>14</v>
      </c>
      <c r="E176" s="7">
        <v>30</v>
      </c>
      <c r="F176" s="5" t="s">
        <v>22</v>
      </c>
      <c r="G176" s="7">
        <v>1357</v>
      </c>
      <c r="H176" s="5" t="s">
        <v>16</v>
      </c>
      <c r="I176" s="5" t="s">
        <v>20</v>
      </c>
      <c r="J176" s="5" t="s">
        <v>18</v>
      </c>
      <c r="K176" s="44">
        <f t="shared" si="6"/>
        <v>45.233333333333334</v>
      </c>
      <c r="L176" s="27" t="str">
        <f>VLOOKUP($C176, 'Ərazi məlumatları'!$A$2:$C$5, 2, 0)</f>
        <v>5x1.5</v>
      </c>
      <c r="M176" s="27">
        <f>VLOOKUP($C176, 'Ərazi məlumatları'!$A$2:$C$5, 3, 0)</f>
        <v>200</v>
      </c>
    </row>
    <row r="177" spans="1:13" ht="12.75" x14ac:dyDescent="0.2">
      <c r="A177" s="3">
        <f t="shared" si="7"/>
        <v>176</v>
      </c>
      <c r="B177" s="43">
        <v>44890</v>
      </c>
      <c r="C177" s="5" t="s">
        <v>19</v>
      </c>
      <c r="D177" s="5" t="s">
        <v>14</v>
      </c>
      <c r="E177" s="7">
        <v>18</v>
      </c>
      <c r="F177" s="5" t="s">
        <v>27</v>
      </c>
      <c r="G177" s="7">
        <v>954.5</v>
      </c>
      <c r="H177" s="5" t="s">
        <v>16</v>
      </c>
      <c r="I177" s="5" t="s">
        <v>20</v>
      </c>
      <c r="J177" s="5" t="s">
        <v>18</v>
      </c>
      <c r="K177" s="44">
        <f t="shared" si="6"/>
        <v>53.027777777777779</v>
      </c>
      <c r="L177" s="27" t="str">
        <f>VLOOKUP($C177, 'Ərazi məlumatları'!$A$2:$C$5, 2, 0)</f>
        <v>7x5</v>
      </c>
      <c r="M177" s="27">
        <f>VLOOKUP($C177, 'Ərazi məlumatları'!$A$2:$C$5, 3, 0)</f>
        <v>80</v>
      </c>
    </row>
    <row r="178" spans="1:13" ht="12.75" x14ac:dyDescent="0.2">
      <c r="A178" s="3">
        <f t="shared" si="7"/>
        <v>177</v>
      </c>
      <c r="B178" s="43">
        <v>44890</v>
      </c>
      <c r="C178" s="5" t="s">
        <v>19</v>
      </c>
      <c r="D178" s="5" t="s">
        <v>14</v>
      </c>
      <c r="E178" s="7">
        <v>6</v>
      </c>
      <c r="F178" s="5" t="s">
        <v>30</v>
      </c>
      <c r="G178" s="7">
        <v>585.5</v>
      </c>
      <c r="H178" s="5" t="s">
        <v>16</v>
      </c>
      <c r="I178" s="5" t="s">
        <v>20</v>
      </c>
      <c r="J178" s="5" t="s">
        <v>18</v>
      </c>
      <c r="K178" s="44">
        <f t="shared" si="6"/>
        <v>97.583333333333329</v>
      </c>
      <c r="L178" s="27" t="str">
        <f>VLOOKUP($C178, 'Ərazi məlumatları'!$A$2:$C$5, 2, 0)</f>
        <v>7x5</v>
      </c>
      <c r="M178" s="27">
        <f>VLOOKUP($C178, 'Ərazi məlumatları'!$A$2:$C$5, 3, 0)</f>
        <v>80</v>
      </c>
    </row>
    <row r="179" spans="1:13" ht="12.75" x14ac:dyDescent="0.2">
      <c r="A179" s="3">
        <f t="shared" si="7"/>
        <v>178</v>
      </c>
      <c r="B179" s="43">
        <v>44890</v>
      </c>
      <c r="C179" s="5" t="s">
        <v>21</v>
      </c>
      <c r="D179" s="5" t="s">
        <v>14</v>
      </c>
      <c r="E179" s="7">
        <v>9</v>
      </c>
      <c r="F179" s="5" t="s">
        <v>22</v>
      </c>
      <c r="G179" s="7">
        <v>533</v>
      </c>
      <c r="H179" s="5" t="s">
        <v>16</v>
      </c>
      <c r="I179" s="5" t="s">
        <v>20</v>
      </c>
      <c r="J179" s="5" t="s">
        <v>18</v>
      </c>
      <c r="K179" s="44">
        <f t="shared" si="6"/>
        <v>59.222222222222221</v>
      </c>
      <c r="L179" s="27" t="str">
        <f>VLOOKUP($C179, 'Ərazi məlumatları'!$A$2:$C$5, 2, 0)</f>
        <v>6x4</v>
      </c>
      <c r="M179" s="27">
        <f>VLOOKUP($C179, 'Ərazi məlumatları'!$A$2:$C$5, 3, 0)</f>
        <v>70</v>
      </c>
    </row>
    <row r="180" spans="1:13" ht="12.75" x14ac:dyDescent="0.2">
      <c r="A180" s="3">
        <f t="shared" si="7"/>
        <v>179</v>
      </c>
      <c r="B180" s="43">
        <v>44890</v>
      </c>
      <c r="C180" s="5" t="s">
        <v>23</v>
      </c>
      <c r="D180" s="5" t="s">
        <v>14</v>
      </c>
      <c r="E180" s="7">
        <v>23</v>
      </c>
      <c r="F180" s="5" t="s">
        <v>22</v>
      </c>
      <c r="G180" s="7">
        <v>1004</v>
      </c>
      <c r="H180" s="5" t="s">
        <v>16</v>
      </c>
      <c r="I180" s="5" t="s">
        <v>20</v>
      </c>
      <c r="J180" s="5" t="s">
        <v>18</v>
      </c>
      <c r="K180" s="44">
        <f t="shared" si="6"/>
        <v>43.652173913043477</v>
      </c>
      <c r="L180" s="27" t="str">
        <f>VLOOKUP($C180, 'Ərazi məlumatları'!$A$2:$C$5, 2, 0)</f>
        <v>5x1.5</v>
      </c>
      <c r="M180" s="27">
        <f>VLOOKUP($C180, 'Ərazi məlumatları'!$A$2:$C$5, 3, 0)</f>
        <v>200</v>
      </c>
    </row>
    <row r="181" spans="1:13" ht="12.75" x14ac:dyDescent="0.2">
      <c r="A181" s="3">
        <f t="shared" si="7"/>
        <v>180</v>
      </c>
      <c r="B181" s="43">
        <v>44890</v>
      </c>
      <c r="C181" s="5" t="s">
        <v>23</v>
      </c>
      <c r="D181" s="5" t="s">
        <v>14</v>
      </c>
      <c r="E181" s="7">
        <v>8</v>
      </c>
      <c r="F181" s="5" t="s">
        <v>22</v>
      </c>
      <c r="G181" s="7">
        <v>379</v>
      </c>
      <c r="H181" s="5" t="s">
        <v>16</v>
      </c>
      <c r="I181" s="5" t="s">
        <v>20</v>
      </c>
      <c r="J181" s="5" t="s">
        <v>18</v>
      </c>
      <c r="K181" s="44">
        <f t="shared" si="6"/>
        <v>47.375</v>
      </c>
      <c r="L181" s="27" t="str">
        <f>VLOOKUP($C181, 'Ərazi məlumatları'!$A$2:$C$5, 2, 0)</f>
        <v>5x1.5</v>
      </c>
      <c r="M181" s="27">
        <f>VLOOKUP($C181, 'Ərazi məlumatları'!$A$2:$C$5, 3, 0)</f>
        <v>200</v>
      </c>
    </row>
    <row r="182" spans="1:13" ht="12.75" x14ac:dyDescent="0.2">
      <c r="A182" s="3">
        <f t="shared" si="7"/>
        <v>181</v>
      </c>
      <c r="B182" s="43">
        <v>44890</v>
      </c>
      <c r="C182" s="5" t="s">
        <v>13</v>
      </c>
      <c r="D182" s="5" t="s">
        <v>14</v>
      </c>
      <c r="E182" s="7">
        <v>7</v>
      </c>
      <c r="F182" s="5" t="s">
        <v>15</v>
      </c>
      <c r="G182" s="7">
        <v>2200</v>
      </c>
      <c r="H182" s="5" t="s">
        <v>16</v>
      </c>
      <c r="I182" s="5" t="s">
        <v>20</v>
      </c>
      <c r="J182" s="5" t="s">
        <v>31</v>
      </c>
      <c r="K182" s="44">
        <f t="shared" si="6"/>
        <v>314.28571428571428</v>
      </c>
      <c r="L182" s="27" t="str">
        <f>VLOOKUP($C182, 'Ərazi məlumatları'!$A$2:$C$5, 2, 0)</f>
        <v>7x7</v>
      </c>
      <c r="M182" s="27">
        <f>VLOOKUP($C182, 'Ərazi məlumatları'!$A$2:$C$5, 3, 0)</f>
        <v>100</v>
      </c>
    </row>
    <row r="183" spans="1:13" ht="12.75" x14ac:dyDescent="0.2">
      <c r="A183" s="3">
        <f t="shared" si="7"/>
        <v>182</v>
      </c>
      <c r="B183" s="43">
        <v>44890</v>
      </c>
      <c r="C183" s="5" t="s">
        <v>13</v>
      </c>
      <c r="D183" s="5" t="s">
        <v>14</v>
      </c>
      <c r="E183" s="7">
        <v>20</v>
      </c>
      <c r="F183" s="5" t="s">
        <v>15</v>
      </c>
      <c r="G183" s="7">
        <v>3280</v>
      </c>
      <c r="H183" s="5" t="s">
        <v>16</v>
      </c>
      <c r="I183" s="5" t="s">
        <v>20</v>
      </c>
      <c r="J183" s="5" t="s">
        <v>18</v>
      </c>
      <c r="K183" s="44">
        <f t="shared" si="6"/>
        <v>164</v>
      </c>
      <c r="L183" s="27" t="str">
        <f>VLOOKUP($C183, 'Ərazi məlumatları'!$A$2:$C$5, 2, 0)</f>
        <v>7x7</v>
      </c>
      <c r="M183" s="27">
        <f>VLOOKUP($C183, 'Ərazi məlumatları'!$A$2:$C$5, 3, 0)</f>
        <v>100</v>
      </c>
    </row>
    <row r="184" spans="1:13" ht="12.75" x14ac:dyDescent="0.2">
      <c r="A184" s="3">
        <f t="shared" si="7"/>
        <v>183</v>
      </c>
      <c r="B184" s="43">
        <v>44890</v>
      </c>
      <c r="C184" s="5" t="s">
        <v>13</v>
      </c>
      <c r="D184" s="5" t="s">
        <v>14</v>
      </c>
      <c r="E184" s="7">
        <v>14</v>
      </c>
      <c r="F184" s="5" t="s">
        <v>15</v>
      </c>
      <c r="G184" s="7">
        <v>2520</v>
      </c>
      <c r="H184" s="5" t="s">
        <v>16</v>
      </c>
      <c r="I184" s="5" t="s">
        <v>20</v>
      </c>
      <c r="J184" s="5" t="s">
        <v>18</v>
      </c>
      <c r="K184" s="44">
        <f t="shared" si="6"/>
        <v>180</v>
      </c>
      <c r="L184" s="27" t="str">
        <f>VLOOKUP($C184, 'Ərazi məlumatları'!$A$2:$C$5, 2, 0)</f>
        <v>7x7</v>
      </c>
      <c r="M184" s="27">
        <f>VLOOKUP($C184, 'Ərazi məlumatları'!$A$2:$C$5, 3, 0)</f>
        <v>100</v>
      </c>
    </row>
    <row r="185" spans="1:13" ht="12.75" x14ac:dyDescent="0.2">
      <c r="A185" s="3">
        <f t="shared" si="7"/>
        <v>184</v>
      </c>
      <c r="B185" s="43">
        <v>44893</v>
      </c>
      <c r="C185" s="5" t="s">
        <v>23</v>
      </c>
      <c r="D185" s="5" t="s">
        <v>14</v>
      </c>
      <c r="E185" s="7">
        <v>30</v>
      </c>
      <c r="F185" s="5" t="s">
        <v>22</v>
      </c>
      <c r="G185" s="7">
        <v>487</v>
      </c>
      <c r="H185" s="5" t="s">
        <v>16</v>
      </c>
      <c r="I185" s="5" t="s">
        <v>20</v>
      </c>
      <c r="J185" s="5" t="s">
        <v>18</v>
      </c>
      <c r="K185" s="44">
        <f t="shared" si="6"/>
        <v>16.233333333333334</v>
      </c>
      <c r="L185" s="27" t="str">
        <f>VLOOKUP($C185, 'Ərazi məlumatları'!$A$2:$C$5, 2, 0)</f>
        <v>5x1.5</v>
      </c>
      <c r="M185" s="27">
        <f>VLOOKUP($C185, 'Ərazi məlumatları'!$A$2:$C$5, 3, 0)</f>
        <v>200</v>
      </c>
    </row>
    <row r="186" spans="1:13" ht="12.75" x14ac:dyDescent="0.2">
      <c r="A186" s="3">
        <f t="shared" si="7"/>
        <v>185</v>
      </c>
      <c r="B186" s="43">
        <v>44893</v>
      </c>
      <c r="C186" s="5" t="s">
        <v>13</v>
      </c>
      <c r="D186" s="5" t="s">
        <v>14</v>
      </c>
      <c r="E186" s="7">
        <v>18</v>
      </c>
      <c r="F186" s="5" t="s">
        <v>15</v>
      </c>
      <c r="G186" s="7">
        <v>2440</v>
      </c>
      <c r="H186" s="5" t="s">
        <v>16</v>
      </c>
      <c r="I186" s="5" t="s">
        <v>20</v>
      </c>
      <c r="J186" s="5" t="s">
        <v>18</v>
      </c>
      <c r="K186" s="44">
        <f t="shared" si="6"/>
        <v>135.55555555555554</v>
      </c>
      <c r="L186" s="27" t="str">
        <f>VLOOKUP($C186, 'Ərazi məlumatları'!$A$2:$C$5, 2, 0)</f>
        <v>7x7</v>
      </c>
      <c r="M186" s="27">
        <f>VLOOKUP($C186, 'Ərazi məlumatları'!$A$2:$C$5, 3, 0)</f>
        <v>100</v>
      </c>
    </row>
    <row r="187" spans="1:13" ht="12.75" x14ac:dyDescent="0.2">
      <c r="A187" s="3">
        <f t="shared" si="7"/>
        <v>186</v>
      </c>
      <c r="B187" s="43">
        <v>44893</v>
      </c>
      <c r="C187" s="5" t="s">
        <v>13</v>
      </c>
      <c r="D187" s="5" t="s">
        <v>14</v>
      </c>
      <c r="E187" s="7">
        <v>7</v>
      </c>
      <c r="F187" s="5" t="s">
        <v>15</v>
      </c>
      <c r="G187" s="7">
        <v>4540</v>
      </c>
      <c r="H187" s="5" t="s">
        <v>16</v>
      </c>
      <c r="I187" s="5" t="s">
        <v>20</v>
      </c>
      <c r="J187" s="5" t="s">
        <v>31</v>
      </c>
      <c r="K187" s="44">
        <f t="shared" si="6"/>
        <v>648.57142857142856</v>
      </c>
      <c r="L187" s="27" t="str">
        <f>VLOOKUP($C187, 'Ərazi məlumatları'!$A$2:$C$5, 2, 0)</f>
        <v>7x7</v>
      </c>
      <c r="M187" s="27">
        <f>VLOOKUP($C187, 'Ərazi məlumatları'!$A$2:$C$5, 3, 0)</f>
        <v>100</v>
      </c>
    </row>
    <row r="188" spans="1:13" ht="12.75" x14ac:dyDescent="0.2">
      <c r="A188" s="3">
        <f t="shared" si="7"/>
        <v>187</v>
      </c>
      <c r="B188" s="43">
        <v>44893</v>
      </c>
      <c r="C188" s="5" t="s">
        <v>13</v>
      </c>
      <c r="D188" s="5" t="s">
        <v>14</v>
      </c>
      <c r="E188" s="7">
        <v>15</v>
      </c>
      <c r="F188" s="5" t="s">
        <v>15</v>
      </c>
      <c r="G188" s="7">
        <v>2320</v>
      </c>
      <c r="H188" s="5" t="s">
        <v>16</v>
      </c>
      <c r="I188" s="5" t="s">
        <v>20</v>
      </c>
      <c r="J188" s="5" t="s">
        <v>18</v>
      </c>
      <c r="K188" s="44">
        <f t="shared" si="6"/>
        <v>154.66666666666666</v>
      </c>
      <c r="L188" s="27" t="str">
        <f>VLOOKUP($C188, 'Ərazi məlumatları'!$A$2:$C$5, 2, 0)</f>
        <v>7x7</v>
      </c>
      <c r="M188" s="27">
        <f>VLOOKUP($C188, 'Ərazi məlumatları'!$A$2:$C$5, 3, 0)</f>
        <v>100</v>
      </c>
    </row>
    <row r="189" spans="1:13" ht="12.75" x14ac:dyDescent="0.2">
      <c r="A189" s="3">
        <f t="shared" si="7"/>
        <v>188</v>
      </c>
      <c r="B189" s="43">
        <v>44893</v>
      </c>
      <c r="C189" s="5" t="s">
        <v>19</v>
      </c>
      <c r="D189" s="5" t="s">
        <v>14</v>
      </c>
      <c r="E189" s="7">
        <v>5</v>
      </c>
      <c r="F189" s="5" t="s">
        <v>32</v>
      </c>
      <c r="G189" s="7">
        <v>111</v>
      </c>
      <c r="H189" s="5" t="s">
        <v>16</v>
      </c>
      <c r="I189" s="5" t="s">
        <v>20</v>
      </c>
      <c r="J189" s="5" t="s">
        <v>18</v>
      </c>
      <c r="K189" s="44">
        <f t="shared" si="6"/>
        <v>22.2</v>
      </c>
      <c r="L189" s="27" t="str">
        <f>VLOOKUP($C189, 'Ərazi məlumatları'!$A$2:$C$5, 2, 0)</f>
        <v>7x5</v>
      </c>
      <c r="M189" s="27">
        <f>VLOOKUP($C189, 'Ərazi məlumatları'!$A$2:$C$5, 3, 0)</f>
        <v>80</v>
      </c>
    </row>
    <row r="190" spans="1:13" ht="12.75" x14ac:dyDescent="0.2">
      <c r="A190" s="3">
        <f t="shared" si="7"/>
        <v>189</v>
      </c>
      <c r="B190" s="43">
        <v>44893</v>
      </c>
      <c r="C190" s="5" t="s">
        <v>19</v>
      </c>
      <c r="D190" s="5" t="s">
        <v>14</v>
      </c>
      <c r="E190" s="7">
        <v>5</v>
      </c>
      <c r="F190" s="5" t="s">
        <v>33</v>
      </c>
      <c r="G190" s="7">
        <v>28</v>
      </c>
      <c r="H190" s="5" t="s">
        <v>16</v>
      </c>
      <c r="I190" s="5" t="s">
        <v>20</v>
      </c>
      <c r="J190" s="5" t="s">
        <v>18</v>
      </c>
      <c r="K190" s="44">
        <f t="shared" si="6"/>
        <v>5.6</v>
      </c>
      <c r="L190" s="27" t="str">
        <f>VLOOKUP($C190, 'Ərazi məlumatları'!$A$2:$C$5, 2, 0)</f>
        <v>7x5</v>
      </c>
      <c r="M190" s="27">
        <f>VLOOKUP($C190, 'Ərazi məlumatları'!$A$2:$C$5, 3, 0)</f>
        <v>80</v>
      </c>
    </row>
    <row r="191" spans="1:13" ht="12.75" x14ac:dyDescent="0.2">
      <c r="A191" s="3">
        <f t="shared" si="7"/>
        <v>190</v>
      </c>
      <c r="B191" s="43">
        <v>44893</v>
      </c>
      <c r="C191" s="5" t="s">
        <v>19</v>
      </c>
      <c r="D191" s="5" t="s">
        <v>14</v>
      </c>
      <c r="E191" s="7">
        <v>5</v>
      </c>
      <c r="F191" s="5" t="s">
        <v>30</v>
      </c>
      <c r="G191" s="7">
        <v>185</v>
      </c>
      <c r="H191" s="5" t="s">
        <v>16</v>
      </c>
      <c r="I191" s="5" t="s">
        <v>20</v>
      </c>
      <c r="J191" s="5" t="s">
        <v>18</v>
      </c>
      <c r="K191" s="44">
        <f t="shared" si="6"/>
        <v>37</v>
      </c>
      <c r="L191" s="27" t="str">
        <f>VLOOKUP($C191, 'Ərazi məlumatları'!$A$2:$C$5, 2, 0)</f>
        <v>7x5</v>
      </c>
      <c r="M191" s="27">
        <f>VLOOKUP($C191, 'Ərazi məlumatları'!$A$2:$C$5, 3, 0)</f>
        <v>80</v>
      </c>
    </row>
    <row r="192" spans="1:13" ht="12.75" x14ac:dyDescent="0.2">
      <c r="A192" s="3">
        <f t="shared" si="7"/>
        <v>191</v>
      </c>
      <c r="B192" s="43">
        <v>44893</v>
      </c>
      <c r="C192" s="5" t="s">
        <v>19</v>
      </c>
      <c r="D192" s="5" t="s">
        <v>14</v>
      </c>
      <c r="E192" s="7">
        <v>19</v>
      </c>
      <c r="F192" s="5" t="s">
        <v>27</v>
      </c>
      <c r="G192" s="7">
        <v>1256</v>
      </c>
      <c r="H192" s="5" t="s">
        <v>16</v>
      </c>
      <c r="I192" s="5" t="s">
        <v>20</v>
      </c>
      <c r="J192" s="5" t="s">
        <v>18</v>
      </c>
      <c r="K192" s="44">
        <f t="shared" si="6"/>
        <v>66.10526315789474</v>
      </c>
      <c r="L192" s="27" t="str">
        <f>VLOOKUP($C192, 'Ərazi məlumatları'!$A$2:$C$5, 2, 0)</f>
        <v>7x5</v>
      </c>
      <c r="M192" s="27">
        <f>VLOOKUP($C192, 'Ərazi məlumatları'!$A$2:$C$5, 3, 0)</f>
        <v>80</v>
      </c>
    </row>
    <row r="193" spans="1:13" ht="12.75" x14ac:dyDescent="0.2">
      <c r="A193" s="3">
        <f t="shared" si="7"/>
        <v>192</v>
      </c>
      <c r="B193" s="43">
        <v>44894</v>
      </c>
      <c r="C193" s="5" t="s">
        <v>19</v>
      </c>
      <c r="D193" s="5" t="s">
        <v>14</v>
      </c>
      <c r="E193" s="7">
        <v>9</v>
      </c>
      <c r="F193" s="5" t="s">
        <v>33</v>
      </c>
      <c r="G193" s="7">
        <v>420</v>
      </c>
      <c r="H193" s="5" t="s">
        <v>16</v>
      </c>
      <c r="I193" s="5" t="s">
        <v>20</v>
      </c>
      <c r="J193" s="5" t="s">
        <v>18</v>
      </c>
      <c r="K193" s="44">
        <f t="shared" si="6"/>
        <v>46.666666666666664</v>
      </c>
      <c r="L193" s="27" t="str">
        <f>VLOOKUP($C193, 'Ərazi məlumatları'!$A$2:$C$5, 2, 0)</f>
        <v>7x5</v>
      </c>
      <c r="M193" s="27">
        <f>VLOOKUP($C193, 'Ərazi məlumatları'!$A$2:$C$5, 3, 0)</f>
        <v>80</v>
      </c>
    </row>
    <row r="194" spans="1:13" ht="12.75" x14ac:dyDescent="0.2">
      <c r="A194" s="3">
        <f t="shared" si="7"/>
        <v>193</v>
      </c>
      <c r="B194" s="43">
        <v>44894</v>
      </c>
      <c r="C194" s="5" t="s">
        <v>19</v>
      </c>
      <c r="D194" s="5" t="s">
        <v>14</v>
      </c>
      <c r="E194" s="7">
        <v>19</v>
      </c>
      <c r="F194" s="5" t="s">
        <v>27</v>
      </c>
      <c r="G194" s="7">
        <v>900</v>
      </c>
      <c r="H194" s="5" t="s">
        <v>16</v>
      </c>
      <c r="I194" s="5" t="s">
        <v>20</v>
      </c>
      <c r="J194" s="5" t="s">
        <v>18</v>
      </c>
      <c r="K194" s="44">
        <f t="shared" si="6"/>
        <v>47.368421052631582</v>
      </c>
      <c r="L194" s="27" t="str">
        <f>VLOOKUP($C194, 'Ərazi məlumatları'!$A$2:$C$5, 2, 0)</f>
        <v>7x5</v>
      </c>
      <c r="M194" s="27">
        <f>VLOOKUP($C194, 'Ərazi məlumatları'!$A$2:$C$5, 3, 0)</f>
        <v>80</v>
      </c>
    </row>
    <row r="195" spans="1:13" ht="12.75" x14ac:dyDescent="0.2">
      <c r="A195" s="3">
        <f t="shared" si="7"/>
        <v>194</v>
      </c>
      <c r="B195" s="43">
        <v>44894</v>
      </c>
      <c r="C195" s="5" t="s">
        <v>13</v>
      </c>
      <c r="D195" s="5" t="s">
        <v>14</v>
      </c>
      <c r="E195" s="7">
        <v>12</v>
      </c>
      <c r="F195" s="5" t="s">
        <v>15</v>
      </c>
      <c r="G195" s="7">
        <v>2180</v>
      </c>
      <c r="H195" s="5" t="s">
        <v>16</v>
      </c>
      <c r="I195" s="5" t="s">
        <v>20</v>
      </c>
      <c r="J195" s="5" t="s">
        <v>18</v>
      </c>
      <c r="K195" s="44">
        <f t="shared" ref="K195:K258" si="8">G195/E195</f>
        <v>181.66666666666666</v>
      </c>
      <c r="L195" s="27" t="str">
        <f>VLOOKUP($C195, 'Ərazi məlumatları'!$A$2:$C$5, 2, 0)</f>
        <v>7x7</v>
      </c>
      <c r="M195" s="27">
        <f>VLOOKUP($C195, 'Ərazi məlumatları'!$A$2:$C$5, 3, 0)</f>
        <v>100</v>
      </c>
    </row>
    <row r="196" spans="1:13" ht="12.75" x14ac:dyDescent="0.2">
      <c r="A196" s="3">
        <f t="shared" si="7"/>
        <v>195</v>
      </c>
      <c r="B196" s="43">
        <v>44894</v>
      </c>
      <c r="C196" s="5" t="s">
        <v>13</v>
      </c>
      <c r="D196" s="5" t="s">
        <v>14</v>
      </c>
      <c r="E196" s="7">
        <v>7</v>
      </c>
      <c r="F196" s="5" t="s">
        <v>15</v>
      </c>
      <c r="G196" s="7">
        <v>5245</v>
      </c>
      <c r="H196" s="5" t="s">
        <v>16</v>
      </c>
      <c r="I196" s="5" t="s">
        <v>20</v>
      </c>
      <c r="J196" s="5" t="s">
        <v>31</v>
      </c>
      <c r="K196" s="44">
        <f t="shared" si="8"/>
        <v>749.28571428571433</v>
      </c>
      <c r="L196" s="27" t="str">
        <f>VLOOKUP($C196, 'Ərazi məlumatları'!$A$2:$C$5, 2, 0)</f>
        <v>7x7</v>
      </c>
      <c r="M196" s="27">
        <f>VLOOKUP($C196, 'Ərazi məlumatları'!$A$2:$C$5, 3, 0)</f>
        <v>100</v>
      </c>
    </row>
    <row r="197" spans="1:13" ht="12.75" x14ac:dyDescent="0.2">
      <c r="A197" s="3">
        <f t="shared" si="7"/>
        <v>196</v>
      </c>
      <c r="B197" s="43">
        <v>44894</v>
      </c>
      <c r="C197" s="5" t="s">
        <v>13</v>
      </c>
      <c r="D197" s="5" t="s">
        <v>14</v>
      </c>
      <c r="E197" s="7">
        <v>18</v>
      </c>
      <c r="F197" s="5" t="s">
        <v>15</v>
      </c>
      <c r="G197" s="7">
        <v>1575</v>
      </c>
      <c r="H197" s="5" t="s">
        <v>16</v>
      </c>
      <c r="I197" s="5" t="s">
        <v>20</v>
      </c>
      <c r="J197" s="5" t="s">
        <v>18</v>
      </c>
      <c r="K197" s="44">
        <f t="shared" si="8"/>
        <v>87.5</v>
      </c>
      <c r="L197" s="27" t="str">
        <f>VLOOKUP($C197, 'Ərazi məlumatları'!$A$2:$C$5, 2, 0)</f>
        <v>7x7</v>
      </c>
      <c r="M197" s="27">
        <f>VLOOKUP($C197, 'Ərazi məlumatları'!$A$2:$C$5, 3, 0)</f>
        <v>100</v>
      </c>
    </row>
    <row r="198" spans="1:13" ht="12.75" x14ac:dyDescent="0.2">
      <c r="A198" s="3">
        <f t="shared" ref="A198:A232" si="9">ROW()-1</f>
        <v>197</v>
      </c>
      <c r="B198" s="43">
        <v>44894</v>
      </c>
      <c r="C198" s="5" t="s">
        <v>21</v>
      </c>
      <c r="D198" s="5" t="s">
        <v>14</v>
      </c>
      <c r="E198" s="7">
        <v>9</v>
      </c>
      <c r="F198" s="5" t="s">
        <v>22</v>
      </c>
      <c r="G198" s="7">
        <v>923</v>
      </c>
      <c r="H198" s="5" t="s">
        <v>16</v>
      </c>
      <c r="I198" s="5" t="s">
        <v>20</v>
      </c>
      <c r="J198" s="5" t="s">
        <v>18</v>
      </c>
      <c r="K198" s="44">
        <f t="shared" si="8"/>
        <v>102.55555555555556</v>
      </c>
      <c r="L198" s="27" t="str">
        <f>VLOOKUP($C198, 'Ərazi məlumatları'!$A$2:$C$5, 2, 0)</f>
        <v>6x4</v>
      </c>
      <c r="M198" s="27">
        <f>VLOOKUP($C198, 'Ərazi məlumatları'!$A$2:$C$5, 3, 0)</f>
        <v>70</v>
      </c>
    </row>
    <row r="199" spans="1:13" ht="12.75" x14ac:dyDescent="0.2">
      <c r="A199" s="3">
        <f t="shared" si="9"/>
        <v>198</v>
      </c>
      <c r="B199" s="43">
        <v>44895</v>
      </c>
      <c r="C199" s="5" t="s">
        <v>21</v>
      </c>
      <c r="D199" s="5" t="s">
        <v>14</v>
      </c>
      <c r="E199" s="7">
        <v>13</v>
      </c>
      <c r="F199" s="5" t="s">
        <v>22</v>
      </c>
      <c r="G199" s="7">
        <v>1162</v>
      </c>
      <c r="H199" s="5" t="s">
        <v>16</v>
      </c>
      <c r="I199" s="5" t="s">
        <v>20</v>
      </c>
      <c r="J199" s="5" t="s">
        <v>18</v>
      </c>
      <c r="K199" s="44">
        <f t="shared" si="8"/>
        <v>89.384615384615387</v>
      </c>
      <c r="L199" s="27" t="str">
        <f>VLOOKUP($C199, 'Ərazi məlumatları'!$A$2:$C$5, 2, 0)</f>
        <v>6x4</v>
      </c>
      <c r="M199" s="27">
        <f>VLOOKUP($C199, 'Ərazi məlumatları'!$A$2:$C$5, 3, 0)</f>
        <v>70</v>
      </c>
    </row>
    <row r="200" spans="1:13" ht="12.75" x14ac:dyDescent="0.2">
      <c r="A200" s="3">
        <f t="shared" si="9"/>
        <v>199</v>
      </c>
      <c r="B200" s="43">
        <v>44895</v>
      </c>
      <c r="C200" s="5" t="s">
        <v>19</v>
      </c>
      <c r="D200" s="5" t="s">
        <v>14</v>
      </c>
      <c r="E200" s="7">
        <v>19</v>
      </c>
      <c r="F200" s="5" t="s">
        <v>27</v>
      </c>
      <c r="G200" s="7">
        <v>978</v>
      </c>
      <c r="H200" s="5" t="s">
        <v>16</v>
      </c>
      <c r="I200" s="5" t="s">
        <v>20</v>
      </c>
      <c r="J200" s="5" t="s">
        <v>18</v>
      </c>
      <c r="K200" s="44">
        <f t="shared" si="8"/>
        <v>51.473684210526315</v>
      </c>
      <c r="L200" s="27" t="str">
        <f>VLOOKUP($C200, 'Ərazi məlumatları'!$A$2:$C$5, 2, 0)</f>
        <v>7x5</v>
      </c>
      <c r="M200" s="27">
        <f>VLOOKUP($C200, 'Ərazi məlumatları'!$A$2:$C$5, 3, 0)</f>
        <v>80</v>
      </c>
    </row>
    <row r="201" spans="1:13" ht="12.75" x14ac:dyDescent="0.2">
      <c r="A201" s="3">
        <f t="shared" si="9"/>
        <v>200</v>
      </c>
      <c r="B201" s="43">
        <v>44895</v>
      </c>
      <c r="C201" s="5" t="s">
        <v>19</v>
      </c>
      <c r="D201" s="5" t="s">
        <v>14</v>
      </c>
      <c r="E201" s="7">
        <v>13</v>
      </c>
      <c r="F201" s="5" t="s">
        <v>30</v>
      </c>
      <c r="G201" s="7">
        <v>502</v>
      </c>
      <c r="H201" s="5" t="s">
        <v>16</v>
      </c>
      <c r="I201" s="5" t="s">
        <v>20</v>
      </c>
      <c r="J201" s="5" t="s">
        <v>18</v>
      </c>
      <c r="K201" s="44">
        <f t="shared" si="8"/>
        <v>38.615384615384613</v>
      </c>
      <c r="L201" s="27" t="str">
        <f>VLOOKUP($C201, 'Ərazi məlumatları'!$A$2:$C$5, 2, 0)</f>
        <v>7x5</v>
      </c>
      <c r="M201" s="27">
        <f>VLOOKUP($C201, 'Ərazi məlumatları'!$A$2:$C$5, 3, 0)</f>
        <v>80</v>
      </c>
    </row>
    <row r="202" spans="1:13" ht="12.75" x14ac:dyDescent="0.2">
      <c r="A202" s="3">
        <f t="shared" si="9"/>
        <v>201</v>
      </c>
      <c r="B202" s="43">
        <v>44895</v>
      </c>
      <c r="C202" s="5" t="s">
        <v>13</v>
      </c>
      <c r="D202" s="5" t="s">
        <v>14</v>
      </c>
      <c r="E202" s="7">
        <v>12</v>
      </c>
      <c r="F202" s="5" t="s">
        <v>15</v>
      </c>
      <c r="G202" s="7">
        <v>2380</v>
      </c>
      <c r="H202" s="5" t="s">
        <v>16</v>
      </c>
      <c r="I202" s="5" t="s">
        <v>20</v>
      </c>
      <c r="J202" s="5" t="s">
        <v>18</v>
      </c>
      <c r="K202" s="44">
        <f t="shared" si="8"/>
        <v>198.33333333333334</v>
      </c>
      <c r="L202" s="27" t="str">
        <f>VLOOKUP($C202, 'Ərazi məlumatları'!$A$2:$C$5, 2, 0)</f>
        <v>7x7</v>
      </c>
      <c r="M202" s="27">
        <f>VLOOKUP($C202, 'Ərazi məlumatları'!$A$2:$C$5, 3, 0)</f>
        <v>100</v>
      </c>
    </row>
    <row r="203" spans="1:13" ht="12.75" x14ac:dyDescent="0.2">
      <c r="A203" s="3">
        <f t="shared" si="9"/>
        <v>202</v>
      </c>
      <c r="B203" s="43">
        <v>44895</v>
      </c>
      <c r="C203" s="5" t="s">
        <v>13</v>
      </c>
      <c r="D203" s="5" t="s">
        <v>14</v>
      </c>
      <c r="E203" s="7">
        <v>7</v>
      </c>
      <c r="F203" s="5" t="s">
        <v>15</v>
      </c>
      <c r="G203" s="7">
        <v>3640</v>
      </c>
      <c r="H203" s="5" t="s">
        <v>16</v>
      </c>
      <c r="I203" s="5" t="s">
        <v>20</v>
      </c>
      <c r="J203" s="5" t="s">
        <v>31</v>
      </c>
      <c r="K203" s="44">
        <f t="shared" si="8"/>
        <v>520</v>
      </c>
      <c r="L203" s="27" t="str">
        <f>VLOOKUP($C203, 'Ərazi məlumatları'!$A$2:$C$5, 2, 0)</f>
        <v>7x7</v>
      </c>
      <c r="M203" s="27">
        <f>VLOOKUP($C203, 'Ərazi məlumatları'!$A$2:$C$5, 3, 0)</f>
        <v>100</v>
      </c>
    </row>
    <row r="204" spans="1:13" ht="12.75" x14ac:dyDescent="0.2">
      <c r="A204" s="3">
        <f t="shared" si="9"/>
        <v>203</v>
      </c>
      <c r="B204" s="43">
        <v>44895</v>
      </c>
      <c r="C204" s="5" t="s">
        <v>13</v>
      </c>
      <c r="D204" s="5" t="s">
        <v>14</v>
      </c>
      <c r="E204" s="7">
        <v>18</v>
      </c>
      <c r="F204" s="5" t="s">
        <v>15</v>
      </c>
      <c r="G204" s="7">
        <v>4140</v>
      </c>
      <c r="H204" s="5" t="s">
        <v>16</v>
      </c>
      <c r="I204" s="5" t="s">
        <v>20</v>
      </c>
      <c r="J204" s="5" t="s">
        <v>34</v>
      </c>
      <c r="K204" s="44">
        <f t="shared" si="8"/>
        <v>230</v>
      </c>
      <c r="L204" s="27" t="str">
        <f>VLOOKUP($C204, 'Ərazi məlumatları'!$A$2:$C$5, 2, 0)</f>
        <v>7x7</v>
      </c>
      <c r="M204" s="27">
        <f>VLOOKUP($C204, 'Ərazi məlumatları'!$A$2:$C$5, 3, 0)</f>
        <v>100</v>
      </c>
    </row>
    <row r="205" spans="1:13" ht="12.75" x14ac:dyDescent="0.2">
      <c r="A205" s="3">
        <f t="shared" si="9"/>
        <v>204</v>
      </c>
      <c r="B205" s="43">
        <v>44897</v>
      </c>
      <c r="C205" s="5" t="s">
        <v>13</v>
      </c>
      <c r="D205" s="5" t="s">
        <v>14</v>
      </c>
      <c r="E205" s="7">
        <v>16</v>
      </c>
      <c r="F205" s="5" t="s">
        <v>15</v>
      </c>
      <c r="G205" s="7">
        <v>4500</v>
      </c>
      <c r="H205" s="5" t="s">
        <v>16</v>
      </c>
      <c r="I205" s="5" t="s">
        <v>20</v>
      </c>
      <c r="J205" s="5" t="s">
        <v>18</v>
      </c>
      <c r="K205" s="44">
        <f t="shared" si="8"/>
        <v>281.25</v>
      </c>
      <c r="L205" s="27" t="str">
        <f>VLOOKUP($C205, 'Ərazi məlumatları'!$A$2:$C$5, 2, 0)</f>
        <v>7x7</v>
      </c>
      <c r="M205" s="27">
        <f>VLOOKUP($C205, 'Ərazi məlumatları'!$A$2:$C$5, 3, 0)</f>
        <v>100</v>
      </c>
    </row>
    <row r="206" spans="1:13" ht="12.75" x14ac:dyDescent="0.2">
      <c r="A206" s="3">
        <f t="shared" si="9"/>
        <v>205</v>
      </c>
      <c r="B206" s="43">
        <v>44897</v>
      </c>
      <c r="C206" s="5" t="s">
        <v>13</v>
      </c>
      <c r="D206" s="5" t="s">
        <v>14</v>
      </c>
      <c r="E206" s="7">
        <v>8</v>
      </c>
      <c r="F206" s="5" t="s">
        <v>15</v>
      </c>
      <c r="G206" s="7">
        <v>3820</v>
      </c>
      <c r="H206" s="5" t="s">
        <v>16</v>
      </c>
      <c r="I206" s="5" t="s">
        <v>20</v>
      </c>
      <c r="J206" s="5" t="s">
        <v>31</v>
      </c>
      <c r="K206" s="44">
        <f t="shared" si="8"/>
        <v>477.5</v>
      </c>
      <c r="L206" s="27" t="str">
        <f>VLOOKUP($C206, 'Ərazi məlumatları'!$A$2:$C$5, 2, 0)</f>
        <v>7x7</v>
      </c>
      <c r="M206" s="27">
        <f>VLOOKUP($C206, 'Ərazi məlumatları'!$A$2:$C$5, 3, 0)</f>
        <v>100</v>
      </c>
    </row>
    <row r="207" spans="1:13" ht="12.75" x14ac:dyDescent="0.2">
      <c r="A207" s="3">
        <f t="shared" si="9"/>
        <v>206</v>
      </c>
      <c r="B207" s="43">
        <v>44897</v>
      </c>
      <c r="C207" s="5" t="s">
        <v>13</v>
      </c>
      <c r="D207" s="5" t="s">
        <v>14</v>
      </c>
      <c r="E207" s="7">
        <v>20</v>
      </c>
      <c r="F207" s="5" t="s">
        <v>15</v>
      </c>
      <c r="G207" s="7">
        <v>4600</v>
      </c>
      <c r="H207" s="5" t="s">
        <v>16</v>
      </c>
      <c r="I207" s="5" t="s">
        <v>20</v>
      </c>
      <c r="J207" s="5" t="s">
        <v>34</v>
      </c>
      <c r="K207" s="44">
        <f t="shared" si="8"/>
        <v>230</v>
      </c>
      <c r="L207" s="27" t="str">
        <f>VLOOKUP($C207, 'Ərazi məlumatları'!$A$2:$C$5, 2, 0)</f>
        <v>7x7</v>
      </c>
      <c r="M207" s="27">
        <f>VLOOKUP($C207, 'Ərazi məlumatları'!$A$2:$C$5, 3, 0)</f>
        <v>100</v>
      </c>
    </row>
    <row r="208" spans="1:13" ht="12.75" x14ac:dyDescent="0.2">
      <c r="A208" s="3">
        <f t="shared" si="9"/>
        <v>207</v>
      </c>
      <c r="B208" s="43">
        <v>44900</v>
      </c>
      <c r="C208" s="5" t="s">
        <v>13</v>
      </c>
      <c r="D208" s="5" t="s">
        <v>14</v>
      </c>
      <c r="E208" s="7">
        <v>8</v>
      </c>
      <c r="F208" s="5" t="s">
        <v>15</v>
      </c>
      <c r="G208" s="7">
        <v>4320</v>
      </c>
      <c r="H208" s="5" t="s">
        <v>16</v>
      </c>
      <c r="I208" s="5" t="s">
        <v>20</v>
      </c>
      <c r="J208" s="5" t="s">
        <v>31</v>
      </c>
      <c r="K208" s="44">
        <f t="shared" si="8"/>
        <v>540</v>
      </c>
      <c r="L208" s="27" t="str">
        <f>VLOOKUP($C208, 'Ərazi məlumatları'!$A$2:$C$5, 2, 0)</f>
        <v>7x7</v>
      </c>
      <c r="M208" s="27">
        <f>VLOOKUP($C208, 'Ərazi məlumatları'!$A$2:$C$5, 3, 0)</f>
        <v>100</v>
      </c>
    </row>
    <row r="209" spans="1:13" ht="12.75" x14ac:dyDescent="0.2">
      <c r="A209" s="3">
        <f t="shared" si="9"/>
        <v>208</v>
      </c>
      <c r="B209" s="43">
        <v>44900</v>
      </c>
      <c r="C209" s="5" t="s">
        <v>13</v>
      </c>
      <c r="D209" s="5" t="s">
        <v>14</v>
      </c>
      <c r="E209" s="7">
        <v>20</v>
      </c>
      <c r="F209" s="5" t="s">
        <v>15</v>
      </c>
      <c r="G209" s="7">
        <v>4720</v>
      </c>
      <c r="H209" s="5" t="s">
        <v>16</v>
      </c>
      <c r="I209" s="5" t="s">
        <v>20</v>
      </c>
      <c r="J209" s="5" t="s">
        <v>34</v>
      </c>
      <c r="K209" s="44">
        <f t="shared" si="8"/>
        <v>236</v>
      </c>
      <c r="L209" s="27" t="str">
        <f>VLOOKUP($C209, 'Ərazi məlumatları'!$A$2:$C$5, 2, 0)</f>
        <v>7x7</v>
      </c>
      <c r="M209" s="27">
        <f>VLOOKUP($C209, 'Ərazi məlumatları'!$A$2:$C$5, 3, 0)</f>
        <v>100</v>
      </c>
    </row>
    <row r="210" spans="1:13" ht="12.75" x14ac:dyDescent="0.2">
      <c r="A210" s="3">
        <f t="shared" si="9"/>
        <v>209</v>
      </c>
      <c r="B210" s="43">
        <v>44900</v>
      </c>
      <c r="C210" s="5" t="s">
        <v>13</v>
      </c>
      <c r="D210" s="5" t="s">
        <v>14</v>
      </c>
      <c r="E210" s="7">
        <v>19</v>
      </c>
      <c r="F210" s="5" t="s">
        <v>15</v>
      </c>
      <c r="G210" s="7">
        <v>5920</v>
      </c>
      <c r="H210" s="5" t="s">
        <v>16</v>
      </c>
      <c r="I210" s="5" t="s">
        <v>20</v>
      </c>
      <c r="J210" s="5" t="s">
        <v>34</v>
      </c>
      <c r="K210" s="44">
        <f t="shared" si="8"/>
        <v>311.57894736842104</v>
      </c>
      <c r="L210" s="27" t="str">
        <f>VLOOKUP($C210, 'Ərazi məlumatları'!$A$2:$C$5, 2, 0)</f>
        <v>7x7</v>
      </c>
      <c r="M210" s="27">
        <f>VLOOKUP($C210, 'Ərazi məlumatları'!$A$2:$C$5, 3, 0)</f>
        <v>100</v>
      </c>
    </row>
    <row r="211" spans="1:13" ht="12.75" x14ac:dyDescent="0.2">
      <c r="A211" s="3">
        <f t="shared" si="9"/>
        <v>210</v>
      </c>
      <c r="B211" s="43">
        <v>44900</v>
      </c>
      <c r="C211" s="5" t="s">
        <v>21</v>
      </c>
      <c r="D211" s="5" t="s">
        <v>14</v>
      </c>
      <c r="E211" s="7">
        <v>17</v>
      </c>
      <c r="F211" s="5" t="s">
        <v>22</v>
      </c>
      <c r="G211" s="7">
        <v>700</v>
      </c>
      <c r="H211" s="5" t="s">
        <v>16</v>
      </c>
      <c r="I211" s="5" t="s">
        <v>20</v>
      </c>
      <c r="J211" s="5" t="s">
        <v>18</v>
      </c>
      <c r="K211" s="44">
        <f t="shared" si="8"/>
        <v>41.176470588235297</v>
      </c>
      <c r="L211" s="27" t="str">
        <f>VLOOKUP($C211, 'Ərazi məlumatları'!$A$2:$C$5, 2, 0)</f>
        <v>6x4</v>
      </c>
      <c r="M211" s="27">
        <f>VLOOKUP($C211, 'Ərazi məlumatları'!$A$2:$C$5, 3, 0)</f>
        <v>70</v>
      </c>
    </row>
    <row r="212" spans="1:13" ht="12.75" x14ac:dyDescent="0.2">
      <c r="A212" s="3">
        <f t="shared" si="9"/>
        <v>211</v>
      </c>
      <c r="B212" s="43">
        <v>44901</v>
      </c>
      <c r="C212" s="5" t="s">
        <v>21</v>
      </c>
      <c r="D212" s="5" t="s">
        <v>14</v>
      </c>
      <c r="E212" s="7">
        <v>18</v>
      </c>
      <c r="F212" s="5" t="s">
        <v>22</v>
      </c>
      <c r="G212" s="7">
        <v>1764</v>
      </c>
      <c r="H212" s="5" t="s">
        <v>16</v>
      </c>
      <c r="I212" s="5" t="s">
        <v>20</v>
      </c>
      <c r="J212" s="5" t="s">
        <v>18</v>
      </c>
      <c r="K212" s="44">
        <f t="shared" si="8"/>
        <v>98</v>
      </c>
      <c r="L212" s="27" t="str">
        <f>VLOOKUP($C212, 'Ərazi məlumatları'!$A$2:$C$5, 2, 0)</f>
        <v>6x4</v>
      </c>
      <c r="M212" s="27">
        <f>VLOOKUP($C212, 'Ərazi məlumatları'!$A$2:$C$5, 3, 0)</f>
        <v>70</v>
      </c>
    </row>
    <row r="213" spans="1:13" ht="12.75" x14ac:dyDescent="0.2">
      <c r="A213" s="3">
        <f t="shared" si="9"/>
        <v>212</v>
      </c>
      <c r="B213" s="43">
        <v>44901</v>
      </c>
      <c r="C213" s="5" t="s">
        <v>21</v>
      </c>
      <c r="D213" s="5" t="s">
        <v>14</v>
      </c>
      <c r="E213" s="7">
        <v>1</v>
      </c>
      <c r="F213" s="5" t="s">
        <v>22</v>
      </c>
      <c r="G213" s="7">
        <v>68</v>
      </c>
      <c r="H213" s="5" t="s">
        <v>16</v>
      </c>
      <c r="I213" s="5" t="s">
        <v>20</v>
      </c>
      <c r="J213" s="5" t="s">
        <v>18</v>
      </c>
      <c r="K213" s="44">
        <f t="shared" si="8"/>
        <v>68</v>
      </c>
      <c r="L213" s="27" t="str">
        <f>VLOOKUP($C213, 'Ərazi məlumatları'!$A$2:$C$5, 2, 0)</f>
        <v>6x4</v>
      </c>
      <c r="M213" s="27">
        <f>VLOOKUP($C213, 'Ərazi məlumatları'!$A$2:$C$5, 3, 0)</f>
        <v>70</v>
      </c>
    </row>
    <row r="214" spans="1:13" ht="12.75" x14ac:dyDescent="0.2">
      <c r="A214" s="3">
        <f t="shared" si="9"/>
        <v>213</v>
      </c>
      <c r="B214" s="43">
        <v>44901</v>
      </c>
      <c r="C214" s="5" t="s">
        <v>13</v>
      </c>
      <c r="D214" s="5" t="s">
        <v>14</v>
      </c>
      <c r="E214" s="7">
        <v>23</v>
      </c>
      <c r="F214" s="5" t="s">
        <v>15</v>
      </c>
      <c r="G214" s="7">
        <v>3990</v>
      </c>
      <c r="H214" s="5" t="s">
        <v>16</v>
      </c>
      <c r="I214" s="5" t="s">
        <v>20</v>
      </c>
      <c r="J214" s="5" t="s">
        <v>31</v>
      </c>
      <c r="K214" s="44">
        <f t="shared" si="8"/>
        <v>173.47826086956522</v>
      </c>
      <c r="L214" s="27" t="str">
        <f>VLOOKUP($C214, 'Ərazi məlumatları'!$A$2:$C$5, 2, 0)</f>
        <v>7x7</v>
      </c>
      <c r="M214" s="27">
        <f>VLOOKUP($C214, 'Ərazi məlumatları'!$A$2:$C$5, 3, 0)</f>
        <v>100</v>
      </c>
    </row>
    <row r="215" spans="1:13" ht="12.75" x14ac:dyDescent="0.2">
      <c r="A215" s="3">
        <f t="shared" si="9"/>
        <v>214</v>
      </c>
      <c r="B215" s="43">
        <v>44901</v>
      </c>
      <c r="C215" s="5" t="s">
        <v>13</v>
      </c>
      <c r="D215" s="5" t="s">
        <v>14</v>
      </c>
      <c r="E215" s="7">
        <v>8</v>
      </c>
      <c r="F215" s="5" t="s">
        <v>15</v>
      </c>
      <c r="G215" s="7">
        <v>5810</v>
      </c>
      <c r="H215" s="5" t="s">
        <v>16</v>
      </c>
      <c r="I215" s="5" t="s">
        <v>20</v>
      </c>
      <c r="J215" s="5" t="s">
        <v>34</v>
      </c>
      <c r="K215" s="44">
        <f t="shared" si="8"/>
        <v>726.25</v>
      </c>
      <c r="L215" s="27" t="str">
        <f>VLOOKUP($C215, 'Ərazi məlumatları'!$A$2:$C$5, 2, 0)</f>
        <v>7x7</v>
      </c>
      <c r="M215" s="27">
        <f>VLOOKUP($C215, 'Ərazi məlumatları'!$A$2:$C$5, 3, 0)</f>
        <v>100</v>
      </c>
    </row>
    <row r="216" spans="1:13" ht="12.75" x14ac:dyDescent="0.2">
      <c r="A216" s="3">
        <f t="shared" si="9"/>
        <v>215</v>
      </c>
      <c r="B216" s="43">
        <v>44901</v>
      </c>
      <c r="C216" s="5" t="s">
        <v>13</v>
      </c>
      <c r="D216" s="5" t="s">
        <v>14</v>
      </c>
      <c r="E216" s="7">
        <v>18</v>
      </c>
      <c r="F216" s="5" t="s">
        <v>15</v>
      </c>
      <c r="G216" s="7">
        <v>6080</v>
      </c>
      <c r="H216" s="5" t="s">
        <v>16</v>
      </c>
      <c r="I216" s="5" t="s">
        <v>20</v>
      </c>
      <c r="J216" s="5" t="s">
        <v>34</v>
      </c>
      <c r="K216" s="44">
        <f t="shared" si="8"/>
        <v>337.77777777777777</v>
      </c>
      <c r="L216" s="27" t="str">
        <f>VLOOKUP($C216, 'Ərazi məlumatları'!$A$2:$C$5, 2, 0)</f>
        <v>7x7</v>
      </c>
      <c r="M216" s="27">
        <f>VLOOKUP($C216, 'Ərazi məlumatları'!$A$2:$C$5, 3, 0)</f>
        <v>100</v>
      </c>
    </row>
    <row r="217" spans="1:13" ht="12.75" x14ac:dyDescent="0.2">
      <c r="A217" s="3">
        <f t="shared" si="9"/>
        <v>216</v>
      </c>
      <c r="B217" s="43">
        <v>44901</v>
      </c>
      <c r="C217" s="5" t="s">
        <v>23</v>
      </c>
      <c r="D217" s="5" t="s">
        <v>14</v>
      </c>
      <c r="E217" s="7">
        <v>28</v>
      </c>
      <c r="F217" s="5" t="s">
        <v>35</v>
      </c>
      <c r="G217" s="7">
        <v>1562</v>
      </c>
      <c r="H217" s="5" t="s">
        <v>16</v>
      </c>
      <c r="I217" s="5" t="s">
        <v>20</v>
      </c>
      <c r="J217" s="5" t="s">
        <v>18</v>
      </c>
      <c r="K217" s="44">
        <f t="shared" si="8"/>
        <v>55.785714285714285</v>
      </c>
      <c r="L217" s="27" t="str">
        <f>VLOOKUP($C217, 'Ərazi məlumatları'!$A$2:$C$5, 2, 0)</f>
        <v>5x1.5</v>
      </c>
      <c r="M217" s="27">
        <f>VLOOKUP($C217, 'Ərazi məlumatları'!$A$2:$C$5, 3, 0)</f>
        <v>200</v>
      </c>
    </row>
    <row r="218" spans="1:13" ht="12.75" x14ac:dyDescent="0.2">
      <c r="A218" s="3">
        <f t="shared" si="9"/>
        <v>217</v>
      </c>
      <c r="B218" s="43">
        <v>44901</v>
      </c>
      <c r="C218" s="5" t="s">
        <v>19</v>
      </c>
      <c r="D218" s="5" t="s">
        <v>14</v>
      </c>
      <c r="E218" s="7">
        <v>7</v>
      </c>
      <c r="F218" s="5" t="s">
        <v>22</v>
      </c>
      <c r="G218" s="7">
        <v>780</v>
      </c>
      <c r="H218" s="5" t="s">
        <v>16</v>
      </c>
      <c r="I218" s="5" t="s">
        <v>20</v>
      </c>
      <c r="J218" s="5" t="s">
        <v>18</v>
      </c>
      <c r="K218" s="44">
        <f t="shared" si="8"/>
        <v>111.42857142857143</v>
      </c>
      <c r="L218" s="27" t="str">
        <f>VLOOKUP($C218, 'Ərazi məlumatları'!$A$2:$C$5, 2, 0)</f>
        <v>7x5</v>
      </c>
      <c r="M218" s="27">
        <f>VLOOKUP($C218, 'Ərazi məlumatları'!$A$2:$C$5, 3, 0)</f>
        <v>80</v>
      </c>
    </row>
    <row r="219" spans="1:13" ht="12.75" x14ac:dyDescent="0.2">
      <c r="A219" s="3">
        <f t="shared" si="9"/>
        <v>218</v>
      </c>
      <c r="B219" s="43">
        <v>44902</v>
      </c>
      <c r="C219" s="5" t="s">
        <v>13</v>
      </c>
      <c r="D219" s="5" t="s">
        <v>14</v>
      </c>
      <c r="E219" s="7">
        <v>8</v>
      </c>
      <c r="F219" s="5" t="s">
        <v>15</v>
      </c>
      <c r="G219" s="7">
        <v>3900</v>
      </c>
      <c r="H219" s="5" t="s">
        <v>16</v>
      </c>
      <c r="I219" s="5" t="s">
        <v>20</v>
      </c>
      <c r="J219" s="5" t="s">
        <v>31</v>
      </c>
      <c r="K219" s="44">
        <f t="shared" si="8"/>
        <v>487.5</v>
      </c>
      <c r="L219" s="27" t="str">
        <f>VLOOKUP($C219, 'Ərazi məlumatları'!$A$2:$C$5, 2, 0)</f>
        <v>7x7</v>
      </c>
      <c r="M219" s="27">
        <f>VLOOKUP($C219, 'Ərazi məlumatları'!$A$2:$C$5, 3, 0)</f>
        <v>100</v>
      </c>
    </row>
    <row r="220" spans="1:13" ht="12.75" x14ac:dyDescent="0.2">
      <c r="A220" s="3">
        <f t="shared" si="9"/>
        <v>219</v>
      </c>
      <c r="B220" s="43">
        <v>44902</v>
      </c>
      <c r="C220" s="5" t="s">
        <v>13</v>
      </c>
      <c r="D220" s="5" t="s">
        <v>14</v>
      </c>
      <c r="E220" s="7">
        <v>22</v>
      </c>
      <c r="F220" s="5" t="s">
        <v>15</v>
      </c>
      <c r="G220" s="7">
        <v>6120</v>
      </c>
      <c r="H220" s="5" t="s">
        <v>16</v>
      </c>
      <c r="I220" s="5" t="s">
        <v>20</v>
      </c>
      <c r="J220" s="5" t="s">
        <v>34</v>
      </c>
      <c r="K220" s="44">
        <f t="shared" si="8"/>
        <v>278.18181818181819</v>
      </c>
      <c r="L220" s="27" t="str">
        <f>VLOOKUP($C220, 'Ərazi məlumatları'!$A$2:$C$5, 2, 0)</f>
        <v>7x7</v>
      </c>
      <c r="M220" s="27">
        <f>VLOOKUP($C220, 'Ərazi məlumatları'!$A$2:$C$5, 3, 0)</f>
        <v>100</v>
      </c>
    </row>
    <row r="221" spans="1:13" ht="12.75" x14ac:dyDescent="0.2">
      <c r="A221" s="3">
        <f t="shared" si="9"/>
        <v>220</v>
      </c>
      <c r="B221" s="43">
        <v>44902</v>
      </c>
      <c r="C221" s="5" t="s">
        <v>13</v>
      </c>
      <c r="D221" s="5" t="s">
        <v>14</v>
      </c>
      <c r="E221" s="7">
        <v>18</v>
      </c>
      <c r="F221" s="5" t="s">
        <v>15</v>
      </c>
      <c r="G221" s="7">
        <v>6400</v>
      </c>
      <c r="H221" s="5" t="s">
        <v>16</v>
      </c>
      <c r="I221" s="5" t="s">
        <v>20</v>
      </c>
      <c r="J221" s="5" t="s">
        <v>34</v>
      </c>
      <c r="K221" s="44">
        <f t="shared" si="8"/>
        <v>355.55555555555554</v>
      </c>
      <c r="L221" s="27" t="str">
        <f>VLOOKUP($C221, 'Ərazi məlumatları'!$A$2:$C$5, 2, 0)</f>
        <v>7x7</v>
      </c>
      <c r="M221" s="27">
        <f>VLOOKUP($C221, 'Ərazi məlumatları'!$A$2:$C$5, 3, 0)</f>
        <v>100</v>
      </c>
    </row>
    <row r="222" spans="1:13" ht="12.75" x14ac:dyDescent="0.2">
      <c r="A222" s="3">
        <f t="shared" si="9"/>
        <v>221</v>
      </c>
      <c r="B222" s="43">
        <v>44902</v>
      </c>
      <c r="C222" s="5" t="s">
        <v>23</v>
      </c>
      <c r="D222" s="5" t="s">
        <v>14</v>
      </c>
      <c r="E222" s="7">
        <v>1</v>
      </c>
      <c r="F222" s="5" t="s">
        <v>35</v>
      </c>
      <c r="G222" s="7">
        <v>1000</v>
      </c>
      <c r="H222" s="5" t="s">
        <v>16</v>
      </c>
      <c r="I222" s="5" t="s">
        <v>20</v>
      </c>
      <c r="J222" s="5" t="s">
        <v>18</v>
      </c>
      <c r="K222" s="44">
        <f t="shared" si="8"/>
        <v>1000</v>
      </c>
      <c r="L222" s="27" t="str">
        <f>VLOOKUP($C222, 'Ərazi məlumatları'!$A$2:$C$5, 2, 0)</f>
        <v>5x1.5</v>
      </c>
      <c r="M222" s="27">
        <f>VLOOKUP($C222, 'Ərazi məlumatları'!$A$2:$C$5, 3, 0)</f>
        <v>200</v>
      </c>
    </row>
    <row r="223" spans="1:13" ht="12.75" x14ac:dyDescent="0.2">
      <c r="A223" s="3">
        <f t="shared" si="9"/>
        <v>222</v>
      </c>
      <c r="B223" s="43">
        <v>44902</v>
      </c>
      <c r="C223" s="5" t="s">
        <v>23</v>
      </c>
      <c r="D223" s="5" t="s">
        <v>14</v>
      </c>
      <c r="E223" s="7">
        <v>29</v>
      </c>
      <c r="F223" s="5" t="s">
        <v>35</v>
      </c>
      <c r="G223" s="7">
        <v>1100</v>
      </c>
      <c r="H223" s="5" t="s">
        <v>16</v>
      </c>
      <c r="I223" s="5" t="s">
        <v>20</v>
      </c>
      <c r="J223" s="5" t="s">
        <v>18</v>
      </c>
      <c r="K223" s="44">
        <f t="shared" si="8"/>
        <v>37.931034482758619</v>
      </c>
      <c r="L223" s="27" t="str">
        <f>VLOOKUP($C223, 'Ərazi məlumatları'!$A$2:$C$5, 2, 0)</f>
        <v>5x1.5</v>
      </c>
      <c r="M223" s="27">
        <f>VLOOKUP($C223, 'Ərazi məlumatları'!$A$2:$C$5, 3, 0)</f>
        <v>200</v>
      </c>
    </row>
    <row r="224" spans="1:13" ht="12.75" x14ac:dyDescent="0.2">
      <c r="A224" s="3">
        <f t="shared" si="9"/>
        <v>223</v>
      </c>
      <c r="B224" s="43">
        <v>44902</v>
      </c>
      <c r="C224" s="5" t="s">
        <v>19</v>
      </c>
      <c r="D224" s="5" t="s">
        <v>14</v>
      </c>
      <c r="E224" s="7">
        <v>12</v>
      </c>
      <c r="F224" s="5" t="s">
        <v>22</v>
      </c>
      <c r="G224" s="7">
        <v>1200</v>
      </c>
      <c r="H224" s="5" t="s">
        <v>16</v>
      </c>
      <c r="I224" s="5" t="s">
        <v>20</v>
      </c>
      <c r="J224" s="5" t="s">
        <v>18</v>
      </c>
      <c r="K224" s="44">
        <f t="shared" si="8"/>
        <v>100</v>
      </c>
      <c r="L224" s="27" t="str">
        <f>VLOOKUP($C224, 'Ərazi məlumatları'!$A$2:$C$5, 2, 0)</f>
        <v>7x5</v>
      </c>
      <c r="M224" s="27">
        <f>VLOOKUP($C224, 'Ərazi məlumatları'!$A$2:$C$5, 3, 0)</f>
        <v>80</v>
      </c>
    </row>
    <row r="225" spans="1:13" ht="12.75" x14ac:dyDescent="0.2">
      <c r="A225" s="3">
        <f t="shared" si="9"/>
        <v>224</v>
      </c>
      <c r="B225" s="43">
        <v>44902</v>
      </c>
      <c r="C225" s="5" t="s">
        <v>21</v>
      </c>
      <c r="D225" s="5" t="s">
        <v>14</v>
      </c>
      <c r="E225" s="7">
        <v>18</v>
      </c>
      <c r="F225" s="5" t="s">
        <v>22</v>
      </c>
      <c r="G225" s="7">
        <v>1300</v>
      </c>
      <c r="H225" s="5" t="s">
        <v>16</v>
      </c>
      <c r="I225" s="5" t="s">
        <v>20</v>
      </c>
      <c r="J225" s="5" t="s">
        <v>18</v>
      </c>
      <c r="K225" s="44">
        <f t="shared" si="8"/>
        <v>72.222222222222229</v>
      </c>
      <c r="L225" s="27" t="str">
        <f>VLOOKUP($C225, 'Ərazi məlumatları'!$A$2:$C$5, 2, 0)</f>
        <v>6x4</v>
      </c>
      <c r="M225" s="27">
        <f>VLOOKUP($C225, 'Ərazi məlumatları'!$A$2:$C$5, 3, 0)</f>
        <v>70</v>
      </c>
    </row>
    <row r="226" spans="1:13" ht="12.75" x14ac:dyDescent="0.2">
      <c r="A226" s="3">
        <f t="shared" si="9"/>
        <v>225</v>
      </c>
      <c r="B226" s="43">
        <v>44903</v>
      </c>
      <c r="C226" s="5" t="s">
        <v>21</v>
      </c>
      <c r="D226" s="5" t="s">
        <v>14</v>
      </c>
      <c r="E226" s="7">
        <v>18</v>
      </c>
      <c r="F226" s="5" t="s">
        <v>22</v>
      </c>
      <c r="G226" s="7">
        <v>1400</v>
      </c>
      <c r="H226" s="5" t="s">
        <v>16</v>
      </c>
      <c r="I226" s="5" t="s">
        <v>20</v>
      </c>
      <c r="J226" s="5" t="s">
        <v>18</v>
      </c>
      <c r="K226" s="44">
        <f t="shared" si="8"/>
        <v>77.777777777777771</v>
      </c>
      <c r="L226" s="27" t="str">
        <f>VLOOKUP($C226, 'Ərazi məlumatları'!$A$2:$C$5, 2, 0)</f>
        <v>6x4</v>
      </c>
      <c r="M226" s="27">
        <f>VLOOKUP($C226, 'Ərazi məlumatları'!$A$2:$C$5, 3, 0)</f>
        <v>70</v>
      </c>
    </row>
    <row r="227" spans="1:13" ht="12.75" x14ac:dyDescent="0.2">
      <c r="A227" s="3">
        <f t="shared" si="9"/>
        <v>226</v>
      </c>
      <c r="B227" s="43">
        <v>44903</v>
      </c>
      <c r="C227" s="5" t="s">
        <v>23</v>
      </c>
      <c r="D227" s="5" t="s">
        <v>14</v>
      </c>
      <c r="E227" s="7">
        <v>28</v>
      </c>
      <c r="F227" s="5" t="s">
        <v>35</v>
      </c>
      <c r="G227" s="7">
        <v>1500</v>
      </c>
      <c r="H227" s="5" t="s">
        <v>16</v>
      </c>
      <c r="I227" s="5" t="s">
        <v>20</v>
      </c>
      <c r="J227" s="5" t="s">
        <v>18</v>
      </c>
      <c r="K227" s="44">
        <f t="shared" si="8"/>
        <v>53.571428571428569</v>
      </c>
      <c r="L227" s="27" t="str">
        <f>VLOOKUP($C227, 'Ərazi məlumatları'!$A$2:$C$5, 2, 0)</f>
        <v>5x1.5</v>
      </c>
      <c r="M227" s="27">
        <f>VLOOKUP($C227, 'Ərazi məlumatları'!$A$2:$C$5, 3, 0)</f>
        <v>200</v>
      </c>
    </row>
    <row r="228" spans="1:13" ht="12.75" x14ac:dyDescent="0.2">
      <c r="A228" s="3">
        <f t="shared" si="9"/>
        <v>227</v>
      </c>
      <c r="B228" s="43">
        <v>44903</v>
      </c>
      <c r="C228" s="5" t="s">
        <v>13</v>
      </c>
      <c r="D228" s="5" t="s">
        <v>14</v>
      </c>
      <c r="E228" s="7">
        <v>18</v>
      </c>
      <c r="F228" s="5" t="s">
        <v>15</v>
      </c>
      <c r="G228" s="7">
        <v>1600</v>
      </c>
      <c r="H228" s="5" t="s">
        <v>16</v>
      </c>
      <c r="I228" s="5" t="s">
        <v>20</v>
      </c>
      <c r="J228" s="5" t="s">
        <v>34</v>
      </c>
      <c r="K228" s="44">
        <f t="shared" si="8"/>
        <v>88.888888888888886</v>
      </c>
      <c r="L228" s="27" t="str">
        <f>VLOOKUP($C228, 'Ərazi məlumatları'!$A$2:$C$5, 2, 0)</f>
        <v>7x7</v>
      </c>
      <c r="M228" s="27">
        <f>VLOOKUP($C228, 'Ərazi məlumatları'!$A$2:$C$5, 3, 0)</f>
        <v>100</v>
      </c>
    </row>
    <row r="229" spans="1:13" ht="12.75" x14ac:dyDescent="0.2">
      <c r="A229" s="3">
        <f t="shared" si="9"/>
        <v>228</v>
      </c>
      <c r="B229" s="43">
        <v>44903</v>
      </c>
      <c r="C229" s="5" t="s">
        <v>13</v>
      </c>
      <c r="D229" s="5" t="s">
        <v>14</v>
      </c>
      <c r="E229" s="7">
        <v>12</v>
      </c>
      <c r="F229" s="5" t="s">
        <v>15</v>
      </c>
      <c r="G229" s="7">
        <v>1700</v>
      </c>
      <c r="H229" s="5" t="s">
        <v>16</v>
      </c>
      <c r="I229" s="5" t="s">
        <v>20</v>
      </c>
      <c r="J229" s="5" t="s">
        <v>18</v>
      </c>
      <c r="K229" s="44">
        <f t="shared" si="8"/>
        <v>141.66666666666666</v>
      </c>
      <c r="L229" s="27" t="str">
        <f>VLOOKUP($C229, 'Ərazi məlumatları'!$A$2:$C$5, 2, 0)</f>
        <v>7x7</v>
      </c>
      <c r="M229" s="27">
        <f>VLOOKUP($C229, 'Ərazi məlumatları'!$A$2:$C$5, 3, 0)</f>
        <v>100</v>
      </c>
    </row>
    <row r="230" spans="1:13" ht="12.75" x14ac:dyDescent="0.2">
      <c r="A230" s="3">
        <f t="shared" si="9"/>
        <v>229</v>
      </c>
      <c r="B230" s="43">
        <v>44903</v>
      </c>
      <c r="C230" s="5" t="s">
        <v>13</v>
      </c>
      <c r="D230" s="5" t="s">
        <v>14</v>
      </c>
      <c r="E230" s="7">
        <v>6</v>
      </c>
      <c r="F230" s="5" t="s">
        <v>15</v>
      </c>
      <c r="G230" s="7">
        <v>1800</v>
      </c>
      <c r="H230" s="5" t="s">
        <v>16</v>
      </c>
      <c r="I230" s="5" t="s">
        <v>20</v>
      </c>
      <c r="J230" s="5" t="s">
        <v>18</v>
      </c>
      <c r="K230" s="44">
        <f t="shared" si="8"/>
        <v>300</v>
      </c>
      <c r="L230" s="27" t="str">
        <f>VLOOKUP($C230, 'Ərazi məlumatları'!$A$2:$C$5, 2, 0)</f>
        <v>7x7</v>
      </c>
      <c r="M230" s="27">
        <f>VLOOKUP($C230, 'Ərazi məlumatları'!$A$2:$C$5, 3, 0)</f>
        <v>100</v>
      </c>
    </row>
    <row r="231" spans="1:13" ht="12.75" x14ac:dyDescent="0.2">
      <c r="A231" s="3">
        <f t="shared" si="9"/>
        <v>230</v>
      </c>
      <c r="B231" s="43">
        <v>44903</v>
      </c>
      <c r="C231" s="5" t="s">
        <v>19</v>
      </c>
      <c r="D231" s="5" t="s">
        <v>14</v>
      </c>
      <c r="E231" s="7">
        <v>11</v>
      </c>
      <c r="F231" s="5" t="s">
        <v>22</v>
      </c>
      <c r="G231" s="7">
        <v>1900</v>
      </c>
      <c r="H231" s="5" t="s">
        <v>16</v>
      </c>
      <c r="I231" s="5" t="s">
        <v>20</v>
      </c>
      <c r="J231" s="5" t="s">
        <v>18</v>
      </c>
      <c r="K231" s="44">
        <f t="shared" si="8"/>
        <v>172.72727272727272</v>
      </c>
      <c r="L231" s="27" t="str">
        <f>VLOOKUP($C231, 'Ərazi məlumatları'!$A$2:$C$5, 2, 0)</f>
        <v>7x5</v>
      </c>
      <c r="M231" s="27">
        <f>VLOOKUP($C231, 'Ərazi məlumatları'!$A$2:$C$5, 3, 0)</f>
        <v>80</v>
      </c>
    </row>
    <row r="232" spans="1:13" ht="12.75" x14ac:dyDescent="0.2">
      <c r="A232" s="3">
        <f t="shared" si="9"/>
        <v>231</v>
      </c>
      <c r="B232" s="43">
        <v>44904</v>
      </c>
      <c r="C232" s="5" t="s">
        <v>19</v>
      </c>
      <c r="D232" s="5" t="s">
        <v>14</v>
      </c>
      <c r="E232" s="7">
        <v>11</v>
      </c>
      <c r="F232" s="5" t="s">
        <v>22</v>
      </c>
      <c r="G232" s="7">
        <v>2000</v>
      </c>
      <c r="H232" s="5" t="s">
        <v>16</v>
      </c>
      <c r="I232" s="5" t="s">
        <v>20</v>
      </c>
      <c r="J232" s="5" t="s">
        <v>18</v>
      </c>
      <c r="K232" s="44">
        <f t="shared" si="8"/>
        <v>181.81818181818181</v>
      </c>
      <c r="L232" s="27" t="str">
        <f>VLOOKUP($C232, 'Ərazi məlumatları'!$A$2:$C$5, 2, 0)</f>
        <v>7x5</v>
      </c>
      <c r="M232" s="27">
        <f>VLOOKUP($C232, 'Ərazi məlumatları'!$A$2:$C$5, 3, 0)</f>
        <v>80</v>
      </c>
    </row>
    <row r="233" spans="1:13" ht="12.75" x14ac:dyDescent="0.2">
      <c r="A233" s="3">
        <f t="shared" ref="A233:A278" si="10">ROW()-1</f>
        <v>232</v>
      </c>
      <c r="B233" s="43">
        <v>44904</v>
      </c>
      <c r="C233" s="5" t="s">
        <v>23</v>
      </c>
      <c r="D233" s="5" t="s">
        <v>14</v>
      </c>
      <c r="E233" s="7">
        <v>4</v>
      </c>
      <c r="F233" s="5" t="s">
        <v>35</v>
      </c>
      <c r="G233" s="7">
        <v>2100</v>
      </c>
      <c r="H233" s="5" t="s">
        <v>16</v>
      </c>
      <c r="I233" s="5" t="s">
        <v>20</v>
      </c>
      <c r="J233" s="5" t="s">
        <v>18</v>
      </c>
      <c r="K233" s="44">
        <f t="shared" si="8"/>
        <v>525</v>
      </c>
      <c r="L233" s="27" t="str">
        <f>VLOOKUP($C233, 'Ərazi məlumatları'!$A$2:$C$5, 2, 0)</f>
        <v>5x1.5</v>
      </c>
      <c r="M233" s="27">
        <f>VLOOKUP($C233, 'Ərazi məlumatları'!$A$2:$C$5, 3, 0)</f>
        <v>200</v>
      </c>
    </row>
    <row r="234" spans="1:13" ht="12.75" x14ac:dyDescent="0.2">
      <c r="A234" s="3">
        <f t="shared" si="10"/>
        <v>233</v>
      </c>
      <c r="B234" s="43">
        <v>44904</v>
      </c>
      <c r="C234" s="5" t="s">
        <v>23</v>
      </c>
      <c r="D234" s="5" t="s">
        <v>14</v>
      </c>
      <c r="E234" s="7">
        <v>26</v>
      </c>
      <c r="F234" s="5" t="s">
        <v>35</v>
      </c>
      <c r="G234" s="7">
        <v>2200</v>
      </c>
      <c r="H234" s="5" t="s">
        <v>16</v>
      </c>
      <c r="I234" s="5" t="s">
        <v>20</v>
      </c>
      <c r="J234" s="5" t="s">
        <v>18</v>
      </c>
      <c r="K234" s="44">
        <f t="shared" si="8"/>
        <v>84.615384615384613</v>
      </c>
      <c r="L234" s="27" t="str">
        <f>VLOOKUP($C234, 'Ərazi məlumatları'!$A$2:$C$5, 2, 0)</f>
        <v>5x1.5</v>
      </c>
      <c r="M234" s="27">
        <f>VLOOKUP($C234, 'Ərazi məlumatları'!$A$2:$C$5, 3, 0)</f>
        <v>200</v>
      </c>
    </row>
    <row r="235" spans="1:13" ht="12.75" x14ac:dyDescent="0.2">
      <c r="A235" s="3">
        <f t="shared" si="10"/>
        <v>234</v>
      </c>
      <c r="B235" s="43">
        <v>44904</v>
      </c>
      <c r="C235" s="5" t="s">
        <v>21</v>
      </c>
      <c r="D235" s="5" t="s">
        <v>14</v>
      </c>
      <c r="E235" s="7">
        <v>18</v>
      </c>
      <c r="F235" s="5" t="s">
        <v>22</v>
      </c>
      <c r="G235" s="7">
        <v>2300</v>
      </c>
      <c r="H235" s="5" t="s">
        <v>16</v>
      </c>
      <c r="I235" s="5" t="s">
        <v>20</v>
      </c>
      <c r="J235" s="5" t="s">
        <v>18</v>
      </c>
      <c r="K235" s="44">
        <f t="shared" si="8"/>
        <v>127.77777777777777</v>
      </c>
      <c r="L235" s="27" t="str">
        <f>VLOOKUP($C235, 'Ərazi məlumatları'!$A$2:$C$5, 2, 0)</f>
        <v>6x4</v>
      </c>
      <c r="M235" s="27">
        <f>VLOOKUP($C235, 'Ərazi məlumatları'!$A$2:$C$5, 3, 0)</f>
        <v>70</v>
      </c>
    </row>
    <row r="236" spans="1:13" ht="12.75" x14ac:dyDescent="0.2">
      <c r="A236" s="3">
        <f t="shared" si="10"/>
        <v>235</v>
      </c>
      <c r="B236" s="43">
        <v>44904</v>
      </c>
      <c r="C236" s="5" t="s">
        <v>13</v>
      </c>
      <c r="D236" s="5" t="s">
        <v>14</v>
      </c>
      <c r="E236" s="7">
        <v>18</v>
      </c>
      <c r="F236" s="5" t="s">
        <v>15</v>
      </c>
      <c r="G236" s="7">
        <v>2400</v>
      </c>
      <c r="H236" s="5" t="s">
        <v>16</v>
      </c>
      <c r="I236" s="5" t="s">
        <v>20</v>
      </c>
      <c r="J236" s="5" t="s">
        <v>34</v>
      </c>
      <c r="K236" s="44">
        <f t="shared" si="8"/>
        <v>133.33333333333334</v>
      </c>
      <c r="L236" s="27" t="str">
        <f>VLOOKUP($C236, 'Ərazi məlumatları'!$A$2:$C$5, 2, 0)</f>
        <v>7x7</v>
      </c>
      <c r="M236" s="27">
        <f>VLOOKUP($C236, 'Ərazi məlumatları'!$A$2:$C$5, 3, 0)</f>
        <v>100</v>
      </c>
    </row>
    <row r="237" spans="1:13" ht="12.75" x14ac:dyDescent="0.2">
      <c r="A237" s="3">
        <f t="shared" si="10"/>
        <v>236</v>
      </c>
      <c r="B237" s="43">
        <v>44904</v>
      </c>
      <c r="C237" s="5" t="s">
        <v>13</v>
      </c>
      <c r="D237" s="5" t="s">
        <v>14</v>
      </c>
      <c r="E237" s="7">
        <v>19</v>
      </c>
      <c r="F237" s="5" t="s">
        <v>15</v>
      </c>
      <c r="G237" s="7">
        <v>7000</v>
      </c>
      <c r="H237" s="5" t="s">
        <v>16</v>
      </c>
      <c r="I237" s="5" t="s">
        <v>20</v>
      </c>
      <c r="J237" s="5" t="s">
        <v>34</v>
      </c>
      <c r="K237" s="44">
        <f t="shared" si="8"/>
        <v>368.42105263157896</v>
      </c>
      <c r="L237" s="27" t="str">
        <f>VLOOKUP($C237, 'Ərazi məlumatları'!$A$2:$C$5, 2, 0)</f>
        <v>7x7</v>
      </c>
      <c r="M237" s="27">
        <f>VLOOKUP($C237, 'Ərazi məlumatları'!$A$2:$C$5, 3, 0)</f>
        <v>100</v>
      </c>
    </row>
    <row r="238" spans="1:13" ht="12.75" x14ac:dyDescent="0.2">
      <c r="A238" s="3">
        <f t="shared" si="10"/>
        <v>237</v>
      </c>
      <c r="B238" s="43">
        <v>44904</v>
      </c>
      <c r="C238" s="5" t="s">
        <v>13</v>
      </c>
      <c r="D238" s="5" t="s">
        <v>14</v>
      </c>
      <c r="E238" s="7">
        <v>4</v>
      </c>
      <c r="F238" s="5" t="s">
        <v>15</v>
      </c>
      <c r="G238" s="7">
        <v>1000</v>
      </c>
      <c r="H238" s="5" t="s">
        <v>16</v>
      </c>
      <c r="I238" s="5" t="s">
        <v>20</v>
      </c>
      <c r="J238" s="5" t="s">
        <v>31</v>
      </c>
      <c r="K238" s="44">
        <f t="shared" si="8"/>
        <v>250</v>
      </c>
      <c r="L238" s="27" t="str">
        <f>VLOOKUP($C238, 'Ərazi məlumatları'!$A$2:$C$5, 2, 0)</f>
        <v>7x7</v>
      </c>
      <c r="M238" s="27">
        <f>VLOOKUP($C238, 'Ərazi məlumatları'!$A$2:$C$5, 3, 0)</f>
        <v>100</v>
      </c>
    </row>
    <row r="239" spans="1:13" ht="12.75" x14ac:dyDescent="0.2">
      <c r="A239" s="3">
        <f t="shared" si="10"/>
        <v>238</v>
      </c>
      <c r="B239" s="43">
        <v>44904</v>
      </c>
      <c r="C239" s="5" t="s">
        <v>13</v>
      </c>
      <c r="D239" s="5" t="s">
        <v>14</v>
      </c>
      <c r="E239" s="7">
        <v>5</v>
      </c>
      <c r="F239" s="5" t="s">
        <v>15</v>
      </c>
      <c r="G239" s="7">
        <v>1100</v>
      </c>
      <c r="H239" s="5" t="s">
        <v>16</v>
      </c>
      <c r="I239" s="5" t="s">
        <v>20</v>
      </c>
      <c r="J239" s="5" t="s">
        <v>31</v>
      </c>
      <c r="K239" s="44">
        <f t="shared" si="8"/>
        <v>220</v>
      </c>
      <c r="L239" s="27" t="str">
        <f>VLOOKUP($C239, 'Ərazi məlumatları'!$A$2:$C$5, 2, 0)</f>
        <v>7x7</v>
      </c>
      <c r="M239" s="27">
        <f>VLOOKUP($C239, 'Ərazi məlumatları'!$A$2:$C$5, 3, 0)</f>
        <v>100</v>
      </c>
    </row>
    <row r="240" spans="1:13" ht="12.75" x14ac:dyDescent="0.2">
      <c r="A240" s="3">
        <f t="shared" si="10"/>
        <v>239</v>
      </c>
      <c r="B240" s="43">
        <v>44907</v>
      </c>
      <c r="C240" s="5" t="s">
        <v>13</v>
      </c>
      <c r="D240" s="5" t="s">
        <v>14</v>
      </c>
      <c r="E240" s="7">
        <v>18</v>
      </c>
      <c r="F240" s="5" t="s">
        <v>15</v>
      </c>
      <c r="G240" s="7">
        <v>1200</v>
      </c>
      <c r="H240" s="5" t="s">
        <v>16</v>
      </c>
      <c r="I240" s="5" t="s">
        <v>20</v>
      </c>
      <c r="J240" s="5" t="s">
        <v>34</v>
      </c>
      <c r="K240" s="44">
        <f t="shared" si="8"/>
        <v>66.666666666666671</v>
      </c>
      <c r="L240" s="27" t="str">
        <f>VLOOKUP($C240, 'Ərazi məlumatları'!$A$2:$C$5, 2, 0)</f>
        <v>7x7</v>
      </c>
      <c r="M240" s="27">
        <f>VLOOKUP($C240, 'Ərazi məlumatları'!$A$2:$C$5, 3, 0)</f>
        <v>100</v>
      </c>
    </row>
    <row r="241" spans="1:13" ht="12.75" x14ac:dyDescent="0.2">
      <c r="A241" s="3">
        <f t="shared" si="10"/>
        <v>240</v>
      </c>
      <c r="B241" s="43">
        <v>44907</v>
      </c>
      <c r="C241" s="5" t="s">
        <v>13</v>
      </c>
      <c r="D241" s="5" t="s">
        <v>14</v>
      </c>
      <c r="E241" s="7">
        <v>23</v>
      </c>
      <c r="F241" s="5" t="s">
        <v>15</v>
      </c>
      <c r="G241" s="7">
        <v>1300</v>
      </c>
      <c r="H241" s="5" t="s">
        <v>16</v>
      </c>
      <c r="I241" s="5" t="s">
        <v>20</v>
      </c>
      <c r="J241" s="5" t="s">
        <v>34</v>
      </c>
      <c r="K241" s="44">
        <f t="shared" si="8"/>
        <v>56.521739130434781</v>
      </c>
      <c r="L241" s="27" t="str">
        <f>VLOOKUP($C241, 'Ərazi məlumatları'!$A$2:$C$5, 2, 0)</f>
        <v>7x7</v>
      </c>
      <c r="M241" s="27">
        <f>VLOOKUP($C241, 'Ərazi məlumatları'!$A$2:$C$5, 3, 0)</f>
        <v>100</v>
      </c>
    </row>
    <row r="242" spans="1:13" ht="12.75" x14ac:dyDescent="0.2">
      <c r="A242" s="3">
        <f t="shared" si="10"/>
        <v>241</v>
      </c>
      <c r="B242" s="43">
        <v>44907</v>
      </c>
      <c r="C242" s="5" t="s">
        <v>13</v>
      </c>
      <c r="D242" s="5" t="s">
        <v>14</v>
      </c>
      <c r="E242" s="7">
        <v>3</v>
      </c>
      <c r="F242" s="5" t="s">
        <v>15</v>
      </c>
      <c r="G242" s="7">
        <v>1400</v>
      </c>
      <c r="H242" s="5" t="s">
        <v>16</v>
      </c>
      <c r="I242" s="5" t="s">
        <v>20</v>
      </c>
      <c r="J242" s="5" t="s">
        <v>31</v>
      </c>
      <c r="K242" s="44">
        <f t="shared" si="8"/>
        <v>466.66666666666669</v>
      </c>
      <c r="L242" s="27" t="str">
        <f>VLOOKUP($C242, 'Ərazi məlumatları'!$A$2:$C$5, 2, 0)</f>
        <v>7x7</v>
      </c>
      <c r="M242" s="27">
        <f>VLOOKUP($C242, 'Ərazi məlumatları'!$A$2:$C$5, 3, 0)</f>
        <v>100</v>
      </c>
    </row>
    <row r="243" spans="1:13" ht="12.75" x14ac:dyDescent="0.2">
      <c r="A243" s="3">
        <f t="shared" si="10"/>
        <v>242</v>
      </c>
      <c r="B243" s="43">
        <v>44907</v>
      </c>
      <c r="C243" s="5" t="s">
        <v>13</v>
      </c>
      <c r="D243" s="5" t="s">
        <v>14</v>
      </c>
      <c r="E243" s="7">
        <v>1</v>
      </c>
      <c r="F243" s="5" t="s">
        <v>15</v>
      </c>
      <c r="G243" s="7">
        <v>1500</v>
      </c>
      <c r="H243" s="5" t="s">
        <v>16</v>
      </c>
      <c r="I243" s="5" t="s">
        <v>20</v>
      </c>
      <c r="J243" s="5" t="s">
        <v>31</v>
      </c>
      <c r="K243" s="44">
        <f t="shared" si="8"/>
        <v>1500</v>
      </c>
      <c r="L243" s="27" t="str">
        <f>VLOOKUP($C243, 'Ərazi məlumatları'!$A$2:$C$5, 2, 0)</f>
        <v>7x7</v>
      </c>
      <c r="M243" s="27">
        <f>VLOOKUP($C243, 'Ərazi məlumatları'!$A$2:$C$5, 3, 0)</f>
        <v>100</v>
      </c>
    </row>
    <row r="244" spans="1:13" ht="12.75" x14ac:dyDescent="0.2">
      <c r="A244" s="3">
        <f t="shared" si="10"/>
        <v>243</v>
      </c>
      <c r="B244" s="43">
        <v>44907</v>
      </c>
      <c r="C244" s="5" t="s">
        <v>23</v>
      </c>
      <c r="D244" s="5" t="s">
        <v>14</v>
      </c>
      <c r="E244" s="7">
        <v>31</v>
      </c>
      <c r="F244" s="5" t="s">
        <v>35</v>
      </c>
      <c r="G244" s="7">
        <v>1600</v>
      </c>
      <c r="H244" s="5" t="s">
        <v>16</v>
      </c>
      <c r="I244" s="5" t="s">
        <v>20</v>
      </c>
      <c r="J244" s="5" t="s">
        <v>18</v>
      </c>
      <c r="K244" s="44">
        <f t="shared" si="8"/>
        <v>51.612903225806448</v>
      </c>
      <c r="L244" s="27" t="str">
        <f>VLOOKUP($C244, 'Ərazi məlumatları'!$A$2:$C$5, 2, 0)</f>
        <v>5x1.5</v>
      </c>
      <c r="M244" s="27">
        <f>VLOOKUP($C244, 'Ərazi məlumatları'!$A$2:$C$5, 3, 0)</f>
        <v>200</v>
      </c>
    </row>
    <row r="245" spans="1:13" ht="12.75" x14ac:dyDescent="0.2">
      <c r="A245" s="3">
        <f t="shared" si="10"/>
        <v>244</v>
      </c>
      <c r="B245" s="43">
        <v>44907</v>
      </c>
      <c r="C245" s="5" t="s">
        <v>19</v>
      </c>
      <c r="D245" s="5" t="s">
        <v>14</v>
      </c>
      <c r="E245" s="7">
        <v>7</v>
      </c>
      <c r="F245" s="5" t="s">
        <v>22</v>
      </c>
      <c r="G245" s="7">
        <v>1700</v>
      </c>
      <c r="H245" s="5" t="s">
        <v>16</v>
      </c>
      <c r="I245" s="5" t="s">
        <v>20</v>
      </c>
      <c r="J245" s="5" t="s">
        <v>18</v>
      </c>
      <c r="K245" s="44">
        <f t="shared" si="8"/>
        <v>242.85714285714286</v>
      </c>
      <c r="L245" s="27" t="str">
        <f>VLOOKUP($C245, 'Ərazi məlumatları'!$A$2:$C$5, 2, 0)</f>
        <v>7x5</v>
      </c>
      <c r="M245" s="27">
        <f>VLOOKUP($C245, 'Ərazi məlumatları'!$A$2:$C$5, 3, 0)</f>
        <v>80</v>
      </c>
    </row>
    <row r="246" spans="1:13" ht="12.75" x14ac:dyDescent="0.2">
      <c r="A246" s="3">
        <f t="shared" si="10"/>
        <v>245</v>
      </c>
      <c r="B246" s="43">
        <v>44907</v>
      </c>
      <c r="C246" s="5" t="s">
        <v>21</v>
      </c>
      <c r="D246" s="5" t="s">
        <v>14</v>
      </c>
      <c r="E246" s="7">
        <v>18</v>
      </c>
      <c r="F246" s="5" t="s">
        <v>22</v>
      </c>
      <c r="G246" s="7">
        <v>1800</v>
      </c>
      <c r="H246" s="5" t="s">
        <v>16</v>
      </c>
      <c r="I246" s="5" t="s">
        <v>20</v>
      </c>
      <c r="J246" s="5" t="s">
        <v>18</v>
      </c>
      <c r="K246" s="44">
        <f t="shared" si="8"/>
        <v>100</v>
      </c>
      <c r="L246" s="27" t="str">
        <f>VLOOKUP($C246, 'Ərazi məlumatları'!$A$2:$C$5, 2, 0)</f>
        <v>6x4</v>
      </c>
      <c r="M246" s="27">
        <f>VLOOKUP($C246, 'Ərazi məlumatları'!$A$2:$C$5, 3, 0)</f>
        <v>70</v>
      </c>
    </row>
    <row r="247" spans="1:13" ht="12.75" x14ac:dyDescent="0.2">
      <c r="A247" s="3">
        <f t="shared" si="10"/>
        <v>246</v>
      </c>
      <c r="B247" s="43">
        <v>44908</v>
      </c>
      <c r="C247" s="5" t="s">
        <v>13</v>
      </c>
      <c r="D247" s="5" t="s">
        <v>14</v>
      </c>
      <c r="E247" s="7">
        <v>17</v>
      </c>
      <c r="F247" s="5" t="s">
        <v>15</v>
      </c>
      <c r="G247" s="7">
        <v>1900</v>
      </c>
      <c r="H247" s="5" t="s">
        <v>16</v>
      </c>
      <c r="I247" s="5" t="s">
        <v>20</v>
      </c>
      <c r="J247" s="5" t="s">
        <v>34</v>
      </c>
      <c r="K247" s="44">
        <f t="shared" si="8"/>
        <v>111.76470588235294</v>
      </c>
      <c r="L247" s="27" t="str">
        <f>VLOOKUP($C247, 'Ərazi məlumatları'!$A$2:$C$5, 2, 0)</f>
        <v>7x7</v>
      </c>
      <c r="M247" s="27">
        <f>VLOOKUP($C247, 'Ərazi məlumatları'!$A$2:$C$5, 3, 0)</f>
        <v>100</v>
      </c>
    </row>
    <row r="248" spans="1:13" ht="12.75" x14ac:dyDescent="0.2">
      <c r="A248" s="3">
        <f t="shared" si="10"/>
        <v>247</v>
      </c>
      <c r="B248" s="43">
        <v>44908</v>
      </c>
      <c r="C248" s="5" t="s">
        <v>13</v>
      </c>
      <c r="D248" s="5" t="s">
        <v>14</v>
      </c>
      <c r="E248" s="7">
        <v>22</v>
      </c>
      <c r="F248" s="5" t="s">
        <v>15</v>
      </c>
      <c r="G248" s="7">
        <v>2000</v>
      </c>
      <c r="H248" s="5" t="s">
        <v>16</v>
      </c>
      <c r="I248" s="5" t="s">
        <v>20</v>
      </c>
      <c r="J248" s="5" t="s">
        <v>34</v>
      </c>
      <c r="K248" s="44">
        <f t="shared" si="8"/>
        <v>90.909090909090907</v>
      </c>
      <c r="L248" s="27" t="str">
        <f>VLOOKUP($C248, 'Ərazi məlumatları'!$A$2:$C$5, 2, 0)</f>
        <v>7x7</v>
      </c>
      <c r="M248" s="27">
        <f>VLOOKUP($C248, 'Ərazi məlumatları'!$A$2:$C$5, 3, 0)</f>
        <v>100</v>
      </c>
    </row>
    <row r="249" spans="1:13" ht="12.75" x14ac:dyDescent="0.2">
      <c r="A249" s="3">
        <f t="shared" si="10"/>
        <v>248</v>
      </c>
      <c r="B249" s="43">
        <v>44908</v>
      </c>
      <c r="C249" s="5" t="s">
        <v>13</v>
      </c>
      <c r="D249" s="5" t="s">
        <v>14</v>
      </c>
      <c r="E249" s="7">
        <v>3</v>
      </c>
      <c r="F249" s="5" t="s">
        <v>15</v>
      </c>
      <c r="G249" s="7">
        <v>2100</v>
      </c>
      <c r="H249" s="5" t="s">
        <v>16</v>
      </c>
      <c r="I249" s="5" t="s">
        <v>20</v>
      </c>
      <c r="J249" s="5" t="s">
        <v>31</v>
      </c>
      <c r="K249" s="44">
        <f t="shared" si="8"/>
        <v>700</v>
      </c>
      <c r="L249" s="27" t="str">
        <f>VLOOKUP($C249, 'Ərazi məlumatları'!$A$2:$C$5, 2, 0)</f>
        <v>7x7</v>
      </c>
      <c r="M249" s="27">
        <f>VLOOKUP($C249, 'Ərazi məlumatları'!$A$2:$C$5, 3, 0)</f>
        <v>100</v>
      </c>
    </row>
    <row r="250" spans="1:13" ht="12.75" x14ac:dyDescent="0.2">
      <c r="A250" s="3">
        <f t="shared" si="10"/>
        <v>249</v>
      </c>
      <c r="B250" s="43">
        <v>44908</v>
      </c>
      <c r="C250" s="5" t="s">
        <v>13</v>
      </c>
      <c r="D250" s="5" t="s">
        <v>14</v>
      </c>
      <c r="E250" s="7">
        <v>2</v>
      </c>
      <c r="F250" s="5" t="s">
        <v>15</v>
      </c>
      <c r="G250" s="7">
        <v>2200</v>
      </c>
      <c r="H250" s="5" t="s">
        <v>16</v>
      </c>
      <c r="I250" s="5" t="s">
        <v>20</v>
      </c>
      <c r="J250" s="5" t="s">
        <v>31</v>
      </c>
      <c r="K250" s="44">
        <f t="shared" si="8"/>
        <v>1100</v>
      </c>
      <c r="L250" s="27" t="str">
        <f>VLOOKUP($C250, 'Ərazi məlumatları'!$A$2:$C$5, 2, 0)</f>
        <v>7x7</v>
      </c>
      <c r="M250" s="27">
        <f>VLOOKUP($C250, 'Ərazi məlumatları'!$A$2:$C$5, 3, 0)</f>
        <v>100</v>
      </c>
    </row>
    <row r="251" spans="1:13" ht="12.75" x14ac:dyDescent="0.2">
      <c r="A251" s="3">
        <f t="shared" si="10"/>
        <v>250</v>
      </c>
      <c r="B251" s="43">
        <v>44908</v>
      </c>
      <c r="C251" s="5" t="s">
        <v>23</v>
      </c>
      <c r="D251" s="5" t="s">
        <v>14</v>
      </c>
      <c r="E251" s="7">
        <v>31</v>
      </c>
      <c r="F251" s="5" t="s">
        <v>35</v>
      </c>
      <c r="G251" s="7">
        <v>2300</v>
      </c>
      <c r="H251" s="5" t="s">
        <v>16</v>
      </c>
      <c r="I251" s="5" t="s">
        <v>20</v>
      </c>
      <c r="J251" s="5" t="s">
        <v>18</v>
      </c>
      <c r="K251" s="44">
        <f t="shared" si="8"/>
        <v>74.193548387096769</v>
      </c>
      <c r="L251" s="27" t="str">
        <f>VLOOKUP($C251, 'Ərazi məlumatları'!$A$2:$C$5, 2, 0)</f>
        <v>5x1.5</v>
      </c>
      <c r="M251" s="27">
        <f>VLOOKUP($C251, 'Ərazi məlumatları'!$A$2:$C$5, 3, 0)</f>
        <v>200</v>
      </c>
    </row>
    <row r="252" spans="1:13" ht="12.75" x14ac:dyDescent="0.2">
      <c r="A252" s="3">
        <f t="shared" si="10"/>
        <v>251</v>
      </c>
      <c r="B252" s="43">
        <v>44908</v>
      </c>
      <c r="C252" s="5" t="s">
        <v>21</v>
      </c>
      <c r="D252" s="5" t="s">
        <v>14</v>
      </c>
      <c r="E252" s="7">
        <v>18</v>
      </c>
      <c r="F252" s="5" t="s">
        <v>22</v>
      </c>
      <c r="G252" s="7">
        <v>2400</v>
      </c>
      <c r="H252" s="5" t="s">
        <v>16</v>
      </c>
      <c r="I252" s="5" t="s">
        <v>20</v>
      </c>
      <c r="J252" s="5" t="s">
        <v>18</v>
      </c>
      <c r="K252" s="44">
        <f t="shared" si="8"/>
        <v>133.33333333333334</v>
      </c>
      <c r="L252" s="27" t="str">
        <f>VLOOKUP($C252, 'Ərazi məlumatları'!$A$2:$C$5, 2, 0)</f>
        <v>6x4</v>
      </c>
      <c r="M252" s="27">
        <f>VLOOKUP($C252, 'Ərazi məlumatları'!$A$2:$C$5, 3, 0)</f>
        <v>70</v>
      </c>
    </row>
    <row r="253" spans="1:13" ht="12.75" x14ac:dyDescent="0.2">
      <c r="A253" s="3">
        <f t="shared" si="10"/>
        <v>252</v>
      </c>
      <c r="B253" s="43">
        <v>44908</v>
      </c>
      <c r="C253" s="5" t="s">
        <v>19</v>
      </c>
      <c r="D253" s="5" t="s">
        <v>14</v>
      </c>
      <c r="E253" s="7">
        <v>7</v>
      </c>
      <c r="F253" s="5" t="s">
        <v>22</v>
      </c>
      <c r="G253" s="7">
        <v>495</v>
      </c>
      <c r="H253" s="5" t="s">
        <v>16</v>
      </c>
      <c r="I253" s="5" t="s">
        <v>20</v>
      </c>
      <c r="J253" s="5" t="s">
        <v>18</v>
      </c>
      <c r="K253" s="44">
        <f t="shared" si="8"/>
        <v>70.714285714285708</v>
      </c>
      <c r="L253" s="27" t="str">
        <f>VLOOKUP($C253, 'Ərazi məlumatları'!$A$2:$C$5, 2, 0)</f>
        <v>7x5</v>
      </c>
      <c r="M253" s="27">
        <f>VLOOKUP($C253, 'Ərazi məlumatları'!$A$2:$C$5, 3, 0)</f>
        <v>80</v>
      </c>
    </row>
    <row r="254" spans="1:13" ht="12.75" x14ac:dyDescent="0.2">
      <c r="A254" s="3">
        <f t="shared" si="10"/>
        <v>253</v>
      </c>
      <c r="B254" s="43">
        <v>44909</v>
      </c>
      <c r="C254" s="5" t="s">
        <v>13</v>
      </c>
      <c r="D254" s="5" t="s">
        <v>14</v>
      </c>
      <c r="E254" s="7">
        <v>17</v>
      </c>
      <c r="F254" s="5" t="s">
        <v>15</v>
      </c>
      <c r="G254" s="7">
        <v>5960</v>
      </c>
      <c r="H254" s="5" t="s">
        <v>16</v>
      </c>
      <c r="I254" s="5" t="s">
        <v>20</v>
      </c>
      <c r="J254" s="5" t="s">
        <v>34</v>
      </c>
      <c r="K254" s="44">
        <f t="shared" si="8"/>
        <v>350.58823529411762</v>
      </c>
      <c r="L254" s="27" t="str">
        <f>VLOOKUP($C254, 'Ərazi məlumatları'!$A$2:$C$5, 2, 0)</f>
        <v>7x7</v>
      </c>
      <c r="M254" s="27">
        <f>VLOOKUP($C254, 'Ərazi məlumatları'!$A$2:$C$5, 3, 0)</f>
        <v>100</v>
      </c>
    </row>
    <row r="255" spans="1:13" ht="12.75" x14ac:dyDescent="0.2">
      <c r="A255" s="3">
        <f t="shared" si="10"/>
        <v>254</v>
      </c>
      <c r="B255" s="43">
        <v>44909</v>
      </c>
      <c r="C255" s="5" t="s">
        <v>13</v>
      </c>
      <c r="D255" s="5" t="s">
        <v>14</v>
      </c>
      <c r="E255" s="7">
        <v>24</v>
      </c>
      <c r="F255" s="5" t="s">
        <v>15</v>
      </c>
      <c r="G255" s="7">
        <v>8320</v>
      </c>
      <c r="H255" s="5" t="s">
        <v>16</v>
      </c>
      <c r="I255" s="5" t="s">
        <v>20</v>
      </c>
      <c r="J255" s="5" t="s">
        <v>34</v>
      </c>
      <c r="K255" s="44">
        <f t="shared" si="8"/>
        <v>346.66666666666669</v>
      </c>
      <c r="L255" s="27" t="str">
        <f>VLOOKUP($C255, 'Ərazi məlumatları'!$A$2:$C$5, 2, 0)</f>
        <v>7x7</v>
      </c>
      <c r="M255" s="27">
        <f>VLOOKUP($C255, 'Ərazi məlumatları'!$A$2:$C$5, 3, 0)</f>
        <v>100</v>
      </c>
    </row>
    <row r="256" spans="1:13" ht="12.75" x14ac:dyDescent="0.2">
      <c r="A256" s="3">
        <f t="shared" si="10"/>
        <v>255</v>
      </c>
      <c r="B256" s="43">
        <v>44909</v>
      </c>
      <c r="C256" s="5" t="s">
        <v>13</v>
      </c>
      <c r="D256" s="5" t="s">
        <v>14</v>
      </c>
      <c r="E256" s="7">
        <v>3</v>
      </c>
      <c r="F256" s="5" t="s">
        <v>15</v>
      </c>
      <c r="G256" s="7">
        <v>4060</v>
      </c>
      <c r="H256" s="5" t="s">
        <v>16</v>
      </c>
      <c r="I256" s="5" t="s">
        <v>20</v>
      </c>
      <c r="J256" s="5" t="s">
        <v>31</v>
      </c>
      <c r="K256" s="44">
        <f t="shared" si="8"/>
        <v>1353.3333333333333</v>
      </c>
      <c r="L256" s="27" t="str">
        <f>VLOOKUP($C256, 'Ərazi məlumatları'!$A$2:$C$5, 2, 0)</f>
        <v>7x7</v>
      </c>
      <c r="M256" s="27">
        <f>VLOOKUP($C256, 'Ərazi məlumatları'!$A$2:$C$5, 3, 0)</f>
        <v>100</v>
      </c>
    </row>
    <row r="257" spans="1:13" ht="12.75" x14ac:dyDescent="0.2">
      <c r="A257" s="3">
        <f t="shared" si="10"/>
        <v>256</v>
      </c>
      <c r="B257" s="43">
        <v>44909</v>
      </c>
      <c r="C257" s="5" t="s">
        <v>23</v>
      </c>
      <c r="D257" s="5" t="s">
        <v>14</v>
      </c>
      <c r="E257" s="7">
        <v>30</v>
      </c>
      <c r="F257" s="5" t="s">
        <v>35</v>
      </c>
      <c r="G257" s="7">
        <v>1000</v>
      </c>
      <c r="H257" s="5" t="s">
        <v>16</v>
      </c>
      <c r="I257" s="5" t="s">
        <v>20</v>
      </c>
      <c r="J257" s="5" t="s">
        <v>18</v>
      </c>
      <c r="K257" s="44">
        <f t="shared" si="8"/>
        <v>33.333333333333336</v>
      </c>
      <c r="L257" s="27" t="str">
        <f>VLOOKUP($C257, 'Ərazi məlumatları'!$A$2:$C$5, 2, 0)</f>
        <v>5x1.5</v>
      </c>
      <c r="M257" s="27">
        <f>VLOOKUP($C257, 'Ərazi məlumatları'!$A$2:$C$5, 3, 0)</f>
        <v>200</v>
      </c>
    </row>
    <row r="258" spans="1:13" ht="12.75" x14ac:dyDescent="0.2">
      <c r="A258" s="3">
        <f t="shared" si="10"/>
        <v>257</v>
      </c>
      <c r="B258" s="43">
        <v>44909</v>
      </c>
      <c r="C258" s="5" t="s">
        <v>21</v>
      </c>
      <c r="D258" s="5" t="s">
        <v>14</v>
      </c>
      <c r="E258" s="7">
        <v>12</v>
      </c>
      <c r="F258" s="5" t="s">
        <v>22</v>
      </c>
      <c r="G258" s="7">
        <v>1100</v>
      </c>
      <c r="H258" s="5" t="s">
        <v>16</v>
      </c>
      <c r="I258" s="5" t="s">
        <v>20</v>
      </c>
      <c r="J258" s="5" t="s">
        <v>18</v>
      </c>
      <c r="K258" s="44">
        <f t="shared" si="8"/>
        <v>91.666666666666671</v>
      </c>
      <c r="L258" s="27" t="str">
        <f>VLOOKUP($C258, 'Ərazi məlumatları'!$A$2:$C$5, 2, 0)</f>
        <v>6x4</v>
      </c>
      <c r="M258" s="27">
        <f>VLOOKUP($C258, 'Ərazi məlumatları'!$A$2:$C$5, 3, 0)</f>
        <v>70</v>
      </c>
    </row>
    <row r="259" spans="1:13" ht="12.75" x14ac:dyDescent="0.2">
      <c r="A259" s="3">
        <f t="shared" si="10"/>
        <v>258</v>
      </c>
      <c r="B259" s="43">
        <v>44909</v>
      </c>
      <c r="C259" s="5" t="s">
        <v>19</v>
      </c>
      <c r="D259" s="5" t="s">
        <v>14</v>
      </c>
      <c r="E259" s="7">
        <v>5</v>
      </c>
      <c r="F259" s="5" t="s">
        <v>22</v>
      </c>
      <c r="G259" s="7">
        <v>1200</v>
      </c>
      <c r="H259" s="5" t="s">
        <v>16</v>
      </c>
      <c r="I259" s="5" t="s">
        <v>20</v>
      </c>
      <c r="J259" s="5" t="s">
        <v>18</v>
      </c>
      <c r="K259" s="44">
        <f t="shared" ref="K259:K322" si="11">G259/E259</f>
        <v>240</v>
      </c>
      <c r="L259" s="27" t="str">
        <f>VLOOKUP($C259, 'Ərazi məlumatları'!$A$2:$C$5, 2, 0)</f>
        <v>7x5</v>
      </c>
      <c r="M259" s="27">
        <f>VLOOKUP($C259, 'Ərazi məlumatları'!$A$2:$C$5, 3, 0)</f>
        <v>80</v>
      </c>
    </row>
    <row r="260" spans="1:13" ht="12.75" x14ac:dyDescent="0.2">
      <c r="A260" s="3">
        <f t="shared" si="10"/>
        <v>259</v>
      </c>
      <c r="B260" s="43">
        <v>44910</v>
      </c>
      <c r="C260" s="5" t="s">
        <v>19</v>
      </c>
      <c r="D260" s="5" t="s">
        <v>14</v>
      </c>
      <c r="E260" s="7">
        <v>5</v>
      </c>
      <c r="F260" s="5" t="s">
        <v>22</v>
      </c>
      <c r="G260" s="7">
        <v>1300</v>
      </c>
      <c r="H260" s="5" t="s">
        <v>16</v>
      </c>
      <c r="I260" s="5" t="s">
        <v>20</v>
      </c>
      <c r="J260" s="5" t="s">
        <v>18</v>
      </c>
      <c r="K260" s="44">
        <f t="shared" si="11"/>
        <v>260</v>
      </c>
      <c r="L260" s="27" t="str">
        <f>VLOOKUP($C260, 'Ərazi məlumatları'!$A$2:$C$5, 2, 0)</f>
        <v>7x5</v>
      </c>
      <c r="M260" s="27">
        <f>VLOOKUP($C260, 'Ərazi məlumatları'!$A$2:$C$5, 3, 0)</f>
        <v>80</v>
      </c>
    </row>
    <row r="261" spans="1:13" ht="12.75" x14ac:dyDescent="0.2">
      <c r="A261" s="3">
        <f t="shared" si="10"/>
        <v>260</v>
      </c>
      <c r="B261" s="43">
        <v>44910</v>
      </c>
      <c r="C261" s="5" t="s">
        <v>13</v>
      </c>
      <c r="D261" s="5" t="s">
        <v>14</v>
      </c>
      <c r="E261" s="7">
        <v>17</v>
      </c>
      <c r="F261" s="5" t="s">
        <v>15</v>
      </c>
      <c r="G261" s="7">
        <v>1400</v>
      </c>
      <c r="H261" s="5" t="s">
        <v>16</v>
      </c>
      <c r="I261" s="5" t="s">
        <v>20</v>
      </c>
      <c r="J261" s="5" t="s">
        <v>34</v>
      </c>
      <c r="K261" s="44">
        <f t="shared" si="11"/>
        <v>82.352941176470594</v>
      </c>
      <c r="L261" s="27" t="str">
        <f>VLOOKUP($C261, 'Ərazi məlumatları'!$A$2:$C$5, 2, 0)</f>
        <v>7x7</v>
      </c>
      <c r="M261" s="27">
        <f>VLOOKUP($C261, 'Ərazi məlumatları'!$A$2:$C$5, 3, 0)</f>
        <v>100</v>
      </c>
    </row>
    <row r="262" spans="1:13" ht="12.75" x14ac:dyDescent="0.2">
      <c r="A262" s="3">
        <f t="shared" si="10"/>
        <v>261</v>
      </c>
      <c r="B262" s="43">
        <v>44910</v>
      </c>
      <c r="C262" s="5" t="s">
        <v>13</v>
      </c>
      <c r="D262" s="5" t="s">
        <v>14</v>
      </c>
      <c r="E262" s="7">
        <v>23</v>
      </c>
      <c r="F262" s="5" t="s">
        <v>15</v>
      </c>
      <c r="G262" s="7">
        <v>1500</v>
      </c>
      <c r="H262" s="5" t="s">
        <v>16</v>
      </c>
      <c r="I262" s="5" t="s">
        <v>20</v>
      </c>
      <c r="J262" s="5" t="s">
        <v>34</v>
      </c>
      <c r="K262" s="44">
        <f t="shared" si="11"/>
        <v>65.217391304347828</v>
      </c>
      <c r="L262" s="27" t="str">
        <f>VLOOKUP($C262, 'Ərazi məlumatları'!$A$2:$C$5, 2, 0)</f>
        <v>7x7</v>
      </c>
      <c r="M262" s="27">
        <f>VLOOKUP($C262, 'Ərazi məlumatları'!$A$2:$C$5, 3, 0)</f>
        <v>100</v>
      </c>
    </row>
    <row r="263" spans="1:13" ht="12.75" x14ac:dyDescent="0.2">
      <c r="A263" s="3">
        <f t="shared" si="10"/>
        <v>262</v>
      </c>
      <c r="B263" s="43">
        <v>44910</v>
      </c>
      <c r="C263" s="5" t="s">
        <v>13</v>
      </c>
      <c r="D263" s="5" t="s">
        <v>14</v>
      </c>
      <c r="E263" s="7">
        <v>4</v>
      </c>
      <c r="F263" s="5" t="s">
        <v>15</v>
      </c>
      <c r="G263" s="7">
        <v>1600</v>
      </c>
      <c r="H263" s="5" t="s">
        <v>16</v>
      </c>
      <c r="I263" s="5" t="s">
        <v>20</v>
      </c>
      <c r="J263" s="5" t="s">
        <v>31</v>
      </c>
      <c r="K263" s="44">
        <f t="shared" si="11"/>
        <v>400</v>
      </c>
      <c r="L263" s="27" t="str">
        <f>VLOOKUP($C263, 'Ərazi məlumatları'!$A$2:$C$5, 2, 0)</f>
        <v>7x7</v>
      </c>
      <c r="M263" s="27">
        <f>VLOOKUP($C263, 'Ərazi məlumatları'!$A$2:$C$5, 3, 0)</f>
        <v>100</v>
      </c>
    </row>
    <row r="264" spans="1:13" ht="12.75" x14ac:dyDescent="0.2">
      <c r="A264" s="3">
        <f t="shared" si="10"/>
        <v>263</v>
      </c>
      <c r="B264" s="43">
        <v>44910</v>
      </c>
      <c r="C264" s="5" t="s">
        <v>13</v>
      </c>
      <c r="D264" s="5" t="s">
        <v>14</v>
      </c>
      <c r="E264" s="7">
        <v>1</v>
      </c>
      <c r="F264" s="5" t="s">
        <v>15</v>
      </c>
      <c r="G264" s="7">
        <v>1700</v>
      </c>
      <c r="H264" s="5" t="s">
        <v>16</v>
      </c>
      <c r="I264" s="5" t="s">
        <v>20</v>
      </c>
      <c r="J264" s="5" t="s">
        <v>31</v>
      </c>
      <c r="K264" s="44">
        <f t="shared" si="11"/>
        <v>1700</v>
      </c>
      <c r="L264" s="27" t="str">
        <f>VLOOKUP($C264, 'Ərazi məlumatları'!$A$2:$C$5, 2, 0)</f>
        <v>7x7</v>
      </c>
      <c r="M264" s="27">
        <f>VLOOKUP($C264, 'Ərazi məlumatları'!$A$2:$C$5, 3, 0)</f>
        <v>100</v>
      </c>
    </row>
    <row r="265" spans="1:13" ht="12.75" x14ac:dyDescent="0.2">
      <c r="A265" s="3">
        <f t="shared" si="10"/>
        <v>264</v>
      </c>
      <c r="B265" s="43">
        <v>44910</v>
      </c>
      <c r="C265" s="5" t="s">
        <v>21</v>
      </c>
      <c r="D265" s="5" t="s">
        <v>14</v>
      </c>
      <c r="E265" s="7">
        <v>12</v>
      </c>
      <c r="F265" s="5" t="s">
        <v>22</v>
      </c>
      <c r="G265" s="7">
        <v>1800</v>
      </c>
      <c r="H265" s="5" t="s">
        <v>16</v>
      </c>
      <c r="I265" s="5" t="s">
        <v>20</v>
      </c>
      <c r="J265" s="5" t="s">
        <v>18</v>
      </c>
      <c r="K265" s="44">
        <f t="shared" si="11"/>
        <v>150</v>
      </c>
      <c r="L265" s="27" t="str">
        <f>VLOOKUP($C265, 'Ərazi məlumatları'!$A$2:$C$5, 2, 0)</f>
        <v>6x4</v>
      </c>
      <c r="M265" s="27">
        <f>VLOOKUP($C265, 'Ərazi məlumatları'!$A$2:$C$5, 3, 0)</f>
        <v>70</v>
      </c>
    </row>
    <row r="266" spans="1:13" ht="12.75" x14ac:dyDescent="0.2">
      <c r="A266" s="3">
        <f t="shared" si="10"/>
        <v>265</v>
      </c>
      <c r="B266" s="43">
        <v>44910</v>
      </c>
      <c r="C266" s="5" t="s">
        <v>23</v>
      </c>
      <c r="D266" s="5" t="s">
        <v>14</v>
      </c>
      <c r="E266" s="7">
        <v>30</v>
      </c>
      <c r="F266" s="5" t="s">
        <v>35</v>
      </c>
      <c r="G266" s="7">
        <v>1900</v>
      </c>
      <c r="H266" s="5" t="s">
        <v>16</v>
      </c>
      <c r="I266" s="5" t="s">
        <v>20</v>
      </c>
      <c r="J266" s="5" t="s">
        <v>18</v>
      </c>
      <c r="K266" s="44">
        <f t="shared" si="11"/>
        <v>63.333333333333336</v>
      </c>
      <c r="L266" s="27" t="str">
        <f>VLOOKUP($C266, 'Ərazi məlumatları'!$A$2:$C$5, 2, 0)</f>
        <v>5x1.5</v>
      </c>
      <c r="M266" s="27">
        <f>VLOOKUP($C266, 'Ərazi məlumatları'!$A$2:$C$5, 3, 0)</f>
        <v>200</v>
      </c>
    </row>
    <row r="267" spans="1:13" ht="12.75" x14ac:dyDescent="0.2">
      <c r="A267" s="3">
        <f t="shared" si="10"/>
        <v>266</v>
      </c>
      <c r="B267" s="43">
        <v>44911</v>
      </c>
      <c r="C267" s="5" t="s">
        <v>23</v>
      </c>
      <c r="D267" s="5" t="s">
        <v>14</v>
      </c>
      <c r="E267" s="7">
        <v>22</v>
      </c>
      <c r="F267" s="5" t="s">
        <v>35</v>
      </c>
      <c r="G267" s="7">
        <v>2000</v>
      </c>
      <c r="H267" s="5" t="s">
        <v>16</v>
      </c>
      <c r="I267" s="5" t="s">
        <v>20</v>
      </c>
      <c r="J267" s="5" t="s">
        <v>18</v>
      </c>
      <c r="K267" s="44">
        <f t="shared" si="11"/>
        <v>90.909090909090907</v>
      </c>
      <c r="L267" s="27" t="str">
        <f>VLOOKUP($C267, 'Ərazi məlumatları'!$A$2:$C$5, 2, 0)</f>
        <v>5x1.5</v>
      </c>
      <c r="M267" s="27">
        <f>VLOOKUP($C267, 'Ərazi məlumatları'!$A$2:$C$5, 3, 0)</f>
        <v>200</v>
      </c>
    </row>
    <row r="268" spans="1:13" ht="12.75" x14ac:dyDescent="0.2">
      <c r="A268" s="3">
        <f t="shared" si="10"/>
        <v>267</v>
      </c>
      <c r="B268" s="43">
        <v>44911</v>
      </c>
      <c r="C268" s="5" t="s">
        <v>19</v>
      </c>
      <c r="D268" s="5" t="s">
        <v>14</v>
      </c>
      <c r="E268" s="7">
        <v>5</v>
      </c>
      <c r="F268" s="5" t="s">
        <v>22</v>
      </c>
      <c r="G268" s="7">
        <v>2100</v>
      </c>
      <c r="H268" s="5" t="s">
        <v>16</v>
      </c>
      <c r="I268" s="5" t="s">
        <v>20</v>
      </c>
      <c r="J268" s="5" t="s">
        <v>18</v>
      </c>
      <c r="K268" s="44">
        <f t="shared" si="11"/>
        <v>420</v>
      </c>
      <c r="L268" s="27" t="str">
        <f>VLOOKUP($C268, 'Ərazi məlumatları'!$A$2:$C$5, 2, 0)</f>
        <v>7x5</v>
      </c>
      <c r="M268" s="27">
        <f>VLOOKUP($C268, 'Ərazi məlumatları'!$A$2:$C$5, 3, 0)</f>
        <v>80</v>
      </c>
    </row>
    <row r="269" spans="1:13" ht="12.75" x14ac:dyDescent="0.2">
      <c r="A269" s="3">
        <f t="shared" si="10"/>
        <v>268</v>
      </c>
      <c r="B269" s="43">
        <v>44911</v>
      </c>
      <c r="C269" s="5" t="s">
        <v>13</v>
      </c>
      <c r="D269" s="5" t="s">
        <v>14</v>
      </c>
      <c r="E269" s="7">
        <v>17</v>
      </c>
      <c r="F269" s="5" t="s">
        <v>15</v>
      </c>
      <c r="G269" s="7">
        <v>2200</v>
      </c>
      <c r="H269" s="5" t="s">
        <v>16</v>
      </c>
      <c r="I269" s="5" t="s">
        <v>20</v>
      </c>
      <c r="J269" s="5" t="s">
        <v>34</v>
      </c>
      <c r="K269" s="44">
        <f t="shared" si="11"/>
        <v>129.41176470588235</v>
      </c>
      <c r="L269" s="27" t="str">
        <f>VLOOKUP($C269, 'Ərazi məlumatları'!$A$2:$C$5, 2, 0)</f>
        <v>7x7</v>
      </c>
      <c r="M269" s="27">
        <f>VLOOKUP($C269, 'Ərazi məlumatları'!$A$2:$C$5, 3, 0)</f>
        <v>100</v>
      </c>
    </row>
    <row r="270" spans="1:13" ht="12.75" x14ac:dyDescent="0.2">
      <c r="A270" s="3">
        <f t="shared" si="10"/>
        <v>269</v>
      </c>
      <c r="B270" s="43">
        <v>44911</v>
      </c>
      <c r="C270" s="5" t="s">
        <v>13</v>
      </c>
      <c r="D270" s="5" t="s">
        <v>14</v>
      </c>
      <c r="E270" s="7">
        <v>4</v>
      </c>
      <c r="F270" s="5" t="s">
        <v>15</v>
      </c>
      <c r="G270" s="7">
        <v>2300</v>
      </c>
      <c r="H270" s="5" t="s">
        <v>16</v>
      </c>
      <c r="I270" s="5" t="s">
        <v>20</v>
      </c>
      <c r="J270" s="5" t="s">
        <v>31</v>
      </c>
      <c r="K270" s="44">
        <f t="shared" si="11"/>
        <v>575</v>
      </c>
      <c r="L270" s="27" t="str">
        <f>VLOOKUP($C270, 'Ərazi məlumatları'!$A$2:$C$5, 2, 0)</f>
        <v>7x7</v>
      </c>
      <c r="M270" s="27">
        <f>VLOOKUP($C270, 'Ərazi məlumatları'!$A$2:$C$5, 3, 0)</f>
        <v>100</v>
      </c>
    </row>
    <row r="271" spans="1:13" ht="12.75" x14ac:dyDescent="0.2">
      <c r="A271" s="3">
        <f t="shared" si="10"/>
        <v>270</v>
      </c>
      <c r="B271" s="43">
        <v>44911</v>
      </c>
      <c r="C271" s="5" t="s">
        <v>13</v>
      </c>
      <c r="D271" s="5" t="s">
        <v>14</v>
      </c>
      <c r="E271" s="7">
        <v>23</v>
      </c>
      <c r="F271" s="5" t="s">
        <v>15</v>
      </c>
      <c r="G271" s="7">
        <v>2400</v>
      </c>
      <c r="H271" s="5" t="s">
        <v>16</v>
      </c>
      <c r="I271" s="5" t="s">
        <v>20</v>
      </c>
      <c r="J271" s="5" t="s">
        <v>34</v>
      </c>
      <c r="K271" s="44">
        <f t="shared" si="11"/>
        <v>104.34782608695652</v>
      </c>
      <c r="L271" s="27" t="str">
        <f>VLOOKUP($C271, 'Ərazi məlumatları'!$A$2:$C$5, 2, 0)</f>
        <v>7x7</v>
      </c>
      <c r="M271" s="27">
        <f>VLOOKUP($C271, 'Ərazi məlumatları'!$A$2:$C$5, 3, 0)</f>
        <v>100</v>
      </c>
    </row>
    <row r="272" spans="1:13" ht="12.75" x14ac:dyDescent="0.2">
      <c r="A272" s="3">
        <f t="shared" si="10"/>
        <v>271</v>
      </c>
      <c r="B272" s="43">
        <v>44911</v>
      </c>
      <c r="C272" s="5" t="s">
        <v>13</v>
      </c>
      <c r="D272" s="5" t="s">
        <v>14</v>
      </c>
      <c r="E272" s="7">
        <v>1</v>
      </c>
      <c r="F272" s="5" t="s">
        <v>15</v>
      </c>
      <c r="G272" s="7">
        <v>1780</v>
      </c>
      <c r="H272" s="5" t="s">
        <v>16</v>
      </c>
      <c r="I272" s="5" t="s">
        <v>20</v>
      </c>
      <c r="J272" s="5" t="s">
        <v>31</v>
      </c>
      <c r="K272" s="44">
        <f t="shared" si="11"/>
        <v>1780</v>
      </c>
      <c r="L272" s="27" t="str">
        <f>VLOOKUP($C272, 'Ərazi məlumatları'!$A$2:$C$5, 2, 0)</f>
        <v>7x7</v>
      </c>
      <c r="M272" s="27">
        <f>VLOOKUP($C272, 'Ərazi məlumatları'!$A$2:$C$5, 3, 0)</f>
        <v>100</v>
      </c>
    </row>
    <row r="273" spans="1:13" ht="12.75" x14ac:dyDescent="0.2">
      <c r="A273" s="3">
        <f t="shared" si="10"/>
        <v>272</v>
      </c>
      <c r="B273" s="43">
        <v>44912</v>
      </c>
      <c r="C273" s="5" t="s">
        <v>13</v>
      </c>
      <c r="D273" s="5" t="s">
        <v>14</v>
      </c>
      <c r="E273" s="7">
        <v>3</v>
      </c>
      <c r="F273" s="5" t="s">
        <v>15</v>
      </c>
      <c r="G273" s="7">
        <v>4700</v>
      </c>
      <c r="H273" s="5" t="s">
        <v>16</v>
      </c>
      <c r="I273" s="5" t="s">
        <v>20</v>
      </c>
      <c r="J273" s="5" t="s">
        <v>31</v>
      </c>
      <c r="K273" s="44">
        <f t="shared" si="11"/>
        <v>1566.6666666666667</v>
      </c>
      <c r="L273" s="27" t="str">
        <f>VLOOKUP($C273, 'Ərazi məlumatları'!$A$2:$C$5, 2, 0)</f>
        <v>7x7</v>
      </c>
      <c r="M273" s="27">
        <f>VLOOKUP($C273, 'Ərazi məlumatları'!$A$2:$C$5, 3, 0)</f>
        <v>100</v>
      </c>
    </row>
    <row r="274" spans="1:13" ht="12.75" x14ac:dyDescent="0.2">
      <c r="A274" s="3">
        <f t="shared" si="10"/>
        <v>273</v>
      </c>
      <c r="B274" s="43">
        <v>44913</v>
      </c>
      <c r="C274" s="5" t="s">
        <v>13</v>
      </c>
      <c r="D274" s="5" t="s">
        <v>14</v>
      </c>
      <c r="E274" s="7">
        <v>4</v>
      </c>
      <c r="F274" s="5" t="s">
        <v>15</v>
      </c>
      <c r="G274" s="7">
        <v>1000</v>
      </c>
      <c r="H274" s="5" t="s">
        <v>16</v>
      </c>
      <c r="I274" s="5" t="s">
        <v>20</v>
      </c>
      <c r="J274" s="5" t="s">
        <v>31</v>
      </c>
      <c r="K274" s="44">
        <f t="shared" si="11"/>
        <v>250</v>
      </c>
      <c r="L274" s="27" t="str">
        <f>VLOOKUP($C274, 'Ərazi məlumatları'!$A$2:$C$5, 2, 0)</f>
        <v>7x7</v>
      </c>
      <c r="M274" s="27">
        <f>VLOOKUP($C274, 'Ərazi məlumatları'!$A$2:$C$5, 3, 0)</f>
        <v>100</v>
      </c>
    </row>
    <row r="275" spans="1:13" ht="12.75" x14ac:dyDescent="0.2">
      <c r="A275" s="3">
        <f t="shared" si="10"/>
        <v>274</v>
      </c>
      <c r="B275" s="43">
        <v>44914</v>
      </c>
      <c r="C275" s="5" t="s">
        <v>13</v>
      </c>
      <c r="D275" s="5" t="s">
        <v>14</v>
      </c>
      <c r="E275" s="7">
        <v>17</v>
      </c>
      <c r="F275" s="5" t="s">
        <v>15</v>
      </c>
      <c r="G275" s="7">
        <v>1100</v>
      </c>
      <c r="H275" s="5" t="s">
        <v>16</v>
      </c>
      <c r="I275" s="5" t="s">
        <v>20</v>
      </c>
      <c r="J275" s="5" t="s">
        <v>18</v>
      </c>
      <c r="K275" s="44">
        <f t="shared" si="11"/>
        <v>64.705882352941174</v>
      </c>
      <c r="L275" s="27" t="str">
        <f>VLOOKUP($C275, 'Ərazi məlumatları'!$A$2:$C$5, 2, 0)</f>
        <v>7x7</v>
      </c>
      <c r="M275" s="27">
        <f>VLOOKUP($C275, 'Ərazi məlumatları'!$A$2:$C$5, 3, 0)</f>
        <v>100</v>
      </c>
    </row>
    <row r="276" spans="1:13" ht="12.75" x14ac:dyDescent="0.2">
      <c r="A276" s="3">
        <f t="shared" si="10"/>
        <v>275</v>
      </c>
      <c r="B276" s="43">
        <v>44914</v>
      </c>
      <c r="C276" s="5" t="s">
        <v>13</v>
      </c>
      <c r="D276" s="5" t="s">
        <v>14</v>
      </c>
      <c r="E276" s="7">
        <v>4</v>
      </c>
      <c r="F276" s="5" t="s">
        <v>15</v>
      </c>
      <c r="G276" s="7">
        <v>1200</v>
      </c>
      <c r="H276" s="5" t="s">
        <v>16</v>
      </c>
      <c r="I276" s="5" t="s">
        <v>20</v>
      </c>
      <c r="J276" s="5" t="s">
        <v>31</v>
      </c>
      <c r="K276" s="44">
        <f t="shared" si="11"/>
        <v>300</v>
      </c>
      <c r="L276" s="27" t="str">
        <f>VLOOKUP($C276, 'Ərazi məlumatları'!$A$2:$C$5, 2, 0)</f>
        <v>7x7</v>
      </c>
      <c r="M276" s="27">
        <f>VLOOKUP($C276, 'Ərazi məlumatları'!$A$2:$C$5, 3, 0)</f>
        <v>100</v>
      </c>
    </row>
    <row r="277" spans="1:13" ht="12.75" x14ac:dyDescent="0.2">
      <c r="A277" s="3">
        <f t="shared" si="10"/>
        <v>276</v>
      </c>
      <c r="B277" s="43">
        <v>44914</v>
      </c>
      <c r="C277" s="5" t="s">
        <v>13</v>
      </c>
      <c r="D277" s="5" t="s">
        <v>14</v>
      </c>
      <c r="E277" s="7">
        <v>19</v>
      </c>
      <c r="F277" s="5" t="s">
        <v>15</v>
      </c>
      <c r="G277" s="7">
        <v>1300</v>
      </c>
      <c r="H277" s="5" t="s">
        <v>16</v>
      </c>
      <c r="I277" s="5" t="s">
        <v>20</v>
      </c>
      <c r="J277" s="5" t="s">
        <v>34</v>
      </c>
      <c r="K277" s="44">
        <f t="shared" si="11"/>
        <v>68.421052631578945</v>
      </c>
      <c r="L277" s="27" t="str">
        <f>VLOOKUP($C277, 'Ərazi məlumatları'!$A$2:$C$5, 2, 0)</f>
        <v>7x7</v>
      </c>
      <c r="M277" s="27">
        <f>VLOOKUP($C277, 'Ərazi məlumatları'!$A$2:$C$5, 3, 0)</f>
        <v>100</v>
      </c>
    </row>
    <row r="278" spans="1:13" ht="12.75" x14ac:dyDescent="0.2">
      <c r="A278" s="3">
        <f t="shared" si="10"/>
        <v>277</v>
      </c>
      <c r="B278" s="43">
        <v>44914</v>
      </c>
      <c r="C278" s="5" t="s">
        <v>13</v>
      </c>
      <c r="D278" s="5" t="s">
        <v>14</v>
      </c>
      <c r="E278" s="7">
        <v>2</v>
      </c>
      <c r="F278" s="5" t="s">
        <v>15</v>
      </c>
      <c r="G278" s="7">
        <v>1400</v>
      </c>
      <c r="H278" s="5" t="s">
        <v>16</v>
      </c>
      <c r="I278" s="5" t="s">
        <v>20</v>
      </c>
      <c r="J278" s="5" t="s">
        <v>31</v>
      </c>
      <c r="K278" s="44">
        <f t="shared" si="11"/>
        <v>700</v>
      </c>
      <c r="L278" s="27" t="str">
        <f>VLOOKUP($C278, 'Ərazi məlumatları'!$A$2:$C$5, 2, 0)</f>
        <v>7x7</v>
      </c>
      <c r="M278" s="27">
        <f>VLOOKUP($C278, 'Ərazi məlumatları'!$A$2:$C$5, 3, 0)</f>
        <v>100</v>
      </c>
    </row>
    <row r="279" spans="1:13" ht="12.75" x14ac:dyDescent="0.2">
      <c r="A279" s="3">
        <f t="shared" ref="A279:A330" si="12">ROW()-1</f>
        <v>278</v>
      </c>
      <c r="B279" s="43">
        <v>44914</v>
      </c>
      <c r="C279" s="5" t="s">
        <v>23</v>
      </c>
      <c r="D279" s="5" t="s">
        <v>14</v>
      </c>
      <c r="E279" s="7">
        <v>23</v>
      </c>
      <c r="F279" s="5" t="s">
        <v>35</v>
      </c>
      <c r="G279" s="7">
        <v>1500</v>
      </c>
      <c r="H279" s="5" t="s">
        <v>16</v>
      </c>
      <c r="I279" s="5" t="s">
        <v>20</v>
      </c>
      <c r="J279" s="5" t="s">
        <v>18</v>
      </c>
      <c r="K279" s="44">
        <f t="shared" si="11"/>
        <v>65.217391304347828</v>
      </c>
      <c r="L279" s="27" t="str">
        <f>VLOOKUP($C279, 'Ərazi məlumatları'!$A$2:$C$5, 2, 0)</f>
        <v>5x1.5</v>
      </c>
      <c r="M279" s="27">
        <f>VLOOKUP($C279, 'Ərazi məlumatları'!$A$2:$C$5, 3, 0)</f>
        <v>200</v>
      </c>
    </row>
    <row r="280" spans="1:13" ht="12.75" x14ac:dyDescent="0.2">
      <c r="A280" s="3">
        <f t="shared" si="12"/>
        <v>279</v>
      </c>
      <c r="B280" s="43">
        <v>44914</v>
      </c>
      <c r="C280" s="5" t="s">
        <v>19</v>
      </c>
      <c r="D280" s="5" t="s">
        <v>14</v>
      </c>
      <c r="E280" s="7">
        <v>7</v>
      </c>
      <c r="F280" s="5" t="s">
        <v>22</v>
      </c>
      <c r="G280" s="7">
        <v>1600</v>
      </c>
      <c r="H280" s="5" t="s">
        <v>16</v>
      </c>
      <c r="I280" s="5" t="s">
        <v>20</v>
      </c>
      <c r="J280" s="5" t="s">
        <v>18</v>
      </c>
      <c r="K280" s="44">
        <f t="shared" si="11"/>
        <v>228.57142857142858</v>
      </c>
      <c r="L280" s="27" t="str">
        <f>VLOOKUP($C280, 'Ərazi məlumatları'!$A$2:$C$5, 2, 0)</f>
        <v>7x5</v>
      </c>
      <c r="M280" s="27">
        <f>VLOOKUP($C280, 'Ərazi məlumatları'!$A$2:$C$5, 3, 0)</f>
        <v>80</v>
      </c>
    </row>
    <row r="281" spans="1:13" ht="12.75" x14ac:dyDescent="0.2">
      <c r="A281" s="3">
        <f t="shared" si="12"/>
        <v>280</v>
      </c>
      <c r="B281" s="43">
        <v>44915</v>
      </c>
      <c r="C281" s="5" t="s">
        <v>13</v>
      </c>
      <c r="D281" s="5" t="s">
        <v>14</v>
      </c>
      <c r="E281" s="7">
        <v>17</v>
      </c>
      <c r="F281" s="5" t="s">
        <v>15</v>
      </c>
      <c r="G281" s="7">
        <v>1700</v>
      </c>
      <c r="H281" s="5" t="s">
        <v>16</v>
      </c>
      <c r="I281" s="5" t="s">
        <v>20</v>
      </c>
      <c r="J281" s="5" t="s">
        <v>34</v>
      </c>
      <c r="K281" s="44">
        <f t="shared" si="11"/>
        <v>100</v>
      </c>
      <c r="L281" s="27" t="str">
        <f>VLOOKUP($C281, 'Ərazi məlumatları'!$A$2:$C$5, 2, 0)</f>
        <v>7x7</v>
      </c>
      <c r="M281" s="27">
        <f>VLOOKUP($C281, 'Ərazi məlumatları'!$A$2:$C$5, 3, 0)</f>
        <v>100</v>
      </c>
    </row>
    <row r="282" spans="1:13" ht="12.75" x14ac:dyDescent="0.2">
      <c r="A282" s="3">
        <f t="shared" si="12"/>
        <v>281</v>
      </c>
      <c r="B282" s="43">
        <v>44915</v>
      </c>
      <c r="C282" s="5" t="s">
        <v>13</v>
      </c>
      <c r="D282" s="5" t="s">
        <v>14</v>
      </c>
      <c r="E282" s="7">
        <v>4</v>
      </c>
      <c r="F282" s="5" t="s">
        <v>15</v>
      </c>
      <c r="G282" s="7">
        <v>1800</v>
      </c>
      <c r="H282" s="5" t="s">
        <v>16</v>
      </c>
      <c r="I282" s="5" t="s">
        <v>20</v>
      </c>
      <c r="J282" s="5" t="s">
        <v>31</v>
      </c>
      <c r="K282" s="44">
        <f t="shared" si="11"/>
        <v>450</v>
      </c>
      <c r="L282" s="27" t="str">
        <f>VLOOKUP($C282, 'Ərazi məlumatları'!$A$2:$C$5, 2, 0)</f>
        <v>7x7</v>
      </c>
      <c r="M282" s="27">
        <f>VLOOKUP($C282, 'Ərazi məlumatları'!$A$2:$C$5, 3, 0)</f>
        <v>100</v>
      </c>
    </row>
    <row r="283" spans="1:13" ht="12.75" x14ac:dyDescent="0.2">
      <c r="A283" s="3">
        <f t="shared" si="12"/>
        <v>282</v>
      </c>
      <c r="B283" s="43">
        <v>44915</v>
      </c>
      <c r="C283" s="5" t="s">
        <v>13</v>
      </c>
      <c r="D283" s="5" t="s">
        <v>14</v>
      </c>
      <c r="E283" s="7">
        <v>20</v>
      </c>
      <c r="F283" s="5" t="s">
        <v>15</v>
      </c>
      <c r="G283" s="7">
        <v>1900</v>
      </c>
      <c r="H283" s="5" t="s">
        <v>16</v>
      </c>
      <c r="I283" s="5" t="s">
        <v>20</v>
      </c>
      <c r="J283" s="5" t="s">
        <v>18</v>
      </c>
      <c r="K283" s="44">
        <f t="shared" si="11"/>
        <v>95</v>
      </c>
      <c r="L283" s="27" t="str">
        <f>VLOOKUP($C283, 'Ərazi məlumatları'!$A$2:$C$5, 2, 0)</f>
        <v>7x7</v>
      </c>
      <c r="M283" s="27">
        <f>VLOOKUP($C283, 'Ərazi məlumatları'!$A$2:$C$5, 3, 0)</f>
        <v>100</v>
      </c>
    </row>
    <row r="284" spans="1:13" ht="12.75" x14ac:dyDescent="0.2">
      <c r="A284" s="3">
        <f t="shared" si="12"/>
        <v>283</v>
      </c>
      <c r="B284" s="43">
        <v>44915</v>
      </c>
      <c r="C284" s="5" t="s">
        <v>13</v>
      </c>
      <c r="D284" s="5" t="s">
        <v>14</v>
      </c>
      <c r="E284" s="7">
        <v>2</v>
      </c>
      <c r="F284" s="5" t="s">
        <v>15</v>
      </c>
      <c r="G284" s="7">
        <v>2000</v>
      </c>
      <c r="H284" s="5" t="s">
        <v>16</v>
      </c>
      <c r="I284" s="5" t="s">
        <v>20</v>
      </c>
      <c r="J284" s="5" t="s">
        <v>31</v>
      </c>
      <c r="K284" s="44">
        <f t="shared" si="11"/>
        <v>1000</v>
      </c>
      <c r="L284" s="27" t="str">
        <f>VLOOKUP($C284, 'Ərazi məlumatları'!$A$2:$C$5, 2, 0)</f>
        <v>7x7</v>
      </c>
      <c r="M284" s="27">
        <f>VLOOKUP($C284, 'Ərazi məlumatları'!$A$2:$C$5, 3, 0)</f>
        <v>100</v>
      </c>
    </row>
    <row r="285" spans="1:13" ht="12.75" x14ac:dyDescent="0.2">
      <c r="A285" s="3">
        <f t="shared" si="12"/>
        <v>284</v>
      </c>
      <c r="B285" s="43">
        <v>44915</v>
      </c>
      <c r="C285" s="5" t="s">
        <v>21</v>
      </c>
      <c r="D285" s="5" t="s">
        <v>14</v>
      </c>
      <c r="E285" s="7">
        <v>5</v>
      </c>
      <c r="F285" s="5" t="s">
        <v>22</v>
      </c>
      <c r="G285" s="7">
        <v>2100</v>
      </c>
      <c r="H285" s="5" t="s">
        <v>16</v>
      </c>
      <c r="I285" s="5" t="s">
        <v>20</v>
      </c>
      <c r="J285" s="5" t="s">
        <v>18</v>
      </c>
      <c r="K285" s="44">
        <f t="shared" si="11"/>
        <v>420</v>
      </c>
      <c r="L285" s="27" t="str">
        <f>VLOOKUP($C285, 'Ərazi məlumatları'!$A$2:$C$5, 2, 0)</f>
        <v>6x4</v>
      </c>
      <c r="M285" s="27">
        <f>VLOOKUP($C285, 'Ərazi məlumatları'!$A$2:$C$5, 3, 0)</f>
        <v>70</v>
      </c>
    </row>
    <row r="286" spans="1:13" ht="12.75" x14ac:dyDescent="0.2">
      <c r="A286" s="3">
        <f t="shared" si="12"/>
        <v>285</v>
      </c>
      <c r="B286" s="43">
        <v>44916</v>
      </c>
      <c r="C286" s="5" t="s">
        <v>21</v>
      </c>
      <c r="D286" s="5" t="s">
        <v>14</v>
      </c>
      <c r="E286" s="7">
        <v>5</v>
      </c>
      <c r="F286" s="5" t="s">
        <v>22</v>
      </c>
      <c r="G286" s="7">
        <v>2200</v>
      </c>
      <c r="H286" s="5" t="s">
        <v>16</v>
      </c>
      <c r="I286" s="5" t="s">
        <v>20</v>
      </c>
      <c r="J286" s="5" t="s">
        <v>18</v>
      </c>
      <c r="K286" s="44">
        <f t="shared" si="11"/>
        <v>440</v>
      </c>
      <c r="L286" s="27" t="str">
        <f>VLOOKUP($C286, 'Ərazi məlumatları'!$A$2:$C$5, 2, 0)</f>
        <v>6x4</v>
      </c>
      <c r="M286" s="27">
        <f>VLOOKUP($C286, 'Ərazi məlumatları'!$A$2:$C$5, 3, 0)</f>
        <v>70</v>
      </c>
    </row>
    <row r="287" spans="1:13" ht="12.75" x14ac:dyDescent="0.2">
      <c r="A287" s="3">
        <f t="shared" si="12"/>
        <v>286</v>
      </c>
      <c r="B287" s="43">
        <v>44916</v>
      </c>
      <c r="C287" s="5" t="s">
        <v>13</v>
      </c>
      <c r="D287" s="5" t="s">
        <v>14</v>
      </c>
      <c r="E287" s="7">
        <v>18</v>
      </c>
      <c r="F287" s="5" t="s">
        <v>15</v>
      </c>
      <c r="G287" s="7">
        <v>2300</v>
      </c>
      <c r="H287" s="5" t="s">
        <v>16</v>
      </c>
      <c r="I287" s="5" t="s">
        <v>20</v>
      </c>
      <c r="J287" s="5" t="s">
        <v>34</v>
      </c>
      <c r="K287" s="44">
        <f t="shared" si="11"/>
        <v>127.77777777777777</v>
      </c>
      <c r="L287" s="27" t="str">
        <f>VLOOKUP($C287, 'Ərazi məlumatları'!$A$2:$C$5, 2, 0)</f>
        <v>7x7</v>
      </c>
      <c r="M287" s="27">
        <f>VLOOKUP($C287, 'Ərazi məlumatları'!$A$2:$C$5, 3, 0)</f>
        <v>100</v>
      </c>
    </row>
    <row r="288" spans="1:13" ht="12.75" x14ac:dyDescent="0.2">
      <c r="A288" s="3">
        <f t="shared" si="12"/>
        <v>287</v>
      </c>
      <c r="B288" s="43">
        <v>44916</v>
      </c>
      <c r="C288" s="5" t="s">
        <v>13</v>
      </c>
      <c r="D288" s="5" t="s">
        <v>14</v>
      </c>
      <c r="E288" s="7">
        <v>19</v>
      </c>
      <c r="F288" s="5" t="s">
        <v>15</v>
      </c>
      <c r="G288" s="7">
        <v>2400</v>
      </c>
      <c r="H288" s="5" t="s">
        <v>16</v>
      </c>
      <c r="I288" s="5" t="s">
        <v>20</v>
      </c>
      <c r="J288" s="5" t="s">
        <v>18</v>
      </c>
      <c r="K288" s="44">
        <f t="shared" si="11"/>
        <v>126.31578947368421</v>
      </c>
      <c r="L288" s="27" t="str">
        <f>VLOOKUP($C288, 'Ərazi məlumatları'!$A$2:$C$5, 2, 0)</f>
        <v>7x7</v>
      </c>
      <c r="M288" s="27">
        <f>VLOOKUP($C288, 'Ərazi məlumatları'!$A$2:$C$5, 3, 0)</f>
        <v>100</v>
      </c>
    </row>
    <row r="289" spans="1:13" ht="12.75" x14ac:dyDescent="0.2">
      <c r="A289" s="3">
        <f t="shared" si="12"/>
        <v>288</v>
      </c>
      <c r="B289" s="43">
        <v>44916</v>
      </c>
      <c r="C289" s="5" t="s">
        <v>13</v>
      </c>
      <c r="D289" s="5" t="s">
        <v>14</v>
      </c>
      <c r="E289" s="7">
        <v>4</v>
      </c>
      <c r="F289" s="5" t="s">
        <v>15</v>
      </c>
      <c r="G289" s="7">
        <v>4000</v>
      </c>
      <c r="H289" s="5" t="s">
        <v>16</v>
      </c>
      <c r="I289" s="5" t="s">
        <v>20</v>
      </c>
      <c r="J289" s="5" t="s">
        <v>31</v>
      </c>
      <c r="K289" s="44">
        <f t="shared" si="11"/>
        <v>1000</v>
      </c>
      <c r="L289" s="27" t="str">
        <f>VLOOKUP($C289, 'Ərazi məlumatları'!$A$2:$C$5, 2, 0)</f>
        <v>7x7</v>
      </c>
      <c r="M289" s="27">
        <f>VLOOKUP($C289, 'Ərazi məlumatları'!$A$2:$C$5, 3, 0)</f>
        <v>100</v>
      </c>
    </row>
    <row r="290" spans="1:13" ht="12.75" x14ac:dyDescent="0.2">
      <c r="A290" s="3">
        <f t="shared" si="12"/>
        <v>289</v>
      </c>
      <c r="B290" s="43">
        <v>44916</v>
      </c>
      <c r="C290" s="5" t="s">
        <v>13</v>
      </c>
      <c r="D290" s="5" t="s">
        <v>14</v>
      </c>
      <c r="E290" s="7">
        <v>2</v>
      </c>
      <c r="F290" s="5" t="s">
        <v>15</v>
      </c>
      <c r="G290" s="7">
        <v>2180</v>
      </c>
      <c r="H290" s="5" t="s">
        <v>16</v>
      </c>
      <c r="I290" s="5" t="s">
        <v>20</v>
      </c>
      <c r="J290" s="5" t="s">
        <v>31</v>
      </c>
      <c r="K290" s="44">
        <f t="shared" si="11"/>
        <v>1090</v>
      </c>
      <c r="L290" s="27" t="str">
        <f>VLOOKUP($C290, 'Ərazi məlumatları'!$A$2:$C$5, 2, 0)</f>
        <v>7x7</v>
      </c>
      <c r="M290" s="27">
        <f>VLOOKUP($C290, 'Ərazi məlumatları'!$A$2:$C$5, 3, 0)</f>
        <v>100</v>
      </c>
    </row>
    <row r="291" spans="1:13" ht="12.75" x14ac:dyDescent="0.2">
      <c r="A291" s="3">
        <f t="shared" si="12"/>
        <v>290</v>
      </c>
      <c r="B291" s="43">
        <v>44916</v>
      </c>
      <c r="C291" s="5" t="s">
        <v>23</v>
      </c>
      <c r="D291" s="5" t="s">
        <v>14</v>
      </c>
      <c r="E291" s="7">
        <v>9</v>
      </c>
      <c r="F291" s="5" t="s">
        <v>35</v>
      </c>
      <c r="G291" s="7">
        <v>582</v>
      </c>
      <c r="H291" s="5" t="s">
        <v>16</v>
      </c>
      <c r="I291" s="5" t="s">
        <v>20</v>
      </c>
      <c r="J291" s="5" t="s">
        <v>18</v>
      </c>
      <c r="K291" s="44">
        <f t="shared" si="11"/>
        <v>64.666666666666671</v>
      </c>
      <c r="L291" s="27" t="str">
        <f>VLOOKUP($C291, 'Ərazi məlumatları'!$A$2:$C$5, 2, 0)</f>
        <v>5x1.5</v>
      </c>
      <c r="M291" s="27">
        <f>VLOOKUP($C291, 'Ərazi məlumatları'!$A$2:$C$5, 3, 0)</f>
        <v>200</v>
      </c>
    </row>
    <row r="292" spans="1:13" ht="12.75" x14ac:dyDescent="0.2">
      <c r="A292" s="3">
        <f t="shared" si="12"/>
        <v>291</v>
      </c>
      <c r="B292" s="43">
        <v>44916</v>
      </c>
      <c r="C292" s="5" t="s">
        <v>23</v>
      </c>
      <c r="D292" s="5" t="s">
        <v>14</v>
      </c>
      <c r="E292" s="7">
        <v>14</v>
      </c>
      <c r="F292" s="5" t="s">
        <v>35</v>
      </c>
      <c r="G292" s="7">
        <v>1553</v>
      </c>
      <c r="H292" s="5" t="s">
        <v>16</v>
      </c>
      <c r="I292" s="5" t="s">
        <v>20</v>
      </c>
      <c r="J292" s="5" t="s">
        <v>18</v>
      </c>
      <c r="K292" s="44">
        <f t="shared" si="11"/>
        <v>110.92857142857143</v>
      </c>
      <c r="L292" s="27" t="str">
        <f>VLOOKUP($C292, 'Ərazi məlumatları'!$A$2:$C$5, 2, 0)</f>
        <v>5x1.5</v>
      </c>
      <c r="M292" s="27">
        <f>VLOOKUP($C292, 'Ərazi məlumatları'!$A$2:$C$5, 3, 0)</f>
        <v>200</v>
      </c>
    </row>
    <row r="293" spans="1:13" ht="12.75" x14ac:dyDescent="0.2">
      <c r="A293" s="3">
        <f t="shared" si="12"/>
        <v>292</v>
      </c>
      <c r="B293" s="43">
        <v>44917</v>
      </c>
      <c r="C293" s="5" t="s">
        <v>13</v>
      </c>
      <c r="D293" s="5" t="s">
        <v>14</v>
      </c>
      <c r="E293" s="7">
        <v>17</v>
      </c>
      <c r="F293" s="5" t="s">
        <v>15</v>
      </c>
      <c r="G293" s="7">
        <v>4680</v>
      </c>
      <c r="H293" s="5" t="s">
        <v>16</v>
      </c>
      <c r="I293" s="5" t="s">
        <v>20</v>
      </c>
      <c r="J293" s="5" t="s">
        <v>34</v>
      </c>
      <c r="K293" s="44">
        <f t="shared" si="11"/>
        <v>275.29411764705884</v>
      </c>
      <c r="L293" s="27" t="str">
        <f>VLOOKUP($C293, 'Ərazi məlumatları'!$A$2:$C$5, 2, 0)</f>
        <v>7x7</v>
      </c>
      <c r="M293" s="27">
        <f>VLOOKUP($C293, 'Ərazi məlumatları'!$A$2:$C$5, 3, 0)</f>
        <v>100</v>
      </c>
    </row>
    <row r="294" spans="1:13" ht="12.75" x14ac:dyDescent="0.2">
      <c r="A294" s="3">
        <f t="shared" si="12"/>
        <v>293</v>
      </c>
      <c r="B294" s="43">
        <v>44917</v>
      </c>
      <c r="C294" s="5" t="s">
        <v>13</v>
      </c>
      <c r="D294" s="5" t="s">
        <v>14</v>
      </c>
      <c r="E294" s="7">
        <v>18</v>
      </c>
      <c r="F294" s="5" t="s">
        <v>15</v>
      </c>
      <c r="G294" s="7">
        <v>5600</v>
      </c>
      <c r="H294" s="5" t="s">
        <v>16</v>
      </c>
      <c r="I294" s="5" t="s">
        <v>20</v>
      </c>
      <c r="J294" s="5" t="s">
        <v>34</v>
      </c>
      <c r="K294" s="44">
        <f t="shared" si="11"/>
        <v>311.11111111111109</v>
      </c>
      <c r="L294" s="27" t="str">
        <f>VLOOKUP($C294, 'Ərazi məlumatları'!$A$2:$C$5, 2, 0)</f>
        <v>7x7</v>
      </c>
      <c r="M294" s="27">
        <f>VLOOKUP($C294, 'Ərazi məlumatları'!$A$2:$C$5, 3, 0)</f>
        <v>100</v>
      </c>
    </row>
    <row r="295" spans="1:13" ht="12.75" x14ac:dyDescent="0.2">
      <c r="A295" s="3">
        <f t="shared" si="12"/>
        <v>294</v>
      </c>
      <c r="B295" s="43">
        <v>44917</v>
      </c>
      <c r="C295" s="5" t="s">
        <v>13</v>
      </c>
      <c r="D295" s="5" t="s">
        <v>14</v>
      </c>
      <c r="E295" s="7">
        <v>3</v>
      </c>
      <c r="F295" s="5" t="s">
        <v>15</v>
      </c>
      <c r="G295" s="7">
        <v>1000</v>
      </c>
      <c r="H295" s="5" t="s">
        <v>16</v>
      </c>
      <c r="I295" s="5" t="s">
        <v>20</v>
      </c>
      <c r="J295" s="5" t="s">
        <v>31</v>
      </c>
      <c r="K295" s="44">
        <f t="shared" si="11"/>
        <v>333.33333333333331</v>
      </c>
      <c r="L295" s="27" t="str">
        <f>VLOOKUP($C295, 'Ərazi məlumatları'!$A$2:$C$5, 2, 0)</f>
        <v>7x7</v>
      </c>
      <c r="M295" s="27">
        <f>VLOOKUP($C295, 'Ərazi məlumatları'!$A$2:$C$5, 3, 0)</f>
        <v>100</v>
      </c>
    </row>
    <row r="296" spans="1:13" ht="12.75" x14ac:dyDescent="0.2">
      <c r="A296" s="3">
        <f t="shared" si="12"/>
        <v>295</v>
      </c>
      <c r="B296" s="43">
        <v>44917</v>
      </c>
      <c r="C296" s="5" t="s">
        <v>13</v>
      </c>
      <c r="D296" s="5" t="s">
        <v>14</v>
      </c>
      <c r="E296" s="7">
        <v>2</v>
      </c>
      <c r="F296" s="5" t="s">
        <v>15</v>
      </c>
      <c r="G296" s="7">
        <v>1100</v>
      </c>
      <c r="H296" s="5" t="s">
        <v>16</v>
      </c>
      <c r="I296" s="5" t="s">
        <v>20</v>
      </c>
      <c r="J296" s="5" t="s">
        <v>31</v>
      </c>
      <c r="K296" s="44">
        <f t="shared" si="11"/>
        <v>550</v>
      </c>
      <c r="L296" s="27" t="str">
        <f>VLOOKUP($C296, 'Ərazi məlumatları'!$A$2:$C$5, 2, 0)</f>
        <v>7x7</v>
      </c>
      <c r="M296" s="27">
        <f>VLOOKUP($C296, 'Ərazi məlumatları'!$A$2:$C$5, 3, 0)</f>
        <v>100</v>
      </c>
    </row>
    <row r="297" spans="1:13" ht="12.75" x14ac:dyDescent="0.2">
      <c r="A297" s="3">
        <f t="shared" si="12"/>
        <v>296</v>
      </c>
      <c r="B297" s="43">
        <v>44917</v>
      </c>
      <c r="C297" s="5" t="s">
        <v>23</v>
      </c>
      <c r="D297" s="5" t="s">
        <v>14</v>
      </c>
      <c r="E297" s="7">
        <v>23</v>
      </c>
      <c r="F297" s="5" t="s">
        <v>35</v>
      </c>
      <c r="G297" s="7">
        <v>1200</v>
      </c>
      <c r="H297" s="5" t="s">
        <v>16</v>
      </c>
      <c r="I297" s="5" t="s">
        <v>20</v>
      </c>
      <c r="J297" s="5" t="s">
        <v>18</v>
      </c>
      <c r="K297" s="44">
        <f t="shared" si="11"/>
        <v>52.173913043478258</v>
      </c>
      <c r="L297" s="27" t="str">
        <f>VLOOKUP($C297, 'Ərazi məlumatları'!$A$2:$C$5, 2, 0)</f>
        <v>5x1.5</v>
      </c>
      <c r="M297" s="27">
        <f>VLOOKUP($C297, 'Ərazi məlumatları'!$A$2:$C$5, 3, 0)</f>
        <v>200</v>
      </c>
    </row>
    <row r="298" spans="1:13" ht="12.75" x14ac:dyDescent="0.2">
      <c r="A298" s="3">
        <f t="shared" si="12"/>
        <v>297</v>
      </c>
      <c r="B298" s="43">
        <v>44917</v>
      </c>
      <c r="C298" s="5" t="s">
        <v>19</v>
      </c>
      <c r="D298" s="5" t="s">
        <v>14</v>
      </c>
      <c r="E298" s="7">
        <v>7</v>
      </c>
      <c r="F298" s="5" t="s">
        <v>22</v>
      </c>
      <c r="G298" s="7">
        <v>1300</v>
      </c>
      <c r="H298" s="5" t="s">
        <v>16</v>
      </c>
      <c r="I298" s="5" t="s">
        <v>20</v>
      </c>
      <c r="J298" s="5" t="s">
        <v>18</v>
      </c>
      <c r="K298" s="44">
        <f t="shared" si="11"/>
        <v>185.71428571428572</v>
      </c>
      <c r="L298" s="27" t="str">
        <f>VLOOKUP($C298, 'Ərazi məlumatları'!$A$2:$C$5, 2, 0)</f>
        <v>7x5</v>
      </c>
      <c r="M298" s="27">
        <f>VLOOKUP($C298, 'Ərazi məlumatları'!$A$2:$C$5, 3, 0)</f>
        <v>80</v>
      </c>
    </row>
    <row r="299" spans="1:13" ht="12.75" x14ac:dyDescent="0.2">
      <c r="A299" s="3">
        <f t="shared" si="12"/>
        <v>298</v>
      </c>
      <c r="B299" s="43">
        <v>44917</v>
      </c>
      <c r="C299" s="5" t="s">
        <v>21</v>
      </c>
      <c r="D299" s="5" t="s">
        <v>14</v>
      </c>
      <c r="E299" s="7">
        <v>6</v>
      </c>
      <c r="F299" s="5" t="s">
        <v>22</v>
      </c>
      <c r="G299" s="7">
        <v>1400</v>
      </c>
      <c r="H299" s="5" t="s">
        <v>16</v>
      </c>
      <c r="I299" s="5" t="s">
        <v>20</v>
      </c>
      <c r="J299" s="5" t="s">
        <v>18</v>
      </c>
      <c r="K299" s="44">
        <f t="shared" si="11"/>
        <v>233.33333333333334</v>
      </c>
      <c r="L299" s="27" t="str">
        <f>VLOOKUP($C299, 'Ərazi məlumatları'!$A$2:$C$5, 2, 0)</f>
        <v>6x4</v>
      </c>
      <c r="M299" s="27">
        <f>VLOOKUP($C299, 'Ərazi məlumatları'!$A$2:$C$5, 3, 0)</f>
        <v>70</v>
      </c>
    </row>
    <row r="300" spans="1:13" ht="12.75" x14ac:dyDescent="0.2">
      <c r="A300" s="3">
        <f t="shared" si="12"/>
        <v>299</v>
      </c>
      <c r="B300" s="43">
        <v>44918</v>
      </c>
      <c r="C300" s="5" t="s">
        <v>19</v>
      </c>
      <c r="D300" s="5" t="s">
        <v>14</v>
      </c>
      <c r="E300" s="7">
        <v>7</v>
      </c>
      <c r="F300" s="5" t="s">
        <v>22</v>
      </c>
      <c r="G300" s="7">
        <v>1500</v>
      </c>
      <c r="H300" s="5" t="s">
        <v>16</v>
      </c>
      <c r="I300" s="5" t="s">
        <v>20</v>
      </c>
      <c r="J300" s="5" t="s">
        <v>18</v>
      </c>
      <c r="K300" s="44">
        <f t="shared" si="11"/>
        <v>214.28571428571428</v>
      </c>
      <c r="L300" s="27" t="str">
        <f>VLOOKUP($C300, 'Ərazi məlumatları'!$A$2:$C$5, 2, 0)</f>
        <v>7x5</v>
      </c>
      <c r="M300" s="27">
        <f>VLOOKUP($C300, 'Ərazi məlumatları'!$A$2:$C$5, 3, 0)</f>
        <v>80</v>
      </c>
    </row>
    <row r="301" spans="1:13" ht="12.75" x14ac:dyDescent="0.2">
      <c r="A301" s="3">
        <f t="shared" si="12"/>
        <v>300</v>
      </c>
      <c r="B301" s="43">
        <v>44918</v>
      </c>
      <c r="C301" s="5" t="s">
        <v>21</v>
      </c>
      <c r="D301" s="5" t="s">
        <v>14</v>
      </c>
      <c r="E301" s="7">
        <v>6</v>
      </c>
      <c r="F301" s="5" t="s">
        <v>22</v>
      </c>
      <c r="G301" s="7">
        <v>1600</v>
      </c>
      <c r="H301" s="5" t="s">
        <v>16</v>
      </c>
      <c r="I301" s="5" t="s">
        <v>20</v>
      </c>
      <c r="J301" s="5" t="s">
        <v>18</v>
      </c>
      <c r="K301" s="44">
        <f t="shared" si="11"/>
        <v>266.66666666666669</v>
      </c>
      <c r="L301" s="27" t="str">
        <f>VLOOKUP($C301, 'Ərazi məlumatları'!$A$2:$C$5, 2, 0)</f>
        <v>6x4</v>
      </c>
      <c r="M301" s="27">
        <f>VLOOKUP($C301, 'Ərazi məlumatları'!$A$2:$C$5, 3, 0)</f>
        <v>70</v>
      </c>
    </row>
    <row r="302" spans="1:13" ht="12.75" x14ac:dyDescent="0.2">
      <c r="A302" s="3">
        <f t="shared" si="12"/>
        <v>301</v>
      </c>
      <c r="B302" s="43">
        <v>44918</v>
      </c>
      <c r="C302" s="5" t="s">
        <v>23</v>
      </c>
      <c r="D302" s="5" t="s">
        <v>14</v>
      </c>
      <c r="E302" s="7">
        <v>31</v>
      </c>
      <c r="F302" s="5" t="s">
        <v>35</v>
      </c>
      <c r="G302" s="7">
        <v>1700</v>
      </c>
      <c r="H302" s="5" t="s">
        <v>16</v>
      </c>
      <c r="I302" s="5" t="s">
        <v>20</v>
      </c>
      <c r="J302" s="5" t="s">
        <v>18</v>
      </c>
      <c r="K302" s="44">
        <f t="shared" si="11"/>
        <v>54.838709677419352</v>
      </c>
      <c r="L302" s="27" t="str">
        <f>VLOOKUP($C302, 'Ərazi məlumatları'!$A$2:$C$5, 2, 0)</f>
        <v>5x1.5</v>
      </c>
      <c r="M302" s="27">
        <f>VLOOKUP($C302, 'Ərazi məlumatları'!$A$2:$C$5, 3, 0)</f>
        <v>200</v>
      </c>
    </row>
    <row r="303" spans="1:13" ht="12.75" x14ac:dyDescent="0.2">
      <c r="A303" s="3">
        <f t="shared" si="12"/>
        <v>302</v>
      </c>
      <c r="B303" s="43">
        <v>44918</v>
      </c>
      <c r="C303" s="5" t="s">
        <v>13</v>
      </c>
      <c r="D303" s="5" t="s">
        <v>14</v>
      </c>
      <c r="E303" s="7">
        <v>18</v>
      </c>
      <c r="F303" s="5" t="s">
        <v>15</v>
      </c>
      <c r="G303" s="7">
        <v>1800</v>
      </c>
      <c r="H303" s="5" t="s">
        <v>16</v>
      </c>
      <c r="I303" s="5" t="s">
        <v>20</v>
      </c>
      <c r="J303" s="5" t="s">
        <v>34</v>
      </c>
      <c r="K303" s="44">
        <f t="shared" si="11"/>
        <v>100</v>
      </c>
      <c r="L303" s="27" t="str">
        <f>VLOOKUP($C303, 'Ərazi məlumatları'!$A$2:$C$5, 2, 0)</f>
        <v>7x7</v>
      </c>
      <c r="M303" s="27">
        <f>VLOOKUP($C303, 'Ərazi məlumatları'!$A$2:$C$5, 3, 0)</f>
        <v>100</v>
      </c>
    </row>
    <row r="304" spans="1:13" ht="12.75" x14ac:dyDescent="0.2">
      <c r="A304" s="3">
        <f t="shared" si="12"/>
        <v>303</v>
      </c>
      <c r="B304" s="43">
        <v>44918</v>
      </c>
      <c r="C304" s="5" t="s">
        <v>13</v>
      </c>
      <c r="D304" s="5" t="s">
        <v>14</v>
      </c>
      <c r="E304" s="7">
        <v>20</v>
      </c>
      <c r="F304" s="5" t="s">
        <v>15</v>
      </c>
      <c r="G304" s="7">
        <v>1900</v>
      </c>
      <c r="H304" s="5" t="s">
        <v>16</v>
      </c>
      <c r="I304" s="5" t="s">
        <v>20</v>
      </c>
      <c r="J304" s="5" t="s">
        <v>34</v>
      </c>
      <c r="K304" s="44">
        <f t="shared" si="11"/>
        <v>95</v>
      </c>
      <c r="L304" s="27" t="str">
        <f>VLOOKUP($C304, 'Ərazi məlumatları'!$A$2:$C$5, 2, 0)</f>
        <v>7x7</v>
      </c>
      <c r="M304" s="27">
        <f>VLOOKUP($C304, 'Ərazi məlumatları'!$A$2:$C$5, 3, 0)</f>
        <v>100</v>
      </c>
    </row>
    <row r="305" spans="1:13" ht="12.75" x14ac:dyDescent="0.2">
      <c r="A305" s="3">
        <f t="shared" si="12"/>
        <v>304</v>
      </c>
      <c r="B305" s="43">
        <v>44918</v>
      </c>
      <c r="C305" s="5" t="s">
        <v>13</v>
      </c>
      <c r="D305" s="5" t="s">
        <v>14</v>
      </c>
      <c r="E305" s="7">
        <v>1</v>
      </c>
      <c r="F305" s="5" t="s">
        <v>15</v>
      </c>
      <c r="G305" s="7">
        <v>2000</v>
      </c>
      <c r="H305" s="5" t="s">
        <v>16</v>
      </c>
      <c r="I305" s="5" t="s">
        <v>20</v>
      </c>
      <c r="J305" s="5" t="s">
        <v>31</v>
      </c>
      <c r="K305" s="44">
        <f t="shared" si="11"/>
        <v>2000</v>
      </c>
      <c r="L305" s="27" t="str">
        <f>VLOOKUP($C305, 'Ərazi məlumatları'!$A$2:$C$5, 2, 0)</f>
        <v>7x7</v>
      </c>
      <c r="M305" s="27">
        <f>VLOOKUP($C305, 'Ərazi məlumatları'!$A$2:$C$5, 3, 0)</f>
        <v>100</v>
      </c>
    </row>
    <row r="306" spans="1:13" ht="12.75" x14ac:dyDescent="0.2">
      <c r="A306" s="3">
        <f t="shared" si="12"/>
        <v>305</v>
      </c>
      <c r="B306" s="43">
        <v>44918</v>
      </c>
      <c r="C306" s="5" t="s">
        <v>13</v>
      </c>
      <c r="D306" s="5" t="s">
        <v>14</v>
      </c>
      <c r="E306" s="7">
        <v>2</v>
      </c>
      <c r="F306" s="5" t="s">
        <v>15</v>
      </c>
      <c r="G306" s="7">
        <v>2100</v>
      </c>
      <c r="H306" s="5" t="s">
        <v>16</v>
      </c>
      <c r="I306" s="5" t="s">
        <v>20</v>
      </c>
      <c r="J306" s="5" t="s">
        <v>31</v>
      </c>
      <c r="K306" s="44">
        <f t="shared" si="11"/>
        <v>1050</v>
      </c>
      <c r="L306" s="27" t="str">
        <f>VLOOKUP($C306, 'Ərazi məlumatları'!$A$2:$C$5, 2, 0)</f>
        <v>7x7</v>
      </c>
      <c r="M306" s="27">
        <f>VLOOKUP($C306, 'Ərazi məlumatları'!$A$2:$C$5, 3, 0)</f>
        <v>100</v>
      </c>
    </row>
    <row r="307" spans="1:13" ht="12.75" x14ac:dyDescent="0.2">
      <c r="A307" s="3">
        <f t="shared" si="12"/>
        <v>306</v>
      </c>
      <c r="B307" s="43">
        <v>44918</v>
      </c>
      <c r="C307" s="5" t="s">
        <v>13</v>
      </c>
      <c r="D307" s="5" t="s">
        <v>14</v>
      </c>
      <c r="E307" s="7">
        <v>2</v>
      </c>
      <c r="F307" s="5" t="s">
        <v>15</v>
      </c>
      <c r="G307" s="7">
        <v>2200</v>
      </c>
      <c r="H307" s="5" t="s">
        <v>16</v>
      </c>
      <c r="I307" s="5" t="s">
        <v>20</v>
      </c>
      <c r="J307" s="5" t="s">
        <v>31</v>
      </c>
      <c r="K307" s="44">
        <f t="shared" si="11"/>
        <v>1100</v>
      </c>
      <c r="L307" s="27" t="str">
        <f>VLOOKUP($C307, 'Ərazi məlumatları'!$A$2:$C$5, 2, 0)</f>
        <v>7x7</v>
      </c>
      <c r="M307" s="27">
        <f>VLOOKUP($C307, 'Ərazi məlumatları'!$A$2:$C$5, 3, 0)</f>
        <v>100</v>
      </c>
    </row>
    <row r="308" spans="1:13" ht="12.75" x14ac:dyDescent="0.2">
      <c r="A308" s="3">
        <f t="shared" si="12"/>
        <v>307</v>
      </c>
      <c r="B308" s="43">
        <v>44919</v>
      </c>
      <c r="C308" s="5" t="s">
        <v>13</v>
      </c>
      <c r="D308" s="5" t="s">
        <v>14</v>
      </c>
      <c r="E308" s="7">
        <v>3</v>
      </c>
      <c r="F308" s="5" t="s">
        <v>15</v>
      </c>
      <c r="G308" s="7">
        <v>2300</v>
      </c>
      <c r="H308" s="5" t="s">
        <v>16</v>
      </c>
      <c r="I308" s="5" t="s">
        <v>20</v>
      </c>
      <c r="J308" s="5" t="s">
        <v>31</v>
      </c>
      <c r="K308" s="44">
        <f t="shared" si="11"/>
        <v>766.66666666666663</v>
      </c>
      <c r="L308" s="27" t="str">
        <f>VLOOKUP($C308, 'Ərazi məlumatları'!$A$2:$C$5, 2, 0)</f>
        <v>7x7</v>
      </c>
      <c r="M308" s="27">
        <f>VLOOKUP($C308, 'Ərazi məlumatları'!$A$2:$C$5, 3, 0)</f>
        <v>100</v>
      </c>
    </row>
    <row r="309" spans="1:13" ht="12.75" x14ac:dyDescent="0.2">
      <c r="A309" s="3">
        <f t="shared" si="12"/>
        <v>308</v>
      </c>
      <c r="B309" s="43">
        <v>44919</v>
      </c>
      <c r="C309" s="5" t="s">
        <v>13</v>
      </c>
      <c r="D309" s="5" t="s">
        <v>14</v>
      </c>
      <c r="E309" s="7">
        <v>2</v>
      </c>
      <c r="F309" s="5" t="s">
        <v>15</v>
      </c>
      <c r="G309" s="7">
        <v>2400</v>
      </c>
      <c r="H309" s="5" t="s">
        <v>16</v>
      </c>
      <c r="I309" s="5" t="s">
        <v>20</v>
      </c>
      <c r="J309" s="5" t="s">
        <v>31</v>
      </c>
      <c r="K309" s="44">
        <f t="shared" si="11"/>
        <v>1200</v>
      </c>
      <c r="L309" s="27" t="str">
        <f>VLOOKUP($C309, 'Ərazi məlumatları'!$A$2:$C$5, 2, 0)</f>
        <v>7x7</v>
      </c>
      <c r="M309" s="27">
        <f>VLOOKUP($C309, 'Ərazi məlumatları'!$A$2:$C$5, 3, 0)</f>
        <v>100</v>
      </c>
    </row>
    <row r="310" spans="1:13" ht="12.75" x14ac:dyDescent="0.2">
      <c r="A310" s="3">
        <f t="shared" si="12"/>
        <v>309</v>
      </c>
      <c r="B310" s="43">
        <v>44921</v>
      </c>
      <c r="C310" s="5" t="s">
        <v>13</v>
      </c>
      <c r="D310" s="5" t="s">
        <v>14</v>
      </c>
      <c r="E310" s="7">
        <v>2</v>
      </c>
      <c r="F310" s="5" t="s">
        <v>15</v>
      </c>
      <c r="G310" s="7">
        <v>3120</v>
      </c>
      <c r="H310" s="5" t="s">
        <v>16</v>
      </c>
      <c r="I310" s="5" t="s">
        <v>20</v>
      </c>
      <c r="J310" s="5" t="s">
        <v>31</v>
      </c>
      <c r="K310" s="44">
        <f t="shared" si="11"/>
        <v>1560</v>
      </c>
      <c r="L310" s="27" t="str">
        <f>VLOOKUP($C310, 'Ərazi məlumatları'!$A$2:$C$5, 2, 0)</f>
        <v>7x7</v>
      </c>
      <c r="M310" s="27">
        <f>VLOOKUP($C310, 'Ərazi məlumatları'!$A$2:$C$5, 3, 0)</f>
        <v>100</v>
      </c>
    </row>
    <row r="311" spans="1:13" ht="12.75" x14ac:dyDescent="0.2">
      <c r="A311" s="3">
        <f t="shared" si="12"/>
        <v>310</v>
      </c>
      <c r="B311" s="43">
        <v>44921</v>
      </c>
      <c r="C311" s="5" t="s">
        <v>13</v>
      </c>
      <c r="D311" s="5" t="s">
        <v>14</v>
      </c>
      <c r="E311" s="7">
        <v>24</v>
      </c>
      <c r="F311" s="5" t="s">
        <v>15</v>
      </c>
      <c r="G311" s="7">
        <v>5080</v>
      </c>
      <c r="H311" s="5" t="s">
        <v>16</v>
      </c>
      <c r="I311" s="5" t="s">
        <v>20</v>
      </c>
      <c r="J311" s="5" t="s">
        <v>34</v>
      </c>
      <c r="K311" s="44">
        <f t="shared" si="11"/>
        <v>211.66666666666666</v>
      </c>
      <c r="L311" s="27" t="str">
        <f>VLOOKUP($C311, 'Ərazi məlumatları'!$A$2:$C$5, 2, 0)</f>
        <v>7x7</v>
      </c>
      <c r="M311" s="27">
        <f>VLOOKUP($C311, 'Ərazi məlumatları'!$A$2:$C$5, 3, 0)</f>
        <v>100</v>
      </c>
    </row>
    <row r="312" spans="1:13" ht="12.75" x14ac:dyDescent="0.2">
      <c r="A312" s="3">
        <f t="shared" si="12"/>
        <v>311</v>
      </c>
      <c r="B312" s="43">
        <v>44921</v>
      </c>
      <c r="C312" s="5" t="s">
        <v>13</v>
      </c>
      <c r="D312" s="5" t="s">
        <v>14</v>
      </c>
      <c r="E312" s="7">
        <v>17</v>
      </c>
      <c r="F312" s="5" t="s">
        <v>15</v>
      </c>
      <c r="G312" s="7">
        <v>6220</v>
      </c>
      <c r="H312" s="5" t="s">
        <v>16</v>
      </c>
      <c r="I312" s="5" t="s">
        <v>20</v>
      </c>
      <c r="J312" s="5" t="s">
        <v>34</v>
      </c>
      <c r="K312" s="44">
        <f t="shared" si="11"/>
        <v>365.88235294117646</v>
      </c>
      <c r="L312" s="27" t="str">
        <f>VLOOKUP($C312, 'Ərazi məlumatları'!$A$2:$C$5, 2, 0)</f>
        <v>7x7</v>
      </c>
      <c r="M312" s="27">
        <f>VLOOKUP($C312, 'Ərazi məlumatları'!$A$2:$C$5, 3, 0)</f>
        <v>100</v>
      </c>
    </row>
    <row r="313" spans="1:13" ht="12.75" x14ac:dyDescent="0.2">
      <c r="A313" s="3">
        <f t="shared" si="12"/>
        <v>312</v>
      </c>
      <c r="B313" s="43">
        <v>44921</v>
      </c>
      <c r="C313" s="5" t="s">
        <v>23</v>
      </c>
      <c r="D313" s="5" t="s">
        <v>14</v>
      </c>
      <c r="E313" s="7">
        <v>31</v>
      </c>
      <c r="F313" s="5" t="s">
        <v>35</v>
      </c>
      <c r="G313" s="7">
        <v>1000</v>
      </c>
      <c r="H313" s="5" t="s">
        <v>16</v>
      </c>
      <c r="I313" s="5" t="s">
        <v>20</v>
      </c>
      <c r="J313" s="5" t="s">
        <v>18</v>
      </c>
      <c r="K313" s="44">
        <f t="shared" si="11"/>
        <v>32.258064516129032</v>
      </c>
      <c r="L313" s="27" t="str">
        <f>VLOOKUP($C313, 'Ərazi məlumatları'!$A$2:$C$5, 2, 0)</f>
        <v>5x1.5</v>
      </c>
      <c r="M313" s="27">
        <f>VLOOKUP($C313, 'Ərazi məlumatları'!$A$2:$C$5, 3, 0)</f>
        <v>200</v>
      </c>
    </row>
    <row r="314" spans="1:13" ht="12.75" x14ac:dyDescent="0.2">
      <c r="A314" s="3">
        <f t="shared" si="12"/>
        <v>313</v>
      </c>
      <c r="B314" s="43">
        <v>44922</v>
      </c>
      <c r="C314" s="5" t="s">
        <v>13</v>
      </c>
      <c r="D314" s="5" t="s">
        <v>14</v>
      </c>
      <c r="E314" s="7">
        <v>3</v>
      </c>
      <c r="F314" s="5" t="s">
        <v>15</v>
      </c>
      <c r="G314" s="7">
        <v>1100</v>
      </c>
      <c r="H314" s="5" t="s">
        <v>16</v>
      </c>
      <c r="I314" s="5" t="s">
        <v>20</v>
      </c>
      <c r="J314" s="5" t="s">
        <v>31</v>
      </c>
      <c r="K314" s="44">
        <f t="shared" si="11"/>
        <v>366.66666666666669</v>
      </c>
      <c r="L314" s="27" t="str">
        <f>VLOOKUP($C314, 'Ərazi məlumatları'!$A$2:$C$5, 2, 0)</f>
        <v>7x7</v>
      </c>
      <c r="M314" s="27">
        <f>VLOOKUP($C314, 'Ərazi məlumatları'!$A$2:$C$5, 3, 0)</f>
        <v>100</v>
      </c>
    </row>
    <row r="315" spans="1:13" ht="12.75" x14ac:dyDescent="0.2">
      <c r="A315" s="3">
        <f t="shared" si="12"/>
        <v>314</v>
      </c>
      <c r="B315" s="43">
        <v>44922</v>
      </c>
      <c r="C315" s="5" t="s">
        <v>13</v>
      </c>
      <c r="D315" s="5" t="s">
        <v>14</v>
      </c>
      <c r="E315" s="7">
        <v>1</v>
      </c>
      <c r="F315" s="5" t="s">
        <v>15</v>
      </c>
      <c r="G315" s="7">
        <v>1200</v>
      </c>
      <c r="H315" s="5" t="s">
        <v>16</v>
      </c>
      <c r="I315" s="5" t="s">
        <v>20</v>
      </c>
      <c r="J315" s="5" t="s">
        <v>31</v>
      </c>
      <c r="K315" s="44">
        <f t="shared" si="11"/>
        <v>1200</v>
      </c>
      <c r="L315" s="27" t="str">
        <f>VLOOKUP($C315, 'Ərazi məlumatları'!$A$2:$C$5, 2, 0)</f>
        <v>7x7</v>
      </c>
      <c r="M315" s="27">
        <f>VLOOKUP($C315, 'Ərazi məlumatları'!$A$2:$C$5, 3, 0)</f>
        <v>100</v>
      </c>
    </row>
    <row r="316" spans="1:13" ht="12.75" x14ac:dyDescent="0.2">
      <c r="A316" s="3">
        <f t="shared" si="12"/>
        <v>315</v>
      </c>
      <c r="B316" s="43">
        <v>44922</v>
      </c>
      <c r="C316" s="5" t="s">
        <v>13</v>
      </c>
      <c r="D316" s="5" t="s">
        <v>14</v>
      </c>
      <c r="E316" s="7">
        <v>22</v>
      </c>
      <c r="F316" s="5" t="s">
        <v>15</v>
      </c>
      <c r="G316" s="7">
        <v>1300</v>
      </c>
      <c r="H316" s="5" t="s">
        <v>16</v>
      </c>
      <c r="I316" s="5" t="s">
        <v>20</v>
      </c>
      <c r="J316" s="5" t="s">
        <v>34</v>
      </c>
      <c r="K316" s="44">
        <f t="shared" si="11"/>
        <v>59.090909090909093</v>
      </c>
      <c r="L316" s="27" t="str">
        <f>VLOOKUP($C316, 'Ərazi məlumatları'!$A$2:$C$5, 2, 0)</f>
        <v>7x7</v>
      </c>
      <c r="M316" s="27">
        <f>VLOOKUP($C316, 'Ərazi məlumatları'!$A$2:$C$5, 3, 0)</f>
        <v>100</v>
      </c>
    </row>
    <row r="317" spans="1:13" ht="12.75" x14ac:dyDescent="0.2">
      <c r="A317" s="3">
        <f t="shared" si="12"/>
        <v>316</v>
      </c>
      <c r="B317" s="43">
        <v>44922</v>
      </c>
      <c r="C317" s="5" t="s">
        <v>13</v>
      </c>
      <c r="D317" s="5" t="s">
        <v>14</v>
      </c>
      <c r="E317" s="7">
        <v>18</v>
      </c>
      <c r="F317" s="5" t="s">
        <v>15</v>
      </c>
      <c r="G317" s="7">
        <v>1400</v>
      </c>
      <c r="H317" s="5" t="s">
        <v>16</v>
      </c>
      <c r="I317" s="5" t="s">
        <v>20</v>
      </c>
      <c r="J317" s="5" t="s">
        <v>34</v>
      </c>
      <c r="K317" s="44">
        <f t="shared" si="11"/>
        <v>77.777777777777771</v>
      </c>
      <c r="L317" s="27" t="str">
        <f>VLOOKUP($C317, 'Ərazi məlumatları'!$A$2:$C$5, 2, 0)</f>
        <v>7x7</v>
      </c>
      <c r="M317" s="27">
        <f>VLOOKUP($C317, 'Ərazi məlumatları'!$A$2:$C$5, 3, 0)</f>
        <v>100</v>
      </c>
    </row>
    <row r="318" spans="1:13" ht="12.75" x14ac:dyDescent="0.2">
      <c r="A318" s="3">
        <f t="shared" si="12"/>
        <v>317</v>
      </c>
      <c r="B318" s="43">
        <v>44922</v>
      </c>
      <c r="C318" s="5" t="s">
        <v>23</v>
      </c>
      <c r="D318" s="5" t="s">
        <v>14</v>
      </c>
      <c r="E318" s="7">
        <v>31</v>
      </c>
      <c r="F318" s="5" t="s">
        <v>35</v>
      </c>
      <c r="G318" s="7">
        <v>1500</v>
      </c>
      <c r="H318" s="5" t="s">
        <v>16</v>
      </c>
      <c r="I318" s="5" t="s">
        <v>20</v>
      </c>
      <c r="J318" s="5" t="s">
        <v>18</v>
      </c>
      <c r="K318" s="44">
        <f t="shared" si="11"/>
        <v>48.387096774193552</v>
      </c>
      <c r="L318" s="27" t="str">
        <f>VLOOKUP($C318, 'Ərazi məlumatları'!$A$2:$C$5, 2, 0)</f>
        <v>5x1.5</v>
      </c>
      <c r="M318" s="27">
        <f>VLOOKUP($C318, 'Ərazi məlumatları'!$A$2:$C$5, 3, 0)</f>
        <v>200</v>
      </c>
    </row>
    <row r="319" spans="1:13" ht="12.75" x14ac:dyDescent="0.2">
      <c r="A319" s="3">
        <f t="shared" si="12"/>
        <v>318</v>
      </c>
      <c r="B319" s="43">
        <v>44921</v>
      </c>
      <c r="C319" s="5" t="s">
        <v>21</v>
      </c>
      <c r="D319" s="5" t="s">
        <v>14</v>
      </c>
      <c r="E319" s="7">
        <v>10</v>
      </c>
      <c r="F319" s="5" t="s">
        <v>22</v>
      </c>
      <c r="G319" s="7">
        <v>1600</v>
      </c>
      <c r="H319" s="5" t="s">
        <v>16</v>
      </c>
      <c r="I319" s="5" t="s">
        <v>20</v>
      </c>
      <c r="J319" s="5" t="s">
        <v>18</v>
      </c>
      <c r="K319" s="44">
        <f t="shared" si="11"/>
        <v>160</v>
      </c>
      <c r="L319" s="27" t="str">
        <f>VLOOKUP($C319, 'Ərazi məlumatları'!$A$2:$C$5, 2, 0)</f>
        <v>6x4</v>
      </c>
      <c r="M319" s="27">
        <f>VLOOKUP($C319, 'Ərazi məlumatları'!$A$2:$C$5, 3, 0)</f>
        <v>70</v>
      </c>
    </row>
    <row r="320" spans="1:13" ht="12.75" x14ac:dyDescent="0.2">
      <c r="A320" s="3">
        <f t="shared" si="12"/>
        <v>319</v>
      </c>
      <c r="B320" s="43">
        <v>44922</v>
      </c>
      <c r="C320" s="5" t="s">
        <v>21</v>
      </c>
      <c r="D320" s="5" t="s">
        <v>14</v>
      </c>
      <c r="E320" s="7">
        <v>10</v>
      </c>
      <c r="F320" s="5" t="s">
        <v>22</v>
      </c>
      <c r="G320" s="7">
        <v>1700</v>
      </c>
      <c r="H320" s="5" t="s">
        <v>16</v>
      </c>
      <c r="I320" s="5" t="s">
        <v>20</v>
      </c>
      <c r="J320" s="5" t="s">
        <v>18</v>
      </c>
      <c r="K320" s="44">
        <f t="shared" si="11"/>
        <v>170</v>
      </c>
      <c r="L320" s="27" t="str">
        <f>VLOOKUP($C320, 'Ərazi məlumatları'!$A$2:$C$5, 2, 0)</f>
        <v>6x4</v>
      </c>
      <c r="M320" s="27">
        <f>VLOOKUP($C320, 'Ərazi məlumatları'!$A$2:$C$5, 3, 0)</f>
        <v>70</v>
      </c>
    </row>
    <row r="321" spans="1:13" ht="12.75" x14ac:dyDescent="0.2">
      <c r="A321" s="3">
        <f t="shared" si="12"/>
        <v>320</v>
      </c>
      <c r="B321" s="43">
        <v>44923</v>
      </c>
      <c r="C321" s="5" t="s">
        <v>13</v>
      </c>
      <c r="D321" s="5" t="s">
        <v>14</v>
      </c>
      <c r="E321" s="7">
        <v>17</v>
      </c>
      <c r="F321" s="5" t="s">
        <v>15</v>
      </c>
      <c r="G321" s="7">
        <v>1800</v>
      </c>
      <c r="H321" s="5" t="s">
        <v>16</v>
      </c>
      <c r="I321" s="5" t="s">
        <v>20</v>
      </c>
      <c r="J321" s="5" t="s">
        <v>34</v>
      </c>
      <c r="K321" s="44">
        <f t="shared" si="11"/>
        <v>105.88235294117646</v>
      </c>
      <c r="L321" s="27" t="str">
        <f>VLOOKUP($C321, 'Ərazi məlumatları'!$A$2:$C$5, 2, 0)</f>
        <v>7x7</v>
      </c>
      <c r="M321" s="27">
        <f>VLOOKUP($C321, 'Ərazi məlumatları'!$A$2:$C$5, 3, 0)</f>
        <v>100</v>
      </c>
    </row>
    <row r="322" spans="1:13" ht="12.75" x14ac:dyDescent="0.2">
      <c r="A322" s="3">
        <f t="shared" si="12"/>
        <v>321</v>
      </c>
      <c r="B322" s="43">
        <v>44923</v>
      </c>
      <c r="C322" s="5" t="s">
        <v>23</v>
      </c>
      <c r="D322" s="5" t="s">
        <v>14</v>
      </c>
      <c r="E322" s="7">
        <v>31</v>
      </c>
      <c r="F322" s="5" t="s">
        <v>35</v>
      </c>
      <c r="G322" s="7">
        <v>1900</v>
      </c>
      <c r="H322" s="5" t="s">
        <v>16</v>
      </c>
      <c r="I322" s="5" t="s">
        <v>20</v>
      </c>
      <c r="J322" s="5" t="s">
        <v>18</v>
      </c>
      <c r="K322" s="44">
        <f t="shared" si="11"/>
        <v>61.29032258064516</v>
      </c>
      <c r="L322" s="27" t="str">
        <f>VLOOKUP($C322, 'Ərazi məlumatları'!$A$2:$C$5, 2, 0)</f>
        <v>5x1.5</v>
      </c>
      <c r="M322" s="27">
        <f>VLOOKUP($C322, 'Ərazi məlumatları'!$A$2:$C$5, 3, 0)</f>
        <v>200</v>
      </c>
    </row>
    <row r="323" spans="1:13" ht="12.75" x14ac:dyDescent="0.2">
      <c r="A323" s="3">
        <f t="shared" si="12"/>
        <v>322</v>
      </c>
      <c r="B323" s="43">
        <v>44923</v>
      </c>
      <c r="C323" s="5" t="s">
        <v>13</v>
      </c>
      <c r="D323" s="5" t="s">
        <v>14</v>
      </c>
      <c r="E323" s="7">
        <v>22</v>
      </c>
      <c r="F323" s="5" t="s">
        <v>15</v>
      </c>
      <c r="G323" s="7">
        <v>2000</v>
      </c>
      <c r="H323" s="5" t="s">
        <v>16</v>
      </c>
      <c r="I323" s="5" t="s">
        <v>20</v>
      </c>
      <c r="J323" s="5" t="s">
        <v>34</v>
      </c>
      <c r="K323" s="44">
        <f t="shared" ref="K323:K335" si="13">G323/E323</f>
        <v>90.909090909090907</v>
      </c>
      <c r="L323" s="27" t="str">
        <f>VLOOKUP($C323, 'Ərazi məlumatları'!$A$2:$C$5, 2, 0)</f>
        <v>7x7</v>
      </c>
      <c r="M323" s="27">
        <f>VLOOKUP($C323, 'Ərazi məlumatları'!$A$2:$C$5, 3, 0)</f>
        <v>100</v>
      </c>
    </row>
    <row r="324" spans="1:13" ht="12.75" x14ac:dyDescent="0.2">
      <c r="A324" s="3">
        <f t="shared" si="12"/>
        <v>323</v>
      </c>
      <c r="B324" s="43">
        <v>44923</v>
      </c>
      <c r="C324" s="5" t="s">
        <v>13</v>
      </c>
      <c r="D324" s="5" t="s">
        <v>14</v>
      </c>
      <c r="E324" s="7">
        <v>1</v>
      </c>
      <c r="F324" s="5" t="s">
        <v>15</v>
      </c>
      <c r="G324" s="7">
        <v>2100</v>
      </c>
      <c r="H324" s="5" t="s">
        <v>16</v>
      </c>
      <c r="I324" s="5" t="s">
        <v>20</v>
      </c>
      <c r="J324" s="5" t="s">
        <v>31</v>
      </c>
      <c r="K324" s="44">
        <f t="shared" si="13"/>
        <v>2100</v>
      </c>
      <c r="L324" s="27" t="str">
        <f>VLOOKUP($C324, 'Ərazi məlumatları'!$A$2:$C$5, 2, 0)</f>
        <v>7x7</v>
      </c>
      <c r="M324" s="27">
        <f>VLOOKUP($C324, 'Ərazi məlumatları'!$A$2:$C$5, 3, 0)</f>
        <v>100</v>
      </c>
    </row>
    <row r="325" spans="1:13" ht="12.75" x14ac:dyDescent="0.2">
      <c r="A325" s="3">
        <f t="shared" si="12"/>
        <v>324</v>
      </c>
      <c r="B325" s="43">
        <v>44923</v>
      </c>
      <c r="C325" s="5" t="s">
        <v>13</v>
      </c>
      <c r="D325" s="5" t="s">
        <v>14</v>
      </c>
      <c r="E325" s="7">
        <v>3</v>
      </c>
      <c r="F325" s="5" t="s">
        <v>15</v>
      </c>
      <c r="G325" s="7">
        <v>2200</v>
      </c>
      <c r="H325" s="5" t="s">
        <v>16</v>
      </c>
      <c r="I325" s="5" t="s">
        <v>20</v>
      </c>
      <c r="J325" s="5" t="s">
        <v>31</v>
      </c>
      <c r="K325" s="44">
        <f t="shared" si="13"/>
        <v>733.33333333333337</v>
      </c>
      <c r="L325" s="27" t="str">
        <f>VLOOKUP($C325, 'Ərazi məlumatları'!$A$2:$C$5, 2, 0)</f>
        <v>7x7</v>
      </c>
      <c r="M325" s="27">
        <f>VLOOKUP($C325, 'Ərazi məlumatları'!$A$2:$C$5, 3, 0)</f>
        <v>100</v>
      </c>
    </row>
    <row r="326" spans="1:13" ht="12.75" x14ac:dyDescent="0.2">
      <c r="A326" s="3">
        <f t="shared" si="12"/>
        <v>325</v>
      </c>
      <c r="B326" s="43">
        <v>44923</v>
      </c>
      <c r="C326" s="5" t="s">
        <v>21</v>
      </c>
      <c r="D326" s="5" t="s">
        <v>14</v>
      </c>
      <c r="E326" s="7">
        <v>10</v>
      </c>
      <c r="F326" s="5" t="s">
        <v>22</v>
      </c>
      <c r="G326" s="7">
        <v>2300</v>
      </c>
      <c r="H326" s="5" t="s">
        <v>16</v>
      </c>
      <c r="I326" s="5" t="s">
        <v>20</v>
      </c>
      <c r="J326" s="5" t="s">
        <v>18</v>
      </c>
      <c r="K326" s="44">
        <f t="shared" si="13"/>
        <v>230</v>
      </c>
      <c r="L326" s="27" t="str">
        <f>VLOOKUP($C326, 'Ərazi məlumatları'!$A$2:$C$5, 2, 0)</f>
        <v>6x4</v>
      </c>
      <c r="M326" s="27">
        <f>VLOOKUP($C326, 'Ərazi məlumatları'!$A$2:$C$5, 3, 0)</f>
        <v>70</v>
      </c>
    </row>
    <row r="327" spans="1:13" ht="12.75" x14ac:dyDescent="0.2">
      <c r="A327" s="3">
        <f t="shared" si="12"/>
        <v>326</v>
      </c>
      <c r="B327" s="43">
        <v>44924</v>
      </c>
      <c r="C327" s="5" t="s">
        <v>21</v>
      </c>
      <c r="D327" s="5" t="s">
        <v>14</v>
      </c>
      <c r="E327" s="7">
        <v>10</v>
      </c>
      <c r="F327" s="5" t="s">
        <v>22</v>
      </c>
      <c r="G327" s="7">
        <v>2400</v>
      </c>
      <c r="H327" s="5" t="s">
        <v>16</v>
      </c>
      <c r="I327" s="5" t="s">
        <v>20</v>
      </c>
      <c r="J327" s="5" t="s">
        <v>18</v>
      </c>
      <c r="K327" s="44">
        <f t="shared" si="13"/>
        <v>240</v>
      </c>
      <c r="L327" s="27" t="str">
        <f>VLOOKUP($C327, 'Ərazi məlumatları'!$A$2:$C$5, 2, 0)</f>
        <v>6x4</v>
      </c>
      <c r="M327" s="27">
        <f>VLOOKUP($C327, 'Ərazi məlumatları'!$A$2:$C$5, 3, 0)</f>
        <v>70</v>
      </c>
    </row>
    <row r="328" spans="1:13" ht="12.75" x14ac:dyDescent="0.2">
      <c r="A328" s="3">
        <f t="shared" si="12"/>
        <v>327</v>
      </c>
      <c r="B328" s="43">
        <v>44924</v>
      </c>
      <c r="C328" s="5" t="s">
        <v>23</v>
      </c>
      <c r="D328" s="5" t="s">
        <v>14</v>
      </c>
      <c r="E328" s="7">
        <v>30</v>
      </c>
      <c r="F328" s="5" t="s">
        <v>35</v>
      </c>
      <c r="G328" s="7">
        <v>1900</v>
      </c>
      <c r="H328" s="5" t="s">
        <v>16</v>
      </c>
      <c r="I328" s="5" t="s">
        <v>20</v>
      </c>
      <c r="J328" s="5" t="s">
        <v>18</v>
      </c>
      <c r="K328" s="44">
        <f t="shared" si="13"/>
        <v>63.333333333333336</v>
      </c>
      <c r="L328" s="27" t="str">
        <f>VLOOKUP($C328, 'Ərazi məlumatları'!$A$2:$C$5, 2, 0)</f>
        <v>5x1.5</v>
      </c>
      <c r="M328" s="27">
        <f>VLOOKUP($C328, 'Ərazi məlumatları'!$A$2:$C$5, 3, 0)</f>
        <v>200</v>
      </c>
    </row>
    <row r="329" spans="1:13" ht="12.75" x14ac:dyDescent="0.2">
      <c r="A329" s="3">
        <f t="shared" si="12"/>
        <v>328</v>
      </c>
      <c r="B329" s="43">
        <v>44924</v>
      </c>
      <c r="C329" s="5" t="s">
        <v>13</v>
      </c>
      <c r="D329" s="5" t="s">
        <v>14</v>
      </c>
      <c r="E329" s="7">
        <v>4</v>
      </c>
      <c r="F329" s="5" t="s">
        <v>15</v>
      </c>
      <c r="G329" s="7">
        <v>1000</v>
      </c>
      <c r="H329" s="5" t="s">
        <v>16</v>
      </c>
      <c r="I329" s="5" t="s">
        <v>20</v>
      </c>
      <c r="J329" s="5" t="s">
        <v>31</v>
      </c>
      <c r="K329" s="44">
        <f t="shared" si="13"/>
        <v>250</v>
      </c>
      <c r="L329" s="27" t="str">
        <f>VLOOKUP($C329, 'Ərazi məlumatları'!$A$2:$C$5, 2, 0)</f>
        <v>7x7</v>
      </c>
      <c r="M329" s="27">
        <f>VLOOKUP($C329, 'Ərazi məlumatları'!$A$2:$C$5, 3, 0)</f>
        <v>100</v>
      </c>
    </row>
    <row r="330" spans="1:13" ht="12.75" x14ac:dyDescent="0.2">
      <c r="A330" s="3">
        <f t="shared" si="12"/>
        <v>329</v>
      </c>
      <c r="B330" s="43">
        <v>44924</v>
      </c>
      <c r="C330" s="5" t="s">
        <v>13</v>
      </c>
      <c r="D330" s="5" t="s">
        <v>14</v>
      </c>
      <c r="E330" s="7">
        <v>4</v>
      </c>
      <c r="F330" s="5" t="s">
        <v>15</v>
      </c>
      <c r="G330" s="7">
        <v>1100</v>
      </c>
      <c r="H330" s="5" t="s">
        <v>16</v>
      </c>
      <c r="I330" s="5" t="s">
        <v>20</v>
      </c>
      <c r="J330" s="5" t="s">
        <v>31</v>
      </c>
      <c r="K330" s="44">
        <f t="shared" si="13"/>
        <v>275</v>
      </c>
      <c r="L330" s="27" t="str">
        <f>VLOOKUP($C330, 'Ərazi məlumatları'!$A$2:$C$5, 2, 0)</f>
        <v>7x7</v>
      </c>
      <c r="M330" s="27">
        <f>VLOOKUP($C330, 'Ərazi məlumatları'!$A$2:$C$5, 3, 0)</f>
        <v>100</v>
      </c>
    </row>
    <row r="331" spans="1:13" ht="12.75" x14ac:dyDescent="0.2">
      <c r="A331" s="3">
        <f t="shared" ref="A331:A335" si="14">ROW()-1</f>
        <v>330</v>
      </c>
      <c r="B331" s="43">
        <v>44924</v>
      </c>
      <c r="C331" s="5" t="s">
        <v>13</v>
      </c>
      <c r="D331" s="5" t="s">
        <v>14</v>
      </c>
      <c r="E331" s="7">
        <v>18</v>
      </c>
      <c r="F331" s="5" t="s">
        <v>15</v>
      </c>
      <c r="G331" s="7">
        <v>1200</v>
      </c>
      <c r="H331" s="5" t="s">
        <v>16</v>
      </c>
      <c r="I331" s="5" t="s">
        <v>20</v>
      </c>
      <c r="J331" s="5" t="s">
        <v>34</v>
      </c>
      <c r="K331" s="44">
        <f t="shared" si="13"/>
        <v>66.666666666666671</v>
      </c>
      <c r="L331" s="27" t="str">
        <f>VLOOKUP($C331, 'Ərazi məlumatları'!$A$2:$C$5, 2, 0)</f>
        <v>7x7</v>
      </c>
      <c r="M331" s="27">
        <f>VLOOKUP($C331, 'Ərazi məlumatları'!$A$2:$C$5, 3, 0)</f>
        <v>100</v>
      </c>
    </row>
    <row r="332" spans="1:13" ht="12.75" x14ac:dyDescent="0.2">
      <c r="A332" s="3">
        <f t="shared" si="14"/>
        <v>331</v>
      </c>
      <c r="B332" s="43">
        <v>44924</v>
      </c>
      <c r="C332" s="5" t="s">
        <v>13</v>
      </c>
      <c r="D332" s="5" t="s">
        <v>14</v>
      </c>
      <c r="E332" s="7">
        <v>18</v>
      </c>
      <c r="F332" s="5" t="s">
        <v>15</v>
      </c>
      <c r="G332" s="7">
        <v>1300</v>
      </c>
      <c r="H332" s="5" t="s">
        <v>16</v>
      </c>
      <c r="I332" s="5" t="s">
        <v>20</v>
      </c>
      <c r="J332" s="5" t="s">
        <v>34</v>
      </c>
      <c r="K332" s="44">
        <f t="shared" si="13"/>
        <v>72.222222222222229</v>
      </c>
      <c r="L332" s="27" t="str">
        <f>VLOOKUP($C332, 'Ərazi məlumatları'!$A$2:$C$5, 2, 0)</f>
        <v>7x7</v>
      </c>
      <c r="M332" s="27">
        <f>VLOOKUP($C332, 'Ərazi məlumatları'!$A$2:$C$5, 3, 0)</f>
        <v>100</v>
      </c>
    </row>
    <row r="333" spans="1:13" ht="12.75" x14ac:dyDescent="0.2">
      <c r="A333" s="3">
        <f t="shared" si="14"/>
        <v>332</v>
      </c>
      <c r="B333" s="43">
        <v>44925</v>
      </c>
      <c r="C333" s="5" t="s">
        <v>13</v>
      </c>
      <c r="D333" s="5" t="s">
        <v>14</v>
      </c>
      <c r="E333" s="7">
        <v>18</v>
      </c>
      <c r="F333" s="5" t="s">
        <v>15</v>
      </c>
      <c r="G333" s="7">
        <v>1400</v>
      </c>
      <c r="H333" s="5" t="s">
        <v>16</v>
      </c>
      <c r="I333" s="5" t="s">
        <v>20</v>
      </c>
      <c r="J333" s="5" t="s">
        <v>34</v>
      </c>
      <c r="K333" s="44">
        <f t="shared" si="13"/>
        <v>77.777777777777771</v>
      </c>
      <c r="L333" s="27" t="str">
        <f>VLOOKUP($C333, 'Ərazi məlumatları'!$A$2:$C$5, 2, 0)</f>
        <v>7x7</v>
      </c>
      <c r="M333" s="27">
        <f>VLOOKUP($C333, 'Ərazi məlumatları'!$A$2:$C$5, 3, 0)</f>
        <v>100</v>
      </c>
    </row>
    <row r="334" spans="1:13" ht="12.75" x14ac:dyDescent="0.2">
      <c r="A334" s="3">
        <f t="shared" si="14"/>
        <v>333</v>
      </c>
      <c r="B334" s="43">
        <v>44925</v>
      </c>
      <c r="C334" s="5" t="s">
        <v>13</v>
      </c>
      <c r="D334" s="5" t="s">
        <v>14</v>
      </c>
      <c r="E334" s="7">
        <v>4</v>
      </c>
      <c r="F334" s="5" t="s">
        <v>15</v>
      </c>
      <c r="G334" s="7">
        <v>1500</v>
      </c>
      <c r="H334" s="5" t="s">
        <v>16</v>
      </c>
      <c r="I334" s="5" t="s">
        <v>20</v>
      </c>
      <c r="J334" s="5" t="s">
        <v>31</v>
      </c>
      <c r="K334" s="44">
        <f t="shared" si="13"/>
        <v>375</v>
      </c>
      <c r="L334" s="27" t="str">
        <f>VLOOKUP($C334, 'Ərazi məlumatları'!$A$2:$C$5, 2, 0)</f>
        <v>7x7</v>
      </c>
      <c r="M334" s="27">
        <f>VLOOKUP($C334, 'Ərazi məlumatları'!$A$2:$C$5, 3, 0)</f>
        <v>100</v>
      </c>
    </row>
    <row r="335" spans="1:13" ht="12.75" x14ac:dyDescent="0.2">
      <c r="A335" s="3">
        <f t="shared" si="14"/>
        <v>334</v>
      </c>
      <c r="B335" s="43">
        <v>44925</v>
      </c>
      <c r="C335" s="5" t="s">
        <v>13</v>
      </c>
      <c r="D335" s="5" t="s">
        <v>14</v>
      </c>
      <c r="E335" s="7">
        <v>18</v>
      </c>
      <c r="F335" s="5" t="s">
        <v>15</v>
      </c>
      <c r="G335" s="7">
        <v>1600</v>
      </c>
      <c r="H335" s="5" t="s">
        <v>16</v>
      </c>
      <c r="I335" s="5" t="s">
        <v>20</v>
      </c>
      <c r="J335" s="5" t="s">
        <v>34</v>
      </c>
      <c r="K335" s="44">
        <f t="shared" si="13"/>
        <v>88.888888888888886</v>
      </c>
      <c r="L335" s="27" t="str">
        <f>VLOOKUP($C335, 'Ərazi məlumatları'!$A$2:$C$5, 2, 0)</f>
        <v>7x7</v>
      </c>
      <c r="M335" s="27">
        <f>VLOOKUP($C335, 'Ərazi məlumatları'!$A$2:$C$5, 3, 0)</f>
        <v>100</v>
      </c>
    </row>
  </sheetData>
  <autoFilter ref="A1:M335" xr:uid="{00000000-0009-0000-0000-000000000000}"/>
  <customSheetViews>
    <customSheetView guid="{C6F09D47-5A8E-4C40-8F42-1242C36CFDCF}" filter="1" showAutoFilter="1">
      <pageMargins left="0" right="0" top="0" bottom="0" header="0" footer="0"/>
      <autoFilter ref="A6:AD631" xr:uid="{00000000-0000-0000-0000-000000000000}">
        <filterColumn colId="2">
          <filters blank="1">
            <filter val="1/10/2023"/>
            <filter val="1/12/2023"/>
            <filter val="1/13/2023"/>
            <filter val="1/14/2023"/>
            <filter val="1/16/2023"/>
            <filter val="1/17/2023"/>
            <filter val="1/3/2023"/>
            <filter val="1/4/2023"/>
            <filter val="1/5/2023"/>
            <filter val="1/6/2023"/>
            <filter val="1/7/2023"/>
            <filter val="1/8/2023"/>
            <filter val="10/1/2022"/>
            <filter val="10/10/2022"/>
            <filter val="10/12/2022"/>
            <filter val="10/13/2022"/>
            <filter val="10/14/2022"/>
            <filter val="10/17/2022"/>
            <filter val="10/18/2022"/>
            <filter val="10/19/2022"/>
            <filter val="10/20/2022"/>
            <filter val="10/21/2022"/>
            <filter val="10/24/2022"/>
            <filter val="10/25/2022"/>
            <filter val="10/26/2022"/>
            <filter val="10/27/2022"/>
            <filter val="10/28/2022"/>
            <filter val="10/3/2022"/>
            <filter val="10/31/2022"/>
            <filter val="10/4/2022"/>
            <filter val="10/5/2022"/>
            <filter val="10/6/2022"/>
            <filter val="10/7/2022"/>
            <filter val="11/1/2022"/>
            <filter val="11/10/2022"/>
            <filter val="11/11/2022"/>
            <filter val="11/12/2022"/>
            <filter val="11/14/2022"/>
            <filter val="11/15/2022"/>
            <filter val="11/16/2022"/>
            <filter val="11/17/2022"/>
            <filter val="11/18/2022"/>
            <filter val="11/19/2022"/>
            <filter val="11/2/2022"/>
            <filter val="11/20/2022"/>
            <filter val="11/21/2022"/>
            <filter val="11/22/2022"/>
            <filter val="11/23/2022"/>
            <filter val="11/24/2022"/>
            <filter val="11/25/2022"/>
            <filter val="11/26/2022"/>
            <filter val="11/27/2022"/>
            <filter val="11/28/2022"/>
            <filter val="11/29/2022"/>
            <filter val="11/3/2022"/>
            <filter val="11/30/2022"/>
            <filter val="11/4/2022"/>
            <filter val="11/5/2022"/>
            <filter val="11/6/2022"/>
            <filter val="11/7/2022"/>
            <filter val="11/8/2022"/>
            <filter val="11/9/2022"/>
            <filter val="12/02/2022"/>
            <filter val="12/03/2022"/>
            <filter val="12/04/2022"/>
            <filter val="12/05/2022"/>
            <filter val="12/17/2022"/>
            <filter val="12/18/2022"/>
            <filter val="12/20/2022"/>
            <filter val="12/24/2022"/>
            <filter val="12/30/2022"/>
            <filter val="9/20/2022"/>
            <filter val="9/27/2022"/>
            <filter val="9/28/2022"/>
            <filter val="9/29/2022"/>
            <filter val="9/30/2022"/>
          </filters>
        </filterColumn>
        <filterColumn colId="3">
          <filters>
            <filter val="ZR N02"/>
          </filters>
        </filterColumn>
      </autoFilter>
    </customSheetView>
    <customSheetView guid="{13BD5032-1401-491F-9D2E-917CBE72FAD9}" filter="1" showAutoFilter="1">
      <pageMargins left="0" right="0" top="0" bottom="0" header="0" footer="0"/>
      <autoFilter ref="B6:R640" xr:uid="{00000000-0000-0000-0000-000000000000}"/>
    </customSheetView>
  </customSheetViews>
  <dataValidations count="3">
    <dataValidation type="list" allowBlank="1" sqref="I2:I335" xr:uid="{00000000-0002-0000-0000-000000000000}">
      <formula1>"Yağlıq,Süfrəlik"</formula1>
    </dataValidation>
    <dataValidation type="list" allowBlank="1" sqref="H2:H335" xr:uid="{00000000-0002-0000-0000-000001000000}">
      <formula1>"Grand Agro MMC,Fizuli,Oğurluq"</formula1>
    </dataValidation>
    <dataValidation type="list" allowBlank="1" sqref="C2:D335 F2:F335" xr:uid="{00000000-0002-0000-0000-000002000000}">
      <formula1>#REF!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700ED-5B27-4C52-A087-7E7D239D744D}">
  <dimension ref="B2:O41"/>
  <sheetViews>
    <sheetView workbookViewId="0">
      <selection activeCell="B27" sqref="B27:C27"/>
    </sheetView>
  </sheetViews>
  <sheetFormatPr defaultRowHeight="12.75" x14ac:dyDescent="0.2"/>
  <cols>
    <col min="2" max="2" width="12.85546875" bestFit="1" customWidth="1"/>
    <col min="3" max="3" width="18.7109375" bestFit="1" customWidth="1"/>
    <col min="4" max="4" width="9" bestFit="1" customWidth="1"/>
    <col min="5" max="5" width="12" bestFit="1" customWidth="1"/>
    <col min="6" max="6" width="7" bestFit="1" customWidth="1"/>
    <col min="7" max="7" width="18.7109375" bestFit="1" customWidth="1"/>
    <col min="8" max="8" width="7" bestFit="1" customWidth="1"/>
    <col min="9" max="10" width="6" bestFit="1" customWidth="1"/>
    <col min="11" max="11" width="12.85546875" bestFit="1" customWidth="1"/>
    <col min="12" max="12" width="18.7109375" bestFit="1" customWidth="1"/>
    <col min="13" max="14" width="6" bestFit="1" customWidth="1"/>
    <col min="15" max="15" width="12.42578125" bestFit="1" customWidth="1"/>
  </cols>
  <sheetData>
    <row r="2" spans="2:15" x14ac:dyDescent="0.2">
      <c r="B2" s="248" t="s">
        <v>1729</v>
      </c>
      <c r="C2" s="249"/>
      <c r="F2" s="248" t="s">
        <v>1730</v>
      </c>
      <c r="G2" s="249"/>
    </row>
    <row r="3" spans="2:15" x14ac:dyDescent="0.2">
      <c r="B3" s="210" t="s">
        <v>375</v>
      </c>
      <c r="C3" s="201" t="s">
        <v>381</v>
      </c>
      <c r="F3" s="210" t="s">
        <v>375</v>
      </c>
      <c r="G3" s="201" t="s">
        <v>381</v>
      </c>
    </row>
    <row r="4" spans="2:15" x14ac:dyDescent="0.2">
      <c r="B4" s="211" t="s">
        <v>13</v>
      </c>
      <c r="C4" s="203">
        <v>69841485380</v>
      </c>
      <c r="F4" s="211" t="s">
        <v>1725</v>
      </c>
      <c r="G4" s="203"/>
    </row>
    <row r="5" spans="2:15" x14ac:dyDescent="0.2">
      <c r="B5" s="212" t="s">
        <v>21</v>
      </c>
      <c r="C5" s="213">
        <v>52000617653.599998</v>
      </c>
      <c r="F5" s="236" t="s">
        <v>378</v>
      </c>
      <c r="G5" s="213">
        <v>58000</v>
      </c>
    </row>
    <row r="6" spans="2:15" x14ac:dyDescent="0.2">
      <c r="B6" s="212" t="s">
        <v>19</v>
      </c>
      <c r="C6" s="213">
        <v>498951.20000000007</v>
      </c>
      <c r="F6" s="236" t="s">
        <v>43</v>
      </c>
      <c r="G6" s="213">
        <v>660160</v>
      </c>
    </row>
    <row r="7" spans="2:15" x14ac:dyDescent="0.2">
      <c r="B7" s="212" t="s">
        <v>23</v>
      </c>
      <c r="C7" s="213">
        <v>328423.20000000007</v>
      </c>
      <c r="F7" s="236" t="s">
        <v>379</v>
      </c>
      <c r="G7" s="213">
        <v>1065111.9999999998</v>
      </c>
    </row>
    <row r="8" spans="2:15" x14ac:dyDescent="0.2">
      <c r="B8" s="214" t="s">
        <v>376</v>
      </c>
      <c r="C8" s="202">
        <v>121842930407.99998</v>
      </c>
      <c r="F8" s="236" t="s">
        <v>380</v>
      </c>
      <c r="G8" s="215">
        <v>121841138416</v>
      </c>
    </row>
    <row r="9" spans="2:15" x14ac:dyDescent="0.2">
      <c r="F9" s="212" t="s">
        <v>1726</v>
      </c>
      <c r="G9" s="213"/>
    </row>
    <row r="10" spans="2:15" x14ac:dyDescent="0.2">
      <c r="F10" s="236" t="s">
        <v>380</v>
      </c>
      <c r="G10" s="213">
        <v>8720</v>
      </c>
    </row>
    <row r="11" spans="2:15" x14ac:dyDescent="0.2">
      <c r="F11" s="214" t="s">
        <v>376</v>
      </c>
      <c r="G11" s="202">
        <v>121842930408</v>
      </c>
    </row>
    <row r="15" spans="2:15" x14ac:dyDescent="0.2">
      <c r="B15" s="248" t="s">
        <v>1731</v>
      </c>
      <c r="C15" s="249"/>
    </row>
    <row r="16" spans="2:15" x14ac:dyDescent="0.2">
      <c r="B16" s="210" t="s">
        <v>381</v>
      </c>
      <c r="C16" s="210" t="s">
        <v>377</v>
      </c>
      <c r="D16" s="199"/>
      <c r="E16" s="199"/>
      <c r="F16" s="199"/>
      <c r="G16" s="199"/>
      <c r="H16" s="199"/>
      <c r="I16" s="199"/>
      <c r="J16" s="199"/>
      <c r="K16" s="199"/>
      <c r="L16" s="199"/>
      <c r="M16" s="199"/>
      <c r="N16" s="199"/>
      <c r="O16" s="200"/>
    </row>
    <row r="17" spans="2:15" x14ac:dyDescent="0.2">
      <c r="B17" s="210" t="s">
        <v>375</v>
      </c>
      <c r="C17" s="198" t="s">
        <v>27</v>
      </c>
      <c r="D17" s="239" t="s">
        <v>26</v>
      </c>
      <c r="E17" s="239" t="s">
        <v>15</v>
      </c>
      <c r="F17" s="239" t="s">
        <v>24</v>
      </c>
      <c r="G17" s="239" t="s">
        <v>22</v>
      </c>
      <c r="H17" s="239" t="s">
        <v>35</v>
      </c>
      <c r="I17" s="239" t="s">
        <v>30</v>
      </c>
      <c r="J17" s="239" t="s">
        <v>28</v>
      </c>
      <c r="K17" s="239" t="s">
        <v>25</v>
      </c>
      <c r="L17" s="239" t="s">
        <v>33</v>
      </c>
      <c r="M17" s="239" t="s">
        <v>32</v>
      </c>
      <c r="N17" s="239" t="s">
        <v>29</v>
      </c>
      <c r="O17" s="201" t="s">
        <v>376</v>
      </c>
    </row>
    <row r="18" spans="2:15" x14ac:dyDescent="0.2">
      <c r="B18" s="211" t="s">
        <v>80</v>
      </c>
      <c r="C18" s="219">
        <v>35057.200000000004</v>
      </c>
      <c r="D18" s="240">
        <v>158244.80000000005</v>
      </c>
      <c r="E18" s="240">
        <v>162400</v>
      </c>
      <c r="F18" s="240"/>
      <c r="G18" s="240">
        <v>127156</v>
      </c>
      <c r="H18" s="240"/>
      <c r="I18" s="240">
        <v>8268</v>
      </c>
      <c r="J18" s="240">
        <v>2532</v>
      </c>
      <c r="K18" s="240">
        <v>2975.2</v>
      </c>
      <c r="L18" s="240">
        <v>1792</v>
      </c>
      <c r="M18" s="240">
        <v>444</v>
      </c>
      <c r="N18" s="240">
        <v>82</v>
      </c>
      <c r="O18" s="203">
        <v>498951.20000000007</v>
      </c>
    </row>
    <row r="19" spans="2:15" x14ac:dyDescent="0.2">
      <c r="B19" s="212" t="s">
        <v>82</v>
      </c>
      <c r="C19" s="220"/>
      <c r="D19" s="251"/>
      <c r="E19" s="251"/>
      <c r="F19" s="251"/>
      <c r="G19" s="251">
        <v>204035.20000000001</v>
      </c>
      <c r="H19" s="251">
        <v>124388</v>
      </c>
      <c r="I19" s="251"/>
      <c r="J19" s="251"/>
      <c r="K19" s="251"/>
      <c r="L19" s="251"/>
      <c r="M19" s="251"/>
      <c r="N19" s="251"/>
      <c r="O19" s="213">
        <v>328423.2</v>
      </c>
    </row>
    <row r="20" spans="2:15" x14ac:dyDescent="0.2">
      <c r="B20" s="212" t="s">
        <v>81</v>
      </c>
      <c r="C20" s="220"/>
      <c r="D20" s="251"/>
      <c r="E20" s="251"/>
      <c r="F20" s="251">
        <v>32800</v>
      </c>
      <c r="G20" s="251">
        <v>52000332682.400002</v>
      </c>
      <c r="H20" s="251"/>
      <c r="I20" s="251"/>
      <c r="J20" s="251"/>
      <c r="K20" s="251">
        <v>252171.19999999998</v>
      </c>
      <c r="L20" s="251"/>
      <c r="M20" s="251"/>
      <c r="N20" s="251"/>
      <c r="O20" s="213">
        <v>52000617653.599998</v>
      </c>
    </row>
    <row r="21" spans="2:15" x14ac:dyDescent="0.2">
      <c r="B21" s="212" t="s">
        <v>79</v>
      </c>
      <c r="C21" s="220"/>
      <c r="D21" s="251">
        <v>8180</v>
      </c>
      <c r="E21" s="251">
        <v>69841477200</v>
      </c>
      <c r="F21" s="251"/>
      <c r="G21" s="251"/>
      <c r="H21" s="251"/>
      <c r="I21" s="251"/>
      <c r="J21" s="251"/>
      <c r="K21" s="251"/>
      <c r="L21" s="251"/>
      <c r="M21" s="251"/>
      <c r="N21" s="251"/>
      <c r="O21" s="213">
        <v>69841485380</v>
      </c>
    </row>
    <row r="22" spans="2:15" x14ac:dyDescent="0.2">
      <c r="B22" s="214" t="s">
        <v>376</v>
      </c>
      <c r="C22" s="221">
        <v>35057.200000000004</v>
      </c>
      <c r="D22" s="252">
        <v>166424.80000000005</v>
      </c>
      <c r="E22" s="252">
        <v>69841639600</v>
      </c>
      <c r="F22" s="252">
        <v>32800</v>
      </c>
      <c r="G22" s="252">
        <v>52000663873.599998</v>
      </c>
      <c r="H22" s="252">
        <v>124388</v>
      </c>
      <c r="I22" s="252">
        <v>8268</v>
      </c>
      <c r="J22" s="252">
        <v>2532</v>
      </c>
      <c r="K22" s="252">
        <v>255146.4</v>
      </c>
      <c r="L22" s="252">
        <v>1792</v>
      </c>
      <c r="M22" s="252">
        <v>444</v>
      </c>
      <c r="N22" s="252">
        <v>82</v>
      </c>
      <c r="O22" s="202">
        <v>121842930408</v>
      </c>
    </row>
    <row r="27" spans="2:15" x14ac:dyDescent="0.2">
      <c r="B27" s="248" t="s">
        <v>1732</v>
      </c>
      <c r="C27" s="249"/>
    </row>
    <row r="28" spans="2:15" x14ac:dyDescent="0.2">
      <c r="B28" s="210" t="s">
        <v>375</v>
      </c>
      <c r="C28" s="201" t="s">
        <v>381</v>
      </c>
    </row>
    <row r="29" spans="2:15" x14ac:dyDescent="0.2">
      <c r="B29" s="211" t="s">
        <v>27</v>
      </c>
      <c r="C29" s="254">
        <v>2.8772453094002579E-7</v>
      </c>
    </row>
    <row r="30" spans="2:15" x14ac:dyDescent="0.2">
      <c r="B30" s="212" t="s">
        <v>26</v>
      </c>
      <c r="C30" s="255">
        <v>1.3658962357743229E-6</v>
      </c>
    </row>
    <row r="31" spans="2:15" x14ac:dyDescent="0.2">
      <c r="B31" s="212" t="s">
        <v>15</v>
      </c>
      <c r="C31" s="255">
        <v>0.57321043876842215</v>
      </c>
    </row>
    <row r="32" spans="2:15" x14ac:dyDescent="0.2">
      <c r="B32" s="212" t="s">
        <v>24</v>
      </c>
      <c r="C32" s="255">
        <v>2.6919904084846609E-7</v>
      </c>
    </row>
    <row r="33" spans="2:3" x14ac:dyDescent="0.2">
      <c r="B33" s="212" t="s">
        <v>22</v>
      </c>
      <c r="C33" s="255">
        <v>0.42678441580050608</v>
      </c>
    </row>
    <row r="34" spans="2:3" x14ac:dyDescent="0.2">
      <c r="B34" s="212" t="s">
        <v>35</v>
      </c>
      <c r="C34" s="255">
        <v>1.0208881186908231E-6</v>
      </c>
    </row>
    <row r="35" spans="2:3" x14ac:dyDescent="0.2">
      <c r="B35" s="212" t="s">
        <v>30</v>
      </c>
      <c r="C35" s="255">
        <v>6.7857855784607242E-8</v>
      </c>
    </row>
    <row r="36" spans="2:3" x14ac:dyDescent="0.2">
      <c r="B36" s="212" t="s">
        <v>28</v>
      </c>
      <c r="C36" s="255">
        <v>2.0780852787448661E-8</v>
      </c>
    </row>
    <row r="37" spans="2:3" x14ac:dyDescent="0.2">
      <c r="B37" s="212" t="s">
        <v>25</v>
      </c>
      <c r="C37" s="255">
        <v>2.0940599437786296E-6</v>
      </c>
    </row>
    <row r="38" spans="2:3" x14ac:dyDescent="0.2">
      <c r="B38" s="212" t="s">
        <v>33</v>
      </c>
      <c r="C38" s="255">
        <v>1.4707459792696683E-8</v>
      </c>
    </row>
    <row r="39" spans="2:3" x14ac:dyDescent="0.2">
      <c r="B39" s="212" t="s">
        <v>32</v>
      </c>
      <c r="C39" s="255">
        <v>3.6440357968511869E-9</v>
      </c>
    </row>
    <row r="40" spans="2:3" x14ac:dyDescent="0.2">
      <c r="B40" s="212" t="s">
        <v>29</v>
      </c>
      <c r="C40" s="255">
        <v>6.7299760212116521E-10</v>
      </c>
    </row>
    <row r="41" spans="2:3" x14ac:dyDescent="0.2">
      <c r="B41" s="214" t="s">
        <v>376</v>
      </c>
      <c r="C41" s="253">
        <v>1</v>
      </c>
    </row>
  </sheetData>
  <mergeCells count="4">
    <mergeCell ref="B2:C2"/>
    <mergeCell ref="F2:G2"/>
    <mergeCell ref="B15:C15"/>
    <mergeCell ref="B27:C2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80251-311A-48BD-8CE8-CB515C1E0A62}">
  <dimension ref="A1:AB47"/>
  <sheetViews>
    <sheetView tabSelected="1" workbookViewId="0">
      <selection activeCell="T19" sqref="T19"/>
    </sheetView>
  </sheetViews>
  <sheetFormatPr defaultRowHeight="12.75" x14ac:dyDescent="0.2"/>
  <sheetData>
    <row r="1" spans="1:28" x14ac:dyDescent="0.2">
      <c r="A1" s="250"/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</row>
    <row r="2" spans="1:28" x14ac:dyDescent="0.2">
      <c r="A2" s="250"/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250"/>
      <c r="X2" s="250"/>
      <c r="Y2" s="250"/>
      <c r="Z2" s="250"/>
      <c r="AA2" s="250"/>
      <c r="AB2" s="250"/>
    </row>
    <row r="3" spans="1:28" x14ac:dyDescent="0.2">
      <c r="A3" s="250"/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  <c r="X3" s="250"/>
      <c r="Y3" s="250"/>
      <c r="Z3" s="250"/>
      <c r="AA3" s="250"/>
      <c r="AB3" s="250"/>
    </row>
    <row r="4" spans="1:28" x14ac:dyDescent="0.2">
      <c r="A4" s="250"/>
      <c r="B4" s="250"/>
      <c r="C4" s="250"/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0"/>
      <c r="V4" s="250"/>
      <c r="W4" s="250"/>
      <c r="X4" s="250"/>
      <c r="Y4" s="250"/>
      <c r="Z4" s="250"/>
      <c r="AA4" s="250"/>
      <c r="AB4" s="250"/>
    </row>
    <row r="5" spans="1:28" x14ac:dyDescent="0.2">
      <c r="A5" s="250"/>
      <c r="B5" s="250"/>
      <c r="C5" s="250"/>
      <c r="D5" s="250"/>
      <c r="E5" s="250"/>
      <c r="F5" s="250"/>
      <c r="G5" s="250"/>
      <c r="H5" s="250"/>
      <c r="I5" s="250"/>
      <c r="J5" s="250"/>
      <c r="K5" s="250"/>
      <c r="L5" s="250"/>
      <c r="M5" s="250"/>
      <c r="N5" s="250"/>
      <c r="O5" s="250"/>
      <c r="P5" s="250"/>
      <c r="Q5" s="250"/>
      <c r="R5" s="250"/>
      <c r="S5" s="250"/>
      <c r="T5" s="250"/>
      <c r="U5" s="250"/>
      <c r="V5" s="250"/>
      <c r="W5" s="250"/>
      <c r="X5" s="250"/>
      <c r="Y5" s="250"/>
      <c r="Z5" s="250"/>
      <c r="AA5" s="250"/>
      <c r="AB5" s="250"/>
    </row>
    <row r="6" spans="1:28" x14ac:dyDescent="0.2">
      <c r="A6" s="250"/>
      <c r="B6" s="250"/>
      <c r="C6" s="250"/>
      <c r="D6" s="250"/>
      <c r="E6" s="250"/>
      <c r="F6" s="250"/>
      <c r="G6" s="250"/>
      <c r="H6" s="250"/>
      <c r="I6" s="250"/>
      <c r="J6" s="250"/>
      <c r="K6" s="250"/>
      <c r="L6" s="250"/>
      <c r="M6" s="250"/>
      <c r="N6" s="250"/>
      <c r="O6" s="250"/>
      <c r="P6" s="250"/>
      <c r="Q6" s="250"/>
      <c r="R6" s="250"/>
      <c r="S6" s="250"/>
      <c r="T6" s="250"/>
      <c r="U6" s="250"/>
      <c r="V6" s="250"/>
      <c r="W6" s="250"/>
      <c r="X6" s="250"/>
      <c r="Y6" s="250"/>
      <c r="Z6" s="250"/>
      <c r="AA6" s="250"/>
      <c r="AB6" s="250"/>
    </row>
    <row r="7" spans="1:28" x14ac:dyDescent="0.2">
      <c r="A7" s="250"/>
      <c r="B7" s="250"/>
      <c r="C7" s="250"/>
      <c r="D7" s="250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0"/>
      <c r="X7" s="250"/>
      <c r="Y7" s="250"/>
      <c r="Z7" s="250"/>
      <c r="AA7" s="250"/>
      <c r="AB7" s="250"/>
    </row>
    <row r="8" spans="1:28" x14ac:dyDescent="0.2">
      <c r="A8" s="250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  <c r="S8" s="250"/>
      <c r="T8" s="250"/>
      <c r="U8" s="250"/>
      <c r="V8" s="250"/>
      <c r="W8" s="250"/>
      <c r="X8" s="250"/>
      <c r="Y8" s="250"/>
      <c r="Z8" s="250"/>
      <c r="AA8" s="250"/>
      <c r="AB8" s="250"/>
    </row>
    <row r="9" spans="1:28" x14ac:dyDescent="0.2">
      <c r="A9" s="250"/>
      <c r="B9" s="250"/>
      <c r="C9" s="250"/>
      <c r="D9" s="250"/>
      <c r="E9" s="250"/>
      <c r="F9" s="250"/>
      <c r="G9" s="250"/>
      <c r="H9" s="250"/>
      <c r="I9" s="250"/>
      <c r="J9" s="250"/>
      <c r="K9" s="250"/>
      <c r="L9" s="250"/>
      <c r="M9" s="250"/>
      <c r="N9" s="250"/>
      <c r="O9" s="250"/>
      <c r="P9" s="250"/>
      <c r="Q9" s="250"/>
      <c r="R9" s="250"/>
      <c r="S9" s="250"/>
      <c r="T9" s="250"/>
      <c r="U9" s="250"/>
      <c r="V9" s="250"/>
      <c r="W9" s="250"/>
      <c r="X9" s="250"/>
      <c r="Y9" s="250"/>
      <c r="Z9" s="250"/>
      <c r="AA9" s="250"/>
      <c r="AB9" s="250"/>
    </row>
    <row r="10" spans="1:28" x14ac:dyDescent="0.2">
      <c r="A10" s="250"/>
      <c r="B10" s="250"/>
      <c r="C10" s="250"/>
      <c r="D10" s="250"/>
      <c r="E10" s="250"/>
      <c r="F10" s="250"/>
      <c r="G10" s="250"/>
      <c r="H10" s="250"/>
      <c r="I10" s="250"/>
      <c r="J10" s="250"/>
      <c r="K10" s="250"/>
      <c r="L10" s="250"/>
      <c r="M10" s="250"/>
      <c r="N10" s="250"/>
      <c r="O10" s="250"/>
      <c r="P10" s="250"/>
      <c r="Q10" s="250"/>
      <c r="R10" s="250"/>
      <c r="S10" s="250"/>
      <c r="T10" s="250"/>
      <c r="U10" s="250"/>
      <c r="V10" s="250"/>
      <c r="W10" s="250"/>
      <c r="X10" s="250"/>
      <c r="Y10" s="250"/>
      <c r="Z10" s="250"/>
      <c r="AA10" s="250"/>
      <c r="AB10" s="250"/>
    </row>
    <row r="11" spans="1:28" x14ac:dyDescent="0.2">
      <c r="A11" s="250"/>
      <c r="B11" s="250"/>
      <c r="C11" s="250"/>
      <c r="D11" s="250"/>
      <c r="E11" s="250"/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0"/>
      <c r="R11" s="250"/>
      <c r="S11" s="250"/>
      <c r="T11" s="250"/>
      <c r="U11" s="250"/>
      <c r="V11" s="250"/>
      <c r="W11" s="250"/>
      <c r="X11" s="250"/>
      <c r="Y11" s="250"/>
      <c r="Z11" s="250"/>
      <c r="AA11" s="250"/>
      <c r="AB11" s="250"/>
    </row>
    <row r="12" spans="1:28" x14ac:dyDescent="0.2">
      <c r="A12" s="250"/>
      <c r="B12" s="250"/>
      <c r="C12" s="250"/>
      <c r="D12" s="250"/>
      <c r="E12" s="250"/>
      <c r="F12" s="250"/>
      <c r="G12" s="250"/>
      <c r="H12" s="250"/>
      <c r="I12" s="250"/>
      <c r="J12" s="250"/>
      <c r="K12" s="250"/>
      <c r="L12" s="250"/>
      <c r="M12" s="250"/>
      <c r="N12" s="250"/>
      <c r="O12" s="250"/>
      <c r="P12" s="250"/>
      <c r="Q12" s="250"/>
      <c r="R12" s="250"/>
      <c r="S12" s="250"/>
      <c r="T12" s="250"/>
      <c r="U12" s="250"/>
      <c r="V12" s="250"/>
      <c r="W12" s="250"/>
      <c r="X12" s="250"/>
      <c r="Y12" s="250"/>
      <c r="Z12" s="250"/>
      <c r="AA12" s="250"/>
      <c r="AB12" s="250"/>
    </row>
    <row r="13" spans="1:28" x14ac:dyDescent="0.2">
      <c r="A13" s="250"/>
      <c r="B13" s="250"/>
      <c r="C13" s="250"/>
      <c r="D13" s="250"/>
      <c r="E13" s="250"/>
      <c r="F13" s="250"/>
      <c r="G13" s="250"/>
      <c r="H13" s="250"/>
      <c r="I13" s="250"/>
      <c r="J13" s="250"/>
      <c r="K13" s="250"/>
      <c r="L13" s="250"/>
      <c r="M13" s="250"/>
      <c r="N13" s="250"/>
      <c r="O13" s="250"/>
      <c r="P13" s="250"/>
      <c r="Q13" s="250"/>
      <c r="R13" s="250"/>
      <c r="S13" s="250"/>
      <c r="T13" s="250"/>
      <c r="U13" s="250"/>
      <c r="V13" s="250"/>
      <c r="W13" s="250"/>
      <c r="X13" s="250"/>
      <c r="Y13" s="250"/>
      <c r="Z13" s="250"/>
      <c r="AA13" s="250"/>
      <c r="AB13" s="250"/>
    </row>
    <row r="14" spans="1:28" x14ac:dyDescent="0.2">
      <c r="A14" s="250"/>
      <c r="B14" s="250"/>
      <c r="C14" s="250"/>
      <c r="D14" s="250"/>
      <c r="E14" s="250"/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0"/>
      <c r="R14" s="250"/>
      <c r="S14" s="250"/>
      <c r="T14" s="250"/>
      <c r="U14" s="250"/>
      <c r="V14" s="250"/>
      <c r="W14" s="250"/>
      <c r="X14" s="250"/>
      <c r="Y14" s="250"/>
      <c r="Z14" s="250"/>
      <c r="AA14" s="250"/>
      <c r="AB14" s="250"/>
    </row>
    <row r="15" spans="1:28" x14ac:dyDescent="0.2">
      <c r="A15" s="250"/>
      <c r="B15" s="250"/>
      <c r="C15" s="250"/>
      <c r="D15" s="250"/>
      <c r="E15" s="250"/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0"/>
      <c r="R15" s="250"/>
      <c r="S15" s="250"/>
      <c r="T15" s="250"/>
      <c r="U15" s="250"/>
      <c r="V15" s="250"/>
      <c r="W15" s="250"/>
      <c r="X15" s="250"/>
      <c r="Y15" s="250"/>
      <c r="Z15" s="250"/>
      <c r="AA15" s="250"/>
      <c r="AB15" s="250"/>
    </row>
    <row r="16" spans="1:28" x14ac:dyDescent="0.2">
      <c r="A16" s="250"/>
      <c r="B16" s="250"/>
      <c r="C16" s="250"/>
      <c r="D16" s="250"/>
      <c r="E16" s="250"/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0"/>
      <c r="R16" s="250"/>
      <c r="S16" s="250"/>
      <c r="T16" s="250"/>
      <c r="U16" s="250"/>
      <c r="V16" s="250"/>
      <c r="W16" s="250"/>
      <c r="X16" s="250"/>
      <c r="Y16" s="250"/>
      <c r="Z16" s="250"/>
      <c r="AA16" s="250"/>
      <c r="AB16" s="250"/>
    </row>
    <row r="17" spans="1:28" x14ac:dyDescent="0.2">
      <c r="A17" s="250"/>
      <c r="B17" s="250"/>
      <c r="C17" s="250"/>
      <c r="D17" s="250"/>
      <c r="E17" s="250"/>
      <c r="F17" s="250"/>
      <c r="G17" s="250"/>
      <c r="H17" s="250"/>
      <c r="I17" s="250"/>
      <c r="J17" s="250"/>
      <c r="K17" s="250"/>
      <c r="L17" s="250"/>
      <c r="M17" s="250"/>
      <c r="N17" s="250"/>
      <c r="O17" s="250"/>
      <c r="P17" s="250"/>
      <c r="Q17" s="250"/>
      <c r="R17" s="250"/>
      <c r="S17" s="250"/>
      <c r="T17" s="250"/>
      <c r="U17" s="250"/>
      <c r="V17" s="250"/>
      <c r="W17" s="250"/>
      <c r="X17" s="250"/>
      <c r="Y17" s="250"/>
      <c r="Z17" s="250"/>
      <c r="AA17" s="250"/>
      <c r="AB17" s="250"/>
    </row>
    <row r="18" spans="1:28" x14ac:dyDescent="0.2">
      <c r="A18" s="250"/>
      <c r="B18" s="250"/>
      <c r="C18" s="250"/>
      <c r="D18" s="250"/>
      <c r="E18" s="250"/>
      <c r="F18" s="250"/>
      <c r="G18" s="250"/>
      <c r="H18" s="250"/>
      <c r="I18" s="250"/>
      <c r="J18" s="250"/>
      <c r="K18" s="250"/>
      <c r="L18" s="250"/>
      <c r="M18" s="250"/>
      <c r="N18" s="250"/>
      <c r="O18" s="250"/>
      <c r="P18" s="250"/>
      <c r="Q18" s="250"/>
      <c r="R18" s="250"/>
      <c r="S18" s="250"/>
      <c r="T18" s="250"/>
      <c r="U18" s="250"/>
      <c r="V18" s="250"/>
      <c r="W18" s="250"/>
      <c r="X18" s="250"/>
      <c r="Y18" s="250"/>
      <c r="Z18" s="250"/>
      <c r="AA18" s="250"/>
      <c r="AB18" s="250"/>
    </row>
    <row r="19" spans="1:28" x14ac:dyDescent="0.2">
      <c r="A19" s="250"/>
      <c r="B19" s="250"/>
      <c r="C19" s="250"/>
      <c r="D19" s="250"/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0"/>
      <c r="P19" s="250"/>
      <c r="Q19" s="250"/>
      <c r="R19" s="250"/>
      <c r="S19" s="250"/>
      <c r="T19" s="250"/>
      <c r="U19" s="250"/>
      <c r="V19" s="250"/>
      <c r="W19" s="250"/>
      <c r="X19" s="250"/>
      <c r="Y19" s="250"/>
      <c r="Z19" s="250"/>
      <c r="AA19" s="250"/>
      <c r="AB19" s="250"/>
    </row>
    <row r="20" spans="1:28" x14ac:dyDescent="0.2">
      <c r="A20" s="250"/>
      <c r="B20" s="250"/>
      <c r="C20" s="250"/>
      <c r="D20" s="250"/>
      <c r="E20" s="250"/>
      <c r="F20" s="250"/>
      <c r="G20" s="250"/>
      <c r="H20" s="250"/>
      <c r="I20" s="250"/>
      <c r="J20" s="250"/>
      <c r="K20" s="250"/>
      <c r="L20" s="250"/>
      <c r="M20" s="250"/>
      <c r="N20" s="250"/>
      <c r="O20" s="250"/>
      <c r="P20" s="250"/>
      <c r="Q20" s="250"/>
      <c r="R20" s="250"/>
      <c r="S20" s="250"/>
      <c r="T20" s="250"/>
      <c r="U20" s="250"/>
      <c r="V20" s="250"/>
      <c r="W20" s="250"/>
      <c r="X20" s="250"/>
      <c r="Y20" s="250"/>
      <c r="Z20" s="250"/>
      <c r="AA20" s="250"/>
      <c r="AB20" s="250"/>
    </row>
    <row r="21" spans="1:28" x14ac:dyDescent="0.2">
      <c r="A21" s="250"/>
      <c r="B21" s="250"/>
      <c r="C21" s="250"/>
      <c r="D21" s="250"/>
      <c r="E21" s="250"/>
      <c r="F21" s="250"/>
      <c r="G21" s="250"/>
      <c r="H21" s="250"/>
      <c r="I21" s="250"/>
      <c r="J21" s="250"/>
      <c r="K21" s="250"/>
      <c r="L21" s="250"/>
      <c r="M21" s="250"/>
      <c r="N21" s="250"/>
      <c r="O21" s="250"/>
      <c r="P21" s="250"/>
      <c r="Q21" s="250"/>
      <c r="R21" s="250"/>
      <c r="S21" s="250"/>
      <c r="T21" s="250"/>
      <c r="U21" s="250"/>
      <c r="V21" s="250"/>
      <c r="W21" s="250"/>
      <c r="X21" s="250"/>
      <c r="Y21" s="250"/>
      <c r="Z21" s="250"/>
      <c r="AA21" s="250"/>
      <c r="AB21" s="250"/>
    </row>
    <row r="22" spans="1:28" x14ac:dyDescent="0.2">
      <c r="A22" s="250"/>
      <c r="B22" s="250"/>
      <c r="C22" s="250"/>
      <c r="D22" s="250"/>
      <c r="E22" s="250"/>
      <c r="F22" s="250"/>
      <c r="G22" s="250"/>
      <c r="H22" s="250"/>
      <c r="I22" s="250"/>
      <c r="J22" s="250"/>
      <c r="K22" s="250"/>
      <c r="L22" s="250"/>
      <c r="M22" s="250"/>
      <c r="N22" s="250"/>
      <c r="O22" s="250"/>
      <c r="P22" s="250"/>
      <c r="Q22" s="250"/>
      <c r="R22" s="250"/>
      <c r="S22" s="250"/>
      <c r="T22" s="250"/>
      <c r="U22" s="250"/>
      <c r="V22" s="250"/>
      <c r="W22" s="250"/>
      <c r="X22" s="250"/>
      <c r="Y22" s="250"/>
      <c r="Z22" s="250"/>
      <c r="AA22" s="250"/>
      <c r="AB22" s="250"/>
    </row>
    <row r="23" spans="1:28" x14ac:dyDescent="0.2">
      <c r="A23" s="250"/>
      <c r="B23" s="250"/>
      <c r="C23" s="250"/>
      <c r="D23" s="250"/>
      <c r="E23" s="250"/>
      <c r="F23" s="250"/>
      <c r="G23" s="250"/>
      <c r="H23" s="250"/>
      <c r="I23" s="250"/>
      <c r="J23" s="250"/>
      <c r="K23" s="250"/>
      <c r="L23" s="250"/>
      <c r="M23" s="250"/>
      <c r="N23" s="250"/>
      <c r="O23" s="250"/>
      <c r="P23" s="250"/>
      <c r="Q23" s="250"/>
      <c r="R23" s="250"/>
      <c r="S23" s="250"/>
      <c r="T23" s="250"/>
      <c r="U23" s="250"/>
      <c r="V23" s="250"/>
      <c r="W23" s="250"/>
      <c r="X23" s="250"/>
      <c r="Y23" s="250"/>
      <c r="Z23" s="250"/>
      <c r="AA23" s="250"/>
      <c r="AB23" s="250"/>
    </row>
    <row r="24" spans="1:28" x14ac:dyDescent="0.2">
      <c r="A24" s="250"/>
      <c r="B24" s="250"/>
      <c r="C24" s="250"/>
      <c r="D24" s="250"/>
      <c r="E24" s="250"/>
      <c r="F24" s="250"/>
      <c r="G24" s="250"/>
      <c r="H24" s="250"/>
      <c r="I24" s="250"/>
      <c r="J24" s="250"/>
      <c r="K24" s="250"/>
      <c r="L24" s="250"/>
      <c r="M24" s="250"/>
      <c r="N24" s="250"/>
      <c r="O24" s="250"/>
      <c r="P24" s="250"/>
      <c r="Q24" s="250"/>
      <c r="R24" s="250"/>
      <c r="S24" s="250"/>
      <c r="T24" s="250"/>
      <c r="U24" s="250"/>
      <c r="V24" s="250"/>
      <c r="W24" s="250"/>
      <c r="X24" s="250"/>
      <c r="Y24" s="250"/>
      <c r="Z24" s="250"/>
      <c r="AA24" s="250"/>
      <c r="AB24" s="250"/>
    </row>
    <row r="25" spans="1:28" x14ac:dyDescent="0.2">
      <c r="A25" s="250"/>
      <c r="B25" s="250"/>
      <c r="C25" s="250"/>
      <c r="D25" s="250"/>
      <c r="E25" s="250"/>
      <c r="F25" s="250"/>
      <c r="G25" s="250"/>
      <c r="H25" s="250"/>
      <c r="I25" s="250"/>
      <c r="J25" s="250"/>
      <c r="K25" s="250"/>
      <c r="L25" s="250"/>
      <c r="M25" s="250"/>
      <c r="N25" s="250"/>
      <c r="O25" s="250"/>
      <c r="P25" s="250"/>
      <c r="Q25" s="250"/>
      <c r="R25" s="250"/>
      <c r="S25" s="250"/>
      <c r="T25" s="250"/>
      <c r="U25" s="250"/>
      <c r="V25" s="250"/>
      <c r="W25" s="250"/>
      <c r="X25" s="250"/>
      <c r="Y25" s="250"/>
      <c r="Z25" s="250"/>
      <c r="AA25" s="250"/>
      <c r="AB25" s="250"/>
    </row>
    <row r="26" spans="1:28" x14ac:dyDescent="0.2">
      <c r="A26" s="250"/>
      <c r="B26" s="250"/>
      <c r="C26" s="250"/>
      <c r="D26" s="250"/>
      <c r="E26" s="250"/>
      <c r="F26" s="250"/>
      <c r="G26" s="250"/>
      <c r="H26" s="250"/>
      <c r="I26" s="250"/>
      <c r="J26" s="250"/>
      <c r="K26" s="250"/>
      <c r="L26" s="250"/>
      <c r="M26" s="250"/>
      <c r="N26" s="250"/>
      <c r="O26" s="250"/>
      <c r="P26" s="250"/>
      <c r="Q26" s="250"/>
      <c r="R26" s="250"/>
      <c r="S26" s="250"/>
      <c r="T26" s="250"/>
      <c r="U26" s="250"/>
      <c r="V26" s="250"/>
      <c r="W26" s="250"/>
      <c r="X26" s="250"/>
      <c r="Y26" s="250"/>
      <c r="Z26" s="250"/>
      <c r="AA26" s="250"/>
      <c r="AB26" s="250"/>
    </row>
    <row r="27" spans="1:28" x14ac:dyDescent="0.2">
      <c r="A27" s="250"/>
      <c r="B27" s="250"/>
      <c r="C27" s="250"/>
      <c r="D27" s="250"/>
      <c r="E27" s="250"/>
      <c r="F27" s="250"/>
      <c r="G27" s="250"/>
      <c r="H27" s="250"/>
      <c r="I27" s="250"/>
      <c r="J27" s="250"/>
      <c r="K27" s="250"/>
      <c r="L27" s="250"/>
      <c r="M27" s="250"/>
      <c r="N27" s="250"/>
      <c r="O27" s="250"/>
      <c r="P27" s="250"/>
      <c r="Q27" s="250"/>
      <c r="R27" s="250"/>
      <c r="S27" s="250"/>
      <c r="T27" s="250"/>
      <c r="U27" s="250"/>
      <c r="V27" s="250"/>
      <c r="W27" s="250"/>
      <c r="X27" s="250"/>
      <c r="Y27" s="250"/>
      <c r="Z27" s="250"/>
      <c r="AA27" s="250"/>
      <c r="AB27" s="250"/>
    </row>
    <row r="28" spans="1:28" x14ac:dyDescent="0.2">
      <c r="A28" s="250"/>
      <c r="B28" s="250"/>
      <c r="C28" s="250"/>
      <c r="D28" s="250"/>
      <c r="E28" s="250"/>
      <c r="F28" s="250"/>
      <c r="G28" s="250"/>
      <c r="H28" s="250"/>
      <c r="I28" s="250"/>
      <c r="J28" s="250"/>
      <c r="K28" s="250"/>
      <c r="L28" s="250"/>
      <c r="M28" s="250"/>
      <c r="N28" s="250"/>
      <c r="O28" s="250"/>
      <c r="P28" s="250"/>
      <c r="Q28" s="250"/>
      <c r="R28" s="250"/>
      <c r="S28" s="250"/>
      <c r="T28" s="250"/>
      <c r="U28" s="250"/>
      <c r="V28" s="250"/>
      <c r="W28" s="250"/>
      <c r="X28" s="250"/>
      <c r="Y28" s="250"/>
      <c r="Z28" s="250"/>
      <c r="AA28" s="250"/>
      <c r="AB28" s="250"/>
    </row>
    <row r="29" spans="1:28" x14ac:dyDescent="0.2">
      <c r="A29" s="250"/>
      <c r="B29" s="250"/>
      <c r="C29" s="250"/>
      <c r="D29" s="250"/>
      <c r="E29" s="250"/>
      <c r="F29" s="250"/>
      <c r="G29" s="250"/>
      <c r="H29" s="250"/>
      <c r="I29" s="250"/>
      <c r="J29" s="250"/>
      <c r="K29" s="250"/>
      <c r="L29" s="250"/>
      <c r="M29" s="250"/>
      <c r="N29" s="250"/>
      <c r="O29" s="250"/>
      <c r="P29" s="250"/>
      <c r="Q29" s="250"/>
      <c r="R29" s="250"/>
      <c r="S29" s="250"/>
      <c r="T29" s="250"/>
      <c r="U29" s="250"/>
      <c r="V29" s="250"/>
      <c r="W29" s="250"/>
      <c r="X29" s="250"/>
      <c r="Y29" s="250"/>
      <c r="Z29" s="250"/>
      <c r="AA29" s="250"/>
      <c r="AB29" s="250"/>
    </row>
    <row r="30" spans="1:28" x14ac:dyDescent="0.2">
      <c r="A30" s="250"/>
      <c r="B30" s="250"/>
      <c r="C30" s="250"/>
      <c r="D30" s="250"/>
      <c r="E30" s="250"/>
      <c r="F30" s="250"/>
      <c r="G30" s="250"/>
      <c r="H30" s="250"/>
      <c r="I30" s="250"/>
      <c r="J30" s="250"/>
      <c r="K30" s="250"/>
      <c r="L30" s="250"/>
      <c r="M30" s="250"/>
      <c r="N30" s="250"/>
      <c r="O30" s="250"/>
      <c r="P30" s="250"/>
      <c r="Q30" s="250"/>
      <c r="R30" s="250"/>
      <c r="S30" s="250"/>
      <c r="T30" s="250"/>
      <c r="U30" s="250"/>
      <c r="V30" s="250"/>
      <c r="W30" s="250"/>
      <c r="X30" s="250"/>
      <c r="Y30" s="250"/>
      <c r="Z30" s="250"/>
      <c r="AA30" s="250"/>
      <c r="AB30" s="250"/>
    </row>
    <row r="31" spans="1:28" x14ac:dyDescent="0.2">
      <c r="A31" s="250"/>
      <c r="B31" s="250"/>
      <c r="C31" s="250"/>
      <c r="D31" s="250"/>
      <c r="E31" s="250"/>
      <c r="F31" s="250"/>
      <c r="G31" s="250"/>
      <c r="H31" s="250"/>
      <c r="I31" s="250"/>
      <c r="J31" s="250"/>
      <c r="K31" s="250"/>
      <c r="L31" s="250"/>
      <c r="M31" s="250"/>
      <c r="N31" s="250"/>
      <c r="O31" s="250"/>
      <c r="P31" s="250"/>
      <c r="Q31" s="250"/>
      <c r="R31" s="250"/>
      <c r="S31" s="250"/>
      <c r="T31" s="250"/>
      <c r="U31" s="250"/>
      <c r="V31" s="250"/>
      <c r="W31" s="250"/>
      <c r="X31" s="250"/>
      <c r="Y31" s="250"/>
      <c r="Z31" s="250"/>
      <c r="AA31" s="250"/>
      <c r="AB31" s="250"/>
    </row>
    <row r="32" spans="1:28" x14ac:dyDescent="0.2">
      <c r="A32" s="250"/>
      <c r="B32" s="250"/>
      <c r="C32" s="250"/>
      <c r="D32" s="250"/>
      <c r="E32" s="250"/>
      <c r="F32" s="250"/>
      <c r="G32" s="250"/>
      <c r="H32" s="250"/>
      <c r="I32" s="250"/>
      <c r="J32" s="250"/>
      <c r="K32" s="250"/>
      <c r="L32" s="250"/>
      <c r="M32" s="250"/>
      <c r="N32" s="250"/>
      <c r="O32" s="250"/>
      <c r="P32" s="250"/>
      <c r="Q32" s="250"/>
      <c r="R32" s="250"/>
      <c r="S32" s="250"/>
      <c r="T32" s="250"/>
      <c r="U32" s="250"/>
      <c r="V32" s="250"/>
      <c r="W32" s="250"/>
      <c r="X32" s="250"/>
      <c r="Y32" s="250"/>
      <c r="Z32" s="250"/>
      <c r="AA32" s="250"/>
      <c r="AB32" s="250"/>
    </row>
    <row r="33" spans="1:28" x14ac:dyDescent="0.2">
      <c r="A33" s="250"/>
      <c r="B33" s="250"/>
      <c r="C33" s="250"/>
      <c r="D33" s="250"/>
      <c r="E33" s="250"/>
      <c r="F33" s="250"/>
      <c r="G33" s="250"/>
      <c r="H33" s="250"/>
      <c r="I33" s="250"/>
      <c r="J33" s="250"/>
      <c r="K33" s="250"/>
      <c r="L33" s="250"/>
      <c r="M33" s="250"/>
      <c r="N33" s="250"/>
      <c r="O33" s="250"/>
      <c r="P33" s="250"/>
      <c r="Q33" s="250"/>
      <c r="R33" s="250"/>
      <c r="S33" s="250"/>
      <c r="T33" s="250"/>
      <c r="U33" s="250"/>
      <c r="V33" s="250"/>
      <c r="W33" s="250"/>
      <c r="X33" s="250"/>
      <c r="Y33" s="250"/>
      <c r="Z33" s="250"/>
      <c r="AA33" s="250"/>
      <c r="AB33" s="250"/>
    </row>
    <row r="34" spans="1:28" x14ac:dyDescent="0.2">
      <c r="A34" s="250"/>
      <c r="B34" s="250"/>
      <c r="C34" s="250"/>
      <c r="D34" s="250"/>
      <c r="E34" s="250"/>
      <c r="F34" s="250"/>
      <c r="G34" s="250"/>
      <c r="H34" s="250"/>
      <c r="I34" s="250"/>
      <c r="J34" s="250"/>
      <c r="K34" s="250"/>
      <c r="L34" s="250"/>
      <c r="M34" s="250"/>
      <c r="N34" s="250"/>
      <c r="O34" s="250"/>
      <c r="P34" s="250"/>
      <c r="Q34" s="250"/>
      <c r="R34" s="250"/>
      <c r="S34" s="250"/>
      <c r="T34" s="250"/>
      <c r="U34" s="250"/>
      <c r="V34" s="250"/>
      <c r="W34" s="250"/>
      <c r="X34" s="250"/>
      <c r="Y34" s="250"/>
      <c r="Z34" s="250"/>
      <c r="AA34" s="250"/>
      <c r="AB34" s="250"/>
    </row>
    <row r="35" spans="1:28" x14ac:dyDescent="0.2">
      <c r="A35" s="250"/>
      <c r="B35" s="250"/>
      <c r="C35" s="250"/>
      <c r="D35" s="250"/>
      <c r="E35" s="250"/>
      <c r="F35" s="250"/>
      <c r="G35" s="250"/>
      <c r="H35" s="250"/>
      <c r="I35" s="250"/>
      <c r="J35" s="250"/>
      <c r="K35" s="250"/>
      <c r="L35" s="250"/>
      <c r="M35" s="250"/>
      <c r="N35" s="250"/>
      <c r="O35" s="250"/>
      <c r="P35" s="250"/>
      <c r="Q35" s="250"/>
      <c r="R35" s="250"/>
      <c r="S35" s="250"/>
      <c r="T35" s="250"/>
      <c r="U35" s="250"/>
      <c r="V35" s="250"/>
      <c r="W35" s="250"/>
      <c r="X35" s="250"/>
      <c r="Y35" s="250"/>
      <c r="Z35" s="250"/>
      <c r="AA35" s="250"/>
      <c r="AB35" s="250"/>
    </row>
    <row r="36" spans="1:28" x14ac:dyDescent="0.2">
      <c r="A36" s="250"/>
      <c r="B36" s="250"/>
      <c r="C36" s="250"/>
      <c r="D36" s="250"/>
      <c r="E36" s="250"/>
      <c r="F36" s="250"/>
      <c r="G36" s="250"/>
      <c r="H36" s="250"/>
      <c r="I36" s="250"/>
      <c r="J36" s="250"/>
      <c r="K36" s="250"/>
      <c r="L36" s="250"/>
      <c r="M36" s="250"/>
      <c r="N36" s="250"/>
      <c r="O36" s="250"/>
      <c r="P36" s="250"/>
      <c r="Q36" s="250"/>
      <c r="R36" s="250"/>
      <c r="S36" s="250"/>
      <c r="T36" s="250"/>
      <c r="U36" s="250"/>
      <c r="V36" s="250"/>
      <c r="W36" s="250"/>
      <c r="X36" s="250"/>
      <c r="Y36" s="250"/>
      <c r="Z36" s="250"/>
      <c r="AA36" s="250"/>
      <c r="AB36" s="250"/>
    </row>
    <row r="37" spans="1:28" x14ac:dyDescent="0.2">
      <c r="A37" s="250"/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  <c r="S37" s="250"/>
      <c r="T37" s="250"/>
      <c r="U37" s="250"/>
      <c r="V37" s="250"/>
      <c r="W37" s="250"/>
      <c r="X37" s="250"/>
      <c r="Y37" s="250"/>
      <c r="Z37" s="250"/>
      <c r="AA37" s="250"/>
      <c r="AB37" s="250"/>
    </row>
    <row r="38" spans="1:28" x14ac:dyDescent="0.2">
      <c r="A38" s="250"/>
      <c r="B38" s="250"/>
      <c r="C38" s="250"/>
      <c r="D38" s="250"/>
      <c r="E38" s="250"/>
      <c r="F38" s="250"/>
      <c r="G38" s="250"/>
      <c r="H38" s="250"/>
      <c r="I38" s="250"/>
      <c r="J38" s="250"/>
      <c r="K38" s="250"/>
      <c r="L38" s="250"/>
      <c r="M38" s="250"/>
      <c r="N38" s="250"/>
      <c r="O38" s="250"/>
      <c r="P38" s="250"/>
      <c r="Q38" s="250"/>
      <c r="R38" s="250"/>
      <c r="S38" s="250"/>
      <c r="T38" s="250"/>
      <c r="U38" s="250"/>
      <c r="V38" s="250"/>
      <c r="W38" s="250"/>
      <c r="X38" s="250"/>
      <c r="Y38" s="250"/>
      <c r="Z38" s="250"/>
      <c r="AA38" s="250"/>
      <c r="AB38" s="250"/>
    </row>
    <row r="39" spans="1:28" x14ac:dyDescent="0.2">
      <c r="A39" s="250"/>
      <c r="B39" s="250"/>
      <c r="C39" s="250"/>
      <c r="D39" s="250"/>
      <c r="E39" s="250"/>
      <c r="F39" s="250"/>
      <c r="G39" s="250"/>
      <c r="H39" s="250"/>
      <c r="I39" s="250"/>
      <c r="J39" s="250"/>
      <c r="K39" s="250"/>
      <c r="L39" s="250"/>
      <c r="M39" s="250"/>
      <c r="N39" s="250"/>
      <c r="O39" s="250"/>
      <c r="P39" s="250"/>
      <c r="Q39" s="250"/>
      <c r="R39" s="250"/>
      <c r="S39" s="250"/>
      <c r="T39" s="250"/>
      <c r="U39" s="250"/>
      <c r="V39" s="250"/>
      <c r="W39" s="250"/>
      <c r="X39" s="250"/>
      <c r="Y39" s="250"/>
      <c r="Z39" s="250"/>
      <c r="AA39" s="250"/>
      <c r="AB39" s="250"/>
    </row>
    <row r="40" spans="1:28" x14ac:dyDescent="0.2">
      <c r="A40" s="250"/>
      <c r="B40" s="250"/>
      <c r="C40" s="250"/>
      <c r="D40" s="250"/>
      <c r="E40" s="250"/>
      <c r="F40" s="250"/>
      <c r="G40" s="250"/>
      <c r="H40" s="250"/>
      <c r="I40" s="250"/>
      <c r="J40" s="250"/>
      <c r="K40" s="250"/>
      <c r="L40" s="250"/>
      <c r="M40" s="250"/>
      <c r="N40" s="250"/>
      <c r="O40" s="250"/>
      <c r="P40" s="250"/>
      <c r="Q40" s="250"/>
      <c r="R40" s="250"/>
      <c r="S40" s="250"/>
      <c r="T40" s="250"/>
      <c r="U40" s="250"/>
      <c r="V40" s="250"/>
      <c r="W40" s="250"/>
      <c r="X40" s="250"/>
      <c r="Y40" s="250"/>
      <c r="Z40" s="250"/>
      <c r="AA40" s="250"/>
      <c r="AB40" s="250"/>
    </row>
    <row r="41" spans="1:28" x14ac:dyDescent="0.2">
      <c r="A41" s="250"/>
      <c r="B41" s="250"/>
      <c r="C41" s="250"/>
      <c r="D41" s="250"/>
      <c r="E41" s="250"/>
      <c r="F41" s="250"/>
      <c r="G41" s="250"/>
      <c r="H41" s="250"/>
      <c r="I41" s="250"/>
      <c r="J41" s="250"/>
      <c r="K41" s="250"/>
      <c r="L41" s="250"/>
      <c r="M41" s="250"/>
      <c r="N41" s="250"/>
      <c r="O41" s="250"/>
      <c r="P41" s="250"/>
      <c r="Q41" s="250"/>
      <c r="R41" s="250"/>
      <c r="S41" s="250"/>
      <c r="T41" s="250"/>
      <c r="U41" s="250"/>
      <c r="V41" s="250"/>
      <c r="W41" s="250"/>
      <c r="X41" s="250"/>
      <c r="Y41" s="250"/>
      <c r="Z41" s="250"/>
      <c r="AA41" s="250"/>
      <c r="AB41" s="250"/>
    </row>
    <row r="42" spans="1:28" x14ac:dyDescent="0.2">
      <c r="A42" s="250"/>
      <c r="B42" s="250"/>
      <c r="C42" s="250"/>
      <c r="D42" s="250"/>
      <c r="E42" s="250"/>
      <c r="F42" s="250"/>
      <c r="G42" s="250"/>
      <c r="H42" s="250"/>
      <c r="I42" s="250"/>
      <c r="J42" s="250"/>
      <c r="K42" s="250"/>
      <c r="L42" s="250"/>
      <c r="M42" s="250"/>
      <c r="N42" s="250"/>
      <c r="O42" s="250"/>
      <c r="P42" s="250"/>
      <c r="Q42" s="250"/>
      <c r="R42" s="250"/>
      <c r="S42" s="250"/>
      <c r="T42" s="250"/>
      <c r="U42" s="250"/>
      <c r="V42" s="250"/>
      <c r="W42" s="250"/>
      <c r="X42" s="250"/>
      <c r="Y42" s="250"/>
      <c r="Z42" s="250"/>
      <c r="AA42" s="250"/>
      <c r="AB42" s="250"/>
    </row>
    <row r="43" spans="1:28" x14ac:dyDescent="0.2">
      <c r="A43" s="250"/>
      <c r="B43" s="250"/>
      <c r="C43" s="250"/>
      <c r="D43" s="250"/>
      <c r="E43" s="250"/>
      <c r="F43" s="250"/>
      <c r="G43" s="250"/>
      <c r="H43" s="250"/>
      <c r="I43" s="250"/>
      <c r="J43" s="250"/>
      <c r="K43" s="250"/>
      <c r="L43" s="250"/>
      <c r="M43" s="250"/>
      <c r="N43" s="250"/>
      <c r="O43" s="250"/>
      <c r="P43" s="250"/>
      <c r="Q43" s="250"/>
      <c r="R43" s="250"/>
      <c r="S43" s="250"/>
      <c r="T43" s="250"/>
      <c r="U43" s="250"/>
      <c r="V43" s="250"/>
      <c r="W43" s="250"/>
      <c r="X43" s="250"/>
      <c r="Y43" s="250"/>
      <c r="Z43" s="250"/>
      <c r="AA43" s="250"/>
      <c r="AB43" s="250"/>
    </row>
    <row r="44" spans="1:28" x14ac:dyDescent="0.2">
      <c r="A44" s="250"/>
      <c r="B44" s="250"/>
      <c r="C44" s="250"/>
      <c r="D44" s="250"/>
      <c r="E44" s="250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0"/>
      <c r="Q44" s="250"/>
      <c r="R44" s="250"/>
      <c r="S44" s="250"/>
      <c r="T44" s="250"/>
      <c r="U44" s="250"/>
      <c r="V44" s="250"/>
      <c r="W44" s="250"/>
      <c r="X44" s="250"/>
      <c r="Y44" s="250"/>
      <c r="Z44" s="250"/>
      <c r="AA44" s="250"/>
      <c r="AB44" s="250"/>
    </row>
    <row r="45" spans="1:28" x14ac:dyDescent="0.2">
      <c r="A45" s="250"/>
      <c r="B45" s="250"/>
      <c r="C45" s="250"/>
      <c r="D45" s="250"/>
      <c r="E45" s="250"/>
      <c r="F45" s="250"/>
      <c r="G45" s="250"/>
      <c r="H45" s="250"/>
      <c r="I45" s="250"/>
      <c r="J45" s="250"/>
      <c r="K45" s="250"/>
      <c r="L45" s="250"/>
      <c r="M45" s="250"/>
      <c r="N45" s="250"/>
      <c r="O45" s="250"/>
      <c r="P45" s="250"/>
      <c r="Q45" s="250"/>
      <c r="R45" s="250"/>
      <c r="S45" s="250"/>
      <c r="T45" s="250"/>
      <c r="U45" s="250"/>
      <c r="V45" s="250"/>
      <c r="W45" s="250"/>
      <c r="X45" s="250"/>
      <c r="Y45" s="250"/>
      <c r="Z45" s="250"/>
      <c r="AA45" s="250"/>
      <c r="AB45" s="250"/>
    </row>
    <row r="46" spans="1:28" x14ac:dyDescent="0.2">
      <c r="A46" s="250"/>
      <c r="B46" s="250"/>
      <c r="C46" s="250"/>
      <c r="D46" s="250"/>
      <c r="E46" s="250"/>
      <c r="F46" s="250"/>
      <c r="G46" s="250"/>
      <c r="H46" s="250"/>
      <c r="I46" s="250"/>
      <c r="J46" s="250"/>
      <c r="K46" s="250"/>
      <c r="L46" s="250"/>
      <c r="M46" s="250"/>
      <c r="N46" s="250"/>
      <c r="O46" s="250"/>
      <c r="P46" s="250"/>
      <c r="Q46" s="250"/>
      <c r="R46" s="250"/>
      <c r="S46" s="250"/>
      <c r="T46" s="250"/>
      <c r="U46" s="250"/>
      <c r="V46" s="250"/>
      <c r="W46" s="250"/>
      <c r="X46" s="250"/>
      <c r="Y46" s="250"/>
      <c r="Z46" s="250"/>
      <c r="AA46" s="250"/>
      <c r="AB46" s="250"/>
    </row>
    <row r="47" spans="1:28" x14ac:dyDescent="0.2">
      <c r="A47" s="250"/>
      <c r="B47" s="250"/>
      <c r="C47" s="250"/>
      <c r="D47" s="250"/>
      <c r="E47" s="250"/>
      <c r="F47" s="250"/>
      <c r="G47" s="250"/>
      <c r="H47" s="250"/>
      <c r="I47" s="250"/>
      <c r="J47" s="250"/>
      <c r="K47" s="250"/>
      <c r="L47" s="250"/>
      <c r="M47" s="250"/>
      <c r="N47" s="250"/>
      <c r="O47" s="250"/>
      <c r="P47" s="250"/>
      <c r="Q47" s="250"/>
      <c r="R47" s="250"/>
      <c r="S47" s="250"/>
      <c r="T47" s="250"/>
      <c r="U47" s="250"/>
      <c r="V47" s="250"/>
      <c r="W47" s="250"/>
      <c r="X47" s="250"/>
      <c r="Y47" s="250"/>
      <c r="Z47" s="250"/>
      <c r="AA47" s="250"/>
      <c r="AB47" s="250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1"/>
  <sheetViews>
    <sheetView topLeftCell="B4" workbookViewId="0">
      <selection activeCell="B7" sqref="B7"/>
    </sheetView>
  </sheetViews>
  <sheetFormatPr defaultRowHeight="12.75" x14ac:dyDescent="0.2"/>
  <cols>
    <col min="1" max="1" width="5.7109375" style="27" customWidth="1"/>
    <col min="2" max="2" width="118.140625" bestFit="1" customWidth="1"/>
  </cols>
  <sheetData>
    <row r="1" spans="1:2" ht="22.9" customHeight="1" x14ac:dyDescent="0.25">
      <c r="A1" s="130" t="s">
        <v>0</v>
      </c>
      <c r="B1" s="131" t="s">
        <v>356</v>
      </c>
    </row>
    <row r="2" spans="1:2" ht="25.5" x14ac:dyDescent="0.2">
      <c r="A2" s="132">
        <v>1</v>
      </c>
      <c r="B2" s="133" t="s">
        <v>357</v>
      </c>
    </row>
    <row r="3" spans="1:2" ht="25.5" x14ac:dyDescent="0.2">
      <c r="A3" s="132">
        <v>2</v>
      </c>
      <c r="B3" s="133" t="s">
        <v>358</v>
      </c>
    </row>
    <row r="4" spans="1:2" ht="33" customHeight="1" x14ac:dyDescent="0.2">
      <c r="A4" s="132">
        <v>3</v>
      </c>
      <c r="B4" s="133" t="s">
        <v>359</v>
      </c>
    </row>
    <row r="5" spans="1:2" ht="25.5" x14ac:dyDescent="0.2">
      <c r="A5" s="132">
        <v>4</v>
      </c>
      <c r="B5" s="133" t="s">
        <v>360</v>
      </c>
    </row>
    <row r="6" spans="1:2" ht="25.5" x14ac:dyDescent="0.2">
      <c r="A6" s="132">
        <v>5</v>
      </c>
      <c r="B6" s="133" t="s">
        <v>361</v>
      </c>
    </row>
    <row r="7" spans="1:2" ht="51" x14ac:dyDescent="0.2">
      <c r="A7" s="132">
        <v>6</v>
      </c>
      <c r="B7" s="133" t="s">
        <v>362</v>
      </c>
    </row>
    <row r="8" spans="1:2" x14ac:dyDescent="0.2">
      <c r="A8" s="132">
        <v>7</v>
      </c>
      <c r="B8" s="134" t="s">
        <v>363</v>
      </c>
    </row>
    <row r="9" spans="1:2" x14ac:dyDescent="0.2">
      <c r="A9" s="132">
        <v>8</v>
      </c>
      <c r="B9" s="90" t="s">
        <v>364</v>
      </c>
    </row>
    <row r="10" spans="1:2" x14ac:dyDescent="0.2">
      <c r="A10" s="132">
        <v>9</v>
      </c>
      <c r="B10" s="90" t="s">
        <v>365</v>
      </c>
    </row>
    <row r="11" spans="1:2" x14ac:dyDescent="0.2">
      <c r="A11" s="132">
        <v>10</v>
      </c>
      <c r="B11" s="90" t="s">
        <v>366</v>
      </c>
    </row>
    <row r="12" spans="1:2" x14ac:dyDescent="0.2">
      <c r="A12" s="132">
        <v>11</v>
      </c>
      <c r="B12" s="90" t="s">
        <v>367</v>
      </c>
    </row>
    <row r="13" spans="1:2" x14ac:dyDescent="0.2">
      <c r="A13" s="132">
        <v>12</v>
      </c>
      <c r="B13" s="90" t="s">
        <v>368</v>
      </c>
    </row>
    <row r="14" spans="1:2" x14ac:dyDescent="0.2">
      <c r="A14" s="132">
        <v>13</v>
      </c>
      <c r="B14" s="90" t="s">
        <v>369</v>
      </c>
    </row>
    <row r="15" spans="1:2" x14ac:dyDescent="0.2">
      <c r="A15" s="132">
        <v>14</v>
      </c>
      <c r="B15" s="90" t="s">
        <v>370</v>
      </c>
    </row>
    <row r="16" spans="1:2" ht="25.5" x14ac:dyDescent="0.2">
      <c r="A16" s="132">
        <v>15</v>
      </c>
      <c r="B16" s="135" t="s">
        <v>371</v>
      </c>
    </row>
    <row r="17" spans="1:5" x14ac:dyDescent="0.2">
      <c r="A17" s="136">
        <v>1</v>
      </c>
      <c r="B17" s="137" t="s">
        <v>372</v>
      </c>
    </row>
    <row r="18" spans="1:5" x14ac:dyDescent="0.2">
      <c r="A18" s="136">
        <v>2</v>
      </c>
      <c r="B18" s="137" t="s">
        <v>373</v>
      </c>
      <c r="E18" s="29"/>
    </row>
    <row r="19" spans="1:5" x14ac:dyDescent="0.2">
      <c r="A19" s="9"/>
      <c r="B19" s="9"/>
    </row>
    <row r="20" spans="1:5" x14ac:dyDescent="0.2">
      <c r="A20" s="9"/>
      <c r="B20" s="9"/>
    </row>
    <row r="21" spans="1:5" x14ac:dyDescent="0.2">
      <c r="A21" s="9"/>
      <c r="B21" s="138" t="s">
        <v>374</v>
      </c>
    </row>
    <row r="22" spans="1:5" x14ac:dyDescent="0.2">
      <c r="A22" s="9"/>
      <c r="B22" s="9"/>
    </row>
    <row r="23" spans="1:5" x14ac:dyDescent="0.2">
      <c r="A23" s="9"/>
      <c r="B23" s="138"/>
    </row>
    <row r="24" spans="1:5" x14ac:dyDescent="0.2">
      <c r="A24" s="9"/>
      <c r="B24" s="9"/>
    </row>
    <row r="25" spans="1:5" x14ac:dyDescent="0.2">
      <c r="A25" s="9"/>
      <c r="B25" s="9"/>
    </row>
    <row r="26" spans="1:5" x14ac:dyDescent="0.2">
      <c r="A26" s="9"/>
      <c r="B26" s="9"/>
    </row>
    <row r="27" spans="1:5" x14ac:dyDescent="0.2">
      <c r="A27" s="9"/>
      <c r="B27" s="9"/>
    </row>
    <row r="28" spans="1:5" x14ac:dyDescent="0.2">
      <c r="A28" s="9"/>
      <c r="B28" s="9"/>
    </row>
    <row r="29" spans="1:5" x14ac:dyDescent="0.2">
      <c r="A29" s="9"/>
      <c r="B29" s="9"/>
    </row>
    <row r="30" spans="1:5" x14ac:dyDescent="0.2">
      <c r="A30" s="9"/>
      <c r="B30" s="9"/>
    </row>
    <row r="31" spans="1:5" x14ac:dyDescent="0.2">
      <c r="A31" s="9"/>
      <c r="B31" s="9"/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6724B-A984-471B-84F6-F5DC061C050C}">
  <dimension ref="A1:N1338"/>
  <sheetViews>
    <sheetView zoomScale="89" zoomScaleNormal="90" workbookViewId="0">
      <selection activeCell="C8" sqref="C8"/>
    </sheetView>
  </sheetViews>
  <sheetFormatPr defaultRowHeight="12.75" x14ac:dyDescent="0.2"/>
  <cols>
    <col min="1" max="1" width="16.5703125" customWidth="1"/>
    <col min="2" max="2" width="11.42578125" customWidth="1"/>
    <col min="3" max="3" width="16.85546875" customWidth="1"/>
    <col min="4" max="4" width="21.42578125" bestFit="1" customWidth="1"/>
    <col min="5" max="5" width="16" bestFit="1" customWidth="1"/>
    <col min="6" max="6" width="14.85546875" customWidth="1"/>
    <col min="7" max="7" width="19.5703125" bestFit="1" customWidth="1"/>
    <col min="8" max="8" width="22.7109375" bestFit="1" customWidth="1"/>
    <col min="9" max="9" width="24.7109375" customWidth="1"/>
    <col min="10" max="10" width="21.28515625" bestFit="1" customWidth="1"/>
    <col min="11" max="11" width="24.5703125" customWidth="1"/>
    <col min="12" max="12" width="24.85546875" customWidth="1"/>
    <col min="14" max="14" width="17.28515625" bestFit="1" customWidth="1"/>
  </cols>
  <sheetData>
    <row r="1" spans="1:14" x14ac:dyDescent="0.2">
      <c r="A1" s="197" t="s">
        <v>74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</row>
    <row r="2" spans="1:14" ht="15.75" x14ac:dyDescent="0.2">
      <c r="A2" s="170" t="s">
        <v>75</v>
      </c>
      <c r="B2" s="41" t="s">
        <v>1</v>
      </c>
      <c r="C2" s="41" t="s">
        <v>2</v>
      </c>
      <c r="D2" s="41" t="s">
        <v>3</v>
      </c>
      <c r="E2" s="41" t="s">
        <v>4</v>
      </c>
      <c r="F2" s="41" t="s">
        <v>5</v>
      </c>
      <c r="G2" s="42" t="s">
        <v>6</v>
      </c>
      <c r="H2" s="41" t="s">
        <v>7</v>
      </c>
      <c r="I2" s="41" t="s">
        <v>8</v>
      </c>
      <c r="J2" s="41" t="s">
        <v>76</v>
      </c>
      <c r="K2" s="41" t="s">
        <v>77</v>
      </c>
      <c r="L2" s="172" t="s">
        <v>78</v>
      </c>
    </row>
    <row r="3" spans="1:14" x14ac:dyDescent="0.2">
      <c r="A3" s="171" t="s">
        <v>382</v>
      </c>
      <c r="B3" s="4">
        <v>44831</v>
      </c>
      <c r="C3" s="5" t="s">
        <v>13</v>
      </c>
      <c r="D3" s="5" t="s">
        <v>14</v>
      </c>
      <c r="E3" s="5">
        <v>32</v>
      </c>
      <c r="F3" s="5" t="s">
        <v>15</v>
      </c>
      <c r="G3" s="7">
        <v>1000</v>
      </c>
      <c r="H3" s="6" t="s">
        <v>16</v>
      </c>
      <c r="I3" s="5" t="s">
        <v>17</v>
      </c>
      <c r="J3" s="5" t="s">
        <v>18</v>
      </c>
      <c r="K3" s="5" t="s">
        <v>79</v>
      </c>
      <c r="L3" s="173">
        <v>2017</v>
      </c>
      <c r="N3" s="40"/>
    </row>
    <row r="4" spans="1:14" x14ac:dyDescent="0.2">
      <c r="A4" s="171" t="s">
        <v>383</v>
      </c>
      <c r="B4" s="4">
        <v>44832</v>
      </c>
      <c r="C4" s="5" t="s">
        <v>13</v>
      </c>
      <c r="D4" s="5" t="s">
        <v>14</v>
      </c>
      <c r="E4" s="5">
        <v>20</v>
      </c>
      <c r="F4" s="5" t="s">
        <v>15</v>
      </c>
      <c r="G4" s="7">
        <v>1100</v>
      </c>
      <c r="H4" s="6" t="s">
        <v>16</v>
      </c>
      <c r="I4" s="5" t="s">
        <v>17</v>
      </c>
      <c r="J4" s="5" t="s">
        <v>18</v>
      </c>
      <c r="K4" s="5" t="s">
        <v>79</v>
      </c>
      <c r="L4" s="173">
        <v>2017</v>
      </c>
      <c r="N4" s="40"/>
    </row>
    <row r="5" spans="1:14" x14ac:dyDescent="0.2">
      <c r="A5" s="171" t="s">
        <v>384</v>
      </c>
      <c r="B5" s="4">
        <v>44832</v>
      </c>
      <c r="C5" s="5" t="s">
        <v>13</v>
      </c>
      <c r="D5" s="5" t="s">
        <v>14</v>
      </c>
      <c r="E5" s="5">
        <v>18</v>
      </c>
      <c r="F5" s="5" t="s">
        <v>15</v>
      </c>
      <c r="G5" s="7">
        <v>1200</v>
      </c>
      <c r="H5" s="6" t="s">
        <v>16</v>
      </c>
      <c r="I5" s="5" t="s">
        <v>17</v>
      </c>
      <c r="J5" s="5" t="s">
        <v>18</v>
      </c>
      <c r="K5" s="5" t="s">
        <v>79</v>
      </c>
      <c r="L5" s="173">
        <v>2017</v>
      </c>
      <c r="N5" s="40"/>
    </row>
    <row r="6" spans="1:14" x14ac:dyDescent="0.2">
      <c r="A6" s="171" t="s">
        <v>385</v>
      </c>
      <c r="B6" s="4">
        <v>44832</v>
      </c>
      <c r="C6" s="5" t="s">
        <v>19</v>
      </c>
      <c r="D6" s="5" t="s">
        <v>14</v>
      </c>
      <c r="E6" s="5">
        <v>14</v>
      </c>
      <c r="F6" s="5" t="s">
        <v>15</v>
      </c>
      <c r="G6" s="7">
        <v>1300</v>
      </c>
      <c r="H6" s="6" t="s">
        <v>16</v>
      </c>
      <c r="I6" s="5" t="s">
        <v>17</v>
      </c>
      <c r="J6" s="5" t="s">
        <v>18</v>
      </c>
      <c r="K6" s="5" t="s">
        <v>80</v>
      </c>
      <c r="L6" s="173">
        <v>2017</v>
      </c>
      <c r="N6" s="40"/>
    </row>
    <row r="7" spans="1:14" x14ac:dyDescent="0.2">
      <c r="A7" s="171" t="s">
        <v>386</v>
      </c>
      <c r="B7" s="4">
        <v>44833</v>
      </c>
      <c r="C7" s="5" t="s">
        <v>13</v>
      </c>
      <c r="D7" s="5" t="s">
        <v>14</v>
      </c>
      <c r="E7" s="5">
        <v>12</v>
      </c>
      <c r="F7" s="5" t="s">
        <v>15</v>
      </c>
      <c r="G7" s="7">
        <v>1400</v>
      </c>
      <c r="H7" s="6" t="s">
        <v>16</v>
      </c>
      <c r="I7" s="5" t="s">
        <v>17</v>
      </c>
      <c r="J7" s="5" t="s">
        <v>18</v>
      </c>
      <c r="K7" s="5" t="s">
        <v>79</v>
      </c>
      <c r="L7" s="173">
        <v>2017</v>
      </c>
    </row>
    <row r="8" spans="1:14" x14ac:dyDescent="0.2">
      <c r="A8" s="171" t="s">
        <v>387</v>
      </c>
      <c r="B8" s="4">
        <v>44833</v>
      </c>
      <c r="C8" s="5" t="s">
        <v>13</v>
      </c>
      <c r="D8" s="5" t="s">
        <v>14</v>
      </c>
      <c r="E8" s="5">
        <v>26</v>
      </c>
      <c r="F8" s="5" t="s">
        <v>15</v>
      </c>
      <c r="G8" s="7">
        <v>1500</v>
      </c>
      <c r="H8" s="6" t="s">
        <v>16</v>
      </c>
      <c r="I8" s="5" t="s">
        <v>17</v>
      </c>
      <c r="J8" s="5" t="s">
        <v>18</v>
      </c>
      <c r="K8" s="5" t="s">
        <v>79</v>
      </c>
      <c r="L8" s="173">
        <v>2017</v>
      </c>
    </row>
    <row r="9" spans="1:14" x14ac:dyDescent="0.2">
      <c r="A9" s="171" t="s">
        <v>388</v>
      </c>
      <c r="B9" s="4">
        <v>44833</v>
      </c>
      <c r="C9" s="5" t="s">
        <v>19</v>
      </c>
      <c r="D9" s="5" t="s">
        <v>14</v>
      </c>
      <c r="E9" s="5">
        <v>24</v>
      </c>
      <c r="F9" s="5" t="s">
        <v>15</v>
      </c>
      <c r="G9" s="7">
        <v>1600</v>
      </c>
      <c r="H9" s="6" t="s">
        <v>16</v>
      </c>
      <c r="I9" s="5" t="s">
        <v>17</v>
      </c>
      <c r="J9" s="5" t="s">
        <v>18</v>
      </c>
      <c r="K9" s="5" t="s">
        <v>80</v>
      </c>
      <c r="L9" s="173">
        <v>2017</v>
      </c>
    </row>
    <row r="10" spans="1:14" x14ac:dyDescent="0.2">
      <c r="A10" s="171" t="s">
        <v>389</v>
      </c>
      <c r="B10" s="4">
        <v>44834</v>
      </c>
      <c r="C10" s="5" t="s">
        <v>19</v>
      </c>
      <c r="D10" s="5" t="s">
        <v>14</v>
      </c>
      <c r="E10" s="5">
        <v>24</v>
      </c>
      <c r="F10" s="5" t="s">
        <v>15</v>
      </c>
      <c r="G10" s="7">
        <v>1700</v>
      </c>
      <c r="H10" s="6" t="s">
        <v>16</v>
      </c>
      <c r="I10" s="5" t="s">
        <v>17</v>
      </c>
      <c r="J10" s="5" t="s">
        <v>18</v>
      </c>
      <c r="K10" s="5" t="s">
        <v>80</v>
      </c>
      <c r="L10" s="173">
        <v>2017</v>
      </c>
    </row>
    <row r="11" spans="1:14" x14ac:dyDescent="0.2">
      <c r="A11" s="171" t="s">
        <v>390</v>
      </c>
      <c r="B11" s="4">
        <v>44834</v>
      </c>
      <c r="C11" s="5" t="s">
        <v>13</v>
      </c>
      <c r="D11" s="5" t="s">
        <v>14</v>
      </c>
      <c r="E11" s="5">
        <v>9</v>
      </c>
      <c r="F11" s="5" t="s">
        <v>15</v>
      </c>
      <c r="G11" s="7">
        <v>1800</v>
      </c>
      <c r="H11" s="6" t="s">
        <v>16</v>
      </c>
      <c r="I11" s="5" t="s">
        <v>17</v>
      </c>
      <c r="J11" s="5" t="s">
        <v>18</v>
      </c>
      <c r="K11" s="5" t="s">
        <v>79</v>
      </c>
      <c r="L11" s="173">
        <v>2017</v>
      </c>
    </row>
    <row r="12" spans="1:14" x14ac:dyDescent="0.2">
      <c r="A12" s="171" t="s">
        <v>391</v>
      </c>
      <c r="B12" s="4">
        <v>44834</v>
      </c>
      <c r="C12" s="5" t="s">
        <v>13</v>
      </c>
      <c r="D12" s="5" t="s">
        <v>14</v>
      </c>
      <c r="E12" s="5">
        <v>32</v>
      </c>
      <c r="F12" s="5" t="s">
        <v>15</v>
      </c>
      <c r="G12" s="7">
        <v>1900</v>
      </c>
      <c r="H12" s="6" t="s">
        <v>16</v>
      </c>
      <c r="I12" s="5" t="s">
        <v>17</v>
      </c>
      <c r="J12" s="5" t="s">
        <v>18</v>
      </c>
      <c r="K12" s="5" t="s">
        <v>79</v>
      </c>
      <c r="L12" s="173">
        <v>2017</v>
      </c>
    </row>
    <row r="13" spans="1:14" x14ac:dyDescent="0.2">
      <c r="A13" s="171" t="s">
        <v>392</v>
      </c>
      <c r="B13" s="4">
        <v>44835</v>
      </c>
      <c r="C13" s="5" t="s">
        <v>19</v>
      </c>
      <c r="D13" s="5" t="s">
        <v>14</v>
      </c>
      <c r="E13" s="5">
        <v>24</v>
      </c>
      <c r="F13" s="5" t="s">
        <v>15</v>
      </c>
      <c r="G13" s="7">
        <v>2000</v>
      </c>
      <c r="H13" s="6" t="s">
        <v>16</v>
      </c>
      <c r="I13" s="5" t="s">
        <v>17</v>
      </c>
      <c r="J13" s="5" t="s">
        <v>18</v>
      </c>
      <c r="K13" s="5" t="s">
        <v>80</v>
      </c>
      <c r="L13" s="173">
        <v>2017</v>
      </c>
    </row>
    <row r="14" spans="1:14" x14ac:dyDescent="0.2">
      <c r="A14" s="171" t="s">
        <v>393</v>
      </c>
      <c r="B14" s="4">
        <v>44835</v>
      </c>
      <c r="C14" s="5" t="s">
        <v>13</v>
      </c>
      <c r="D14" s="5" t="s">
        <v>14</v>
      </c>
      <c r="E14" s="5">
        <v>23</v>
      </c>
      <c r="F14" s="5" t="s">
        <v>15</v>
      </c>
      <c r="G14" s="7">
        <v>2100</v>
      </c>
      <c r="H14" s="6" t="s">
        <v>16</v>
      </c>
      <c r="I14" s="5" t="s">
        <v>17</v>
      </c>
      <c r="J14" s="5" t="s">
        <v>18</v>
      </c>
      <c r="K14" s="5" t="s">
        <v>79</v>
      </c>
      <c r="L14" s="173">
        <v>2017</v>
      </c>
    </row>
    <row r="15" spans="1:14" x14ac:dyDescent="0.2">
      <c r="A15" s="171" t="s">
        <v>394</v>
      </c>
      <c r="B15" s="4">
        <v>44835</v>
      </c>
      <c r="C15" s="5" t="s">
        <v>13</v>
      </c>
      <c r="D15" s="5" t="s">
        <v>14</v>
      </c>
      <c r="E15" s="5">
        <v>4</v>
      </c>
      <c r="F15" s="5" t="s">
        <v>15</v>
      </c>
      <c r="G15" s="7">
        <v>2200</v>
      </c>
      <c r="H15" s="6" t="s">
        <v>16</v>
      </c>
      <c r="I15" s="5" t="s">
        <v>17</v>
      </c>
      <c r="J15" s="5" t="s">
        <v>18</v>
      </c>
      <c r="K15" s="5" t="s">
        <v>79</v>
      </c>
      <c r="L15" s="173">
        <v>2017</v>
      </c>
    </row>
    <row r="16" spans="1:14" x14ac:dyDescent="0.2">
      <c r="A16" s="171" t="s">
        <v>395</v>
      </c>
      <c r="B16" s="4">
        <v>44837</v>
      </c>
      <c r="C16" s="5" t="s">
        <v>19</v>
      </c>
      <c r="D16" s="5" t="s">
        <v>14</v>
      </c>
      <c r="E16" s="5">
        <v>24</v>
      </c>
      <c r="F16" s="5" t="s">
        <v>15</v>
      </c>
      <c r="G16" s="7">
        <v>2300</v>
      </c>
      <c r="H16" s="6" t="s">
        <v>16</v>
      </c>
      <c r="I16" s="5" t="s">
        <v>17</v>
      </c>
      <c r="J16" s="5" t="s">
        <v>18</v>
      </c>
      <c r="K16" s="5" t="s">
        <v>80</v>
      </c>
      <c r="L16" s="173">
        <v>2017</v>
      </c>
    </row>
    <row r="17" spans="1:12" x14ac:dyDescent="0.2">
      <c r="A17" s="171" t="s">
        <v>396</v>
      </c>
      <c r="B17" s="4">
        <v>44837</v>
      </c>
      <c r="C17" s="5" t="s">
        <v>13</v>
      </c>
      <c r="D17" s="5" t="s">
        <v>14</v>
      </c>
      <c r="E17" s="5">
        <v>17</v>
      </c>
      <c r="F17" s="5" t="s">
        <v>15</v>
      </c>
      <c r="G17" s="7">
        <v>2400</v>
      </c>
      <c r="H17" s="6" t="s">
        <v>16</v>
      </c>
      <c r="I17" s="5" t="s">
        <v>17</v>
      </c>
      <c r="J17" s="5" t="s">
        <v>18</v>
      </c>
      <c r="K17" s="5" t="s">
        <v>79</v>
      </c>
      <c r="L17" s="173">
        <v>2017</v>
      </c>
    </row>
    <row r="18" spans="1:12" x14ac:dyDescent="0.2">
      <c r="A18" s="171" t="s">
        <v>397</v>
      </c>
      <c r="B18" s="4">
        <v>44837</v>
      </c>
      <c r="C18" s="5" t="s">
        <v>13</v>
      </c>
      <c r="D18" s="5" t="s">
        <v>14</v>
      </c>
      <c r="E18" s="5">
        <v>8</v>
      </c>
      <c r="F18" s="5" t="s">
        <v>15</v>
      </c>
      <c r="G18" s="7">
        <v>2500</v>
      </c>
      <c r="H18" s="6" t="s">
        <v>16</v>
      </c>
      <c r="I18" s="5" t="s">
        <v>17</v>
      </c>
      <c r="J18" s="5" t="s">
        <v>18</v>
      </c>
      <c r="K18" s="5" t="s">
        <v>79</v>
      </c>
      <c r="L18" s="173">
        <v>2017</v>
      </c>
    </row>
    <row r="19" spans="1:12" x14ac:dyDescent="0.2">
      <c r="A19" s="171" t="s">
        <v>398</v>
      </c>
      <c r="B19" s="4">
        <v>44837</v>
      </c>
      <c r="C19" s="5" t="s">
        <v>13</v>
      </c>
      <c r="D19" s="5" t="s">
        <v>14</v>
      </c>
      <c r="E19" s="5">
        <v>20</v>
      </c>
      <c r="F19" s="5" t="s">
        <v>15</v>
      </c>
      <c r="G19" s="7">
        <v>2600</v>
      </c>
      <c r="H19" s="6" t="s">
        <v>16</v>
      </c>
      <c r="I19" s="5" t="s">
        <v>17</v>
      </c>
      <c r="J19" s="5" t="s">
        <v>18</v>
      </c>
      <c r="K19" s="5" t="s">
        <v>79</v>
      </c>
      <c r="L19" s="173">
        <v>2017</v>
      </c>
    </row>
    <row r="20" spans="1:12" x14ac:dyDescent="0.2">
      <c r="A20" s="171" t="s">
        <v>399</v>
      </c>
      <c r="B20" s="4">
        <v>44838</v>
      </c>
      <c r="C20" s="5" t="s">
        <v>19</v>
      </c>
      <c r="D20" s="5" t="s">
        <v>14</v>
      </c>
      <c r="E20" s="5">
        <v>27</v>
      </c>
      <c r="F20" s="5" t="s">
        <v>15</v>
      </c>
      <c r="G20" s="7">
        <v>2700</v>
      </c>
      <c r="H20" s="6" t="s">
        <v>16</v>
      </c>
      <c r="I20" s="5" t="s">
        <v>17</v>
      </c>
      <c r="J20" s="5" t="s">
        <v>18</v>
      </c>
      <c r="K20" s="5" t="s">
        <v>80</v>
      </c>
      <c r="L20" s="173">
        <v>2017</v>
      </c>
    </row>
    <row r="21" spans="1:12" x14ac:dyDescent="0.2">
      <c r="A21" s="171" t="s">
        <v>400</v>
      </c>
      <c r="B21" s="4">
        <v>44838</v>
      </c>
      <c r="C21" s="5" t="s">
        <v>13</v>
      </c>
      <c r="D21" s="5" t="s">
        <v>14</v>
      </c>
      <c r="E21" s="5">
        <v>18</v>
      </c>
      <c r="F21" s="5" t="s">
        <v>15</v>
      </c>
      <c r="G21" s="7">
        <v>2800</v>
      </c>
      <c r="H21" s="6" t="s">
        <v>16</v>
      </c>
      <c r="I21" s="5" t="s">
        <v>17</v>
      </c>
      <c r="J21" s="5" t="s">
        <v>18</v>
      </c>
      <c r="K21" s="5" t="s">
        <v>79</v>
      </c>
      <c r="L21" s="173">
        <v>2017</v>
      </c>
    </row>
    <row r="22" spans="1:12" x14ac:dyDescent="0.2">
      <c r="A22" s="171" t="s">
        <v>401</v>
      </c>
      <c r="B22" s="4">
        <v>44838</v>
      </c>
      <c r="C22" s="5" t="s">
        <v>13</v>
      </c>
      <c r="D22" s="5" t="s">
        <v>14</v>
      </c>
      <c r="E22" s="5">
        <v>16</v>
      </c>
      <c r="F22" s="5" t="s">
        <v>15</v>
      </c>
      <c r="G22" s="7">
        <v>2900</v>
      </c>
      <c r="H22" s="6" t="s">
        <v>16</v>
      </c>
      <c r="I22" s="5" t="s">
        <v>17</v>
      </c>
      <c r="J22" s="5" t="s">
        <v>18</v>
      </c>
      <c r="K22" s="5" t="s">
        <v>79</v>
      </c>
      <c r="L22" s="173">
        <v>2017</v>
      </c>
    </row>
    <row r="23" spans="1:12" x14ac:dyDescent="0.2">
      <c r="A23" s="171" t="s">
        <v>402</v>
      </c>
      <c r="B23" s="4">
        <v>44838</v>
      </c>
      <c r="C23" s="5" t="s">
        <v>13</v>
      </c>
      <c r="D23" s="5" t="s">
        <v>14</v>
      </c>
      <c r="E23" s="5">
        <v>12</v>
      </c>
      <c r="F23" s="5" t="s">
        <v>15</v>
      </c>
      <c r="G23" s="7">
        <v>3000</v>
      </c>
      <c r="H23" s="6" t="s">
        <v>16</v>
      </c>
      <c r="I23" s="5" t="s">
        <v>17</v>
      </c>
      <c r="J23" s="5" t="s">
        <v>18</v>
      </c>
      <c r="K23" s="5" t="s">
        <v>79</v>
      </c>
      <c r="L23" s="173">
        <v>2017</v>
      </c>
    </row>
    <row r="24" spans="1:12" x14ac:dyDescent="0.2">
      <c r="A24" s="171" t="s">
        <v>403</v>
      </c>
      <c r="B24" s="4">
        <v>44839</v>
      </c>
      <c r="C24" s="5" t="s">
        <v>13</v>
      </c>
      <c r="D24" s="5" t="s">
        <v>14</v>
      </c>
      <c r="E24" s="5">
        <v>18</v>
      </c>
      <c r="F24" s="5" t="s">
        <v>15</v>
      </c>
      <c r="G24" s="7">
        <v>1000</v>
      </c>
      <c r="H24" s="6" t="s">
        <v>16</v>
      </c>
      <c r="I24" s="5" t="s">
        <v>17</v>
      </c>
      <c r="J24" s="5" t="s">
        <v>18</v>
      </c>
      <c r="K24" s="5" t="s">
        <v>79</v>
      </c>
      <c r="L24" s="173">
        <v>2017</v>
      </c>
    </row>
    <row r="25" spans="1:12" x14ac:dyDescent="0.2">
      <c r="A25" s="171" t="s">
        <v>404</v>
      </c>
      <c r="B25" s="4">
        <v>44839</v>
      </c>
      <c r="C25" s="5" t="s">
        <v>19</v>
      </c>
      <c r="D25" s="5" t="s">
        <v>14</v>
      </c>
      <c r="E25" s="5">
        <v>24</v>
      </c>
      <c r="F25" s="5" t="s">
        <v>15</v>
      </c>
      <c r="G25" s="7">
        <v>1100</v>
      </c>
      <c r="H25" s="6" t="s">
        <v>16</v>
      </c>
      <c r="I25" s="5" t="s">
        <v>17</v>
      </c>
      <c r="J25" s="5" t="s">
        <v>18</v>
      </c>
      <c r="K25" s="5" t="s">
        <v>80</v>
      </c>
      <c r="L25" s="173">
        <v>2017</v>
      </c>
    </row>
    <row r="26" spans="1:12" x14ac:dyDescent="0.2">
      <c r="A26" s="171" t="s">
        <v>405</v>
      </c>
      <c r="B26" s="4">
        <v>44839</v>
      </c>
      <c r="C26" s="5" t="s">
        <v>19</v>
      </c>
      <c r="D26" s="5" t="s">
        <v>14</v>
      </c>
      <c r="E26" s="5">
        <v>6</v>
      </c>
      <c r="F26" s="5" t="s">
        <v>15</v>
      </c>
      <c r="G26" s="7">
        <v>1200</v>
      </c>
      <c r="H26" s="6" t="s">
        <v>16</v>
      </c>
      <c r="I26" s="5" t="s">
        <v>17</v>
      </c>
      <c r="J26" s="5" t="s">
        <v>18</v>
      </c>
      <c r="K26" s="5" t="s">
        <v>80</v>
      </c>
      <c r="L26" s="173">
        <v>2017</v>
      </c>
    </row>
    <row r="27" spans="1:12" x14ac:dyDescent="0.2">
      <c r="A27" s="171" t="s">
        <v>406</v>
      </c>
      <c r="B27" s="4">
        <v>44839</v>
      </c>
      <c r="C27" s="5" t="s">
        <v>13</v>
      </c>
      <c r="D27" s="5" t="s">
        <v>14</v>
      </c>
      <c r="E27" s="5">
        <v>13</v>
      </c>
      <c r="F27" s="5" t="s">
        <v>15</v>
      </c>
      <c r="G27" s="7">
        <v>1300</v>
      </c>
      <c r="H27" s="6" t="s">
        <v>16</v>
      </c>
      <c r="I27" s="5" t="s">
        <v>17</v>
      </c>
      <c r="J27" s="5" t="s">
        <v>18</v>
      </c>
      <c r="K27" s="5" t="s">
        <v>79</v>
      </c>
      <c r="L27" s="173">
        <v>2017</v>
      </c>
    </row>
    <row r="28" spans="1:12" x14ac:dyDescent="0.2">
      <c r="A28" s="171" t="s">
        <v>407</v>
      </c>
      <c r="B28" s="4">
        <v>44839</v>
      </c>
      <c r="C28" s="5" t="s">
        <v>13</v>
      </c>
      <c r="D28" s="5" t="s">
        <v>14</v>
      </c>
      <c r="E28" s="5">
        <v>10</v>
      </c>
      <c r="F28" s="5" t="s">
        <v>15</v>
      </c>
      <c r="G28" s="7">
        <v>1400</v>
      </c>
      <c r="H28" s="6" t="s">
        <v>16</v>
      </c>
      <c r="I28" s="5" t="s">
        <v>17</v>
      </c>
      <c r="J28" s="5" t="s">
        <v>18</v>
      </c>
      <c r="K28" s="5" t="s">
        <v>79</v>
      </c>
      <c r="L28" s="173">
        <v>2017</v>
      </c>
    </row>
    <row r="29" spans="1:12" x14ac:dyDescent="0.2">
      <c r="A29" s="171" t="s">
        <v>408</v>
      </c>
      <c r="B29" s="4">
        <v>44840</v>
      </c>
      <c r="C29" s="5" t="s">
        <v>13</v>
      </c>
      <c r="D29" s="5" t="s">
        <v>14</v>
      </c>
      <c r="E29" s="5">
        <v>6</v>
      </c>
      <c r="F29" s="5" t="s">
        <v>15</v>
      </c>
      <c r="G29" s="7">
        <v>1500</v>
      </c>
      <c r="H29" s="6" t="s">
        <v>16</v>
      </c>
      <c r="I29" s="5" t="s">
        <v>17</v>
      </c>
      <c r="J29" s="5" t="s">
        <v>18</v>
      </c>
      <c r="K29" s="5" t="s">
        <v>79</v>
      </c>
      <c r="L29" s="173">
        <v>2017</v>
      </c>
    </row>
    <row r="30" spans="1:12" x14ac:dyDescent="0.2">
      <c r="A30" s="171" t="s">
        <v>409</v>
      </c>
      <c r="B30" s="4">
        <v>44840</v>
      </c>
      <c r="C30" s="5" t="s">
        <v>13</v>
      </c>
      <c r="D30" s="5" t="s">
        <v>14</v>
      </c>
      <c r="E30" s="5">
        <v>11</v>
      </c>
      <c r="F30" s="5" t="s">
        <v>15</v>
      </c>
      <c r="G30" s="7">
        <v>1600</v>
      </c>
      <c r="H30" s="6" t="s">
        <v>16</v>
      </c>
      <c r="I30" s="5" t="s">
        <v>17</v>
      </c>
      <c r="J30" s="5" t="s">
        <v>18</v>
      </c>
      <c r="K30" s="5" t="s">
        <v>79</v>
      </c>
      <c r="L30" s="173">
        <v>2017</v>
      </c>
    </row>
    <row r="31" spans="1:12" x14ac:dyDescent="0.2">
      <c r="A31" s="171" t="s">
        <v>410</v>
      </c>
      <c r="B31" s="4">
        <v>44840</v>
      </c>
      <c r="C31" s="5" t="s">
        <v>19</v>
      </c>
      <c r="D31" s="5" t="s">
        <v>14</v>
      </c>
      <c r="E31" s="5">
        <v>20</v>
      </c>
      <c r="F31" s="5" t="s">
        <v>15</v>
      </c>
      <c r="G31" s="7">
        <v>1700</v>
      </c>
      <c r="H31" s="6" t="s">
        <v>16</v>
      </c>
      <c r="I31" s="5" t="s">
        <v>17</v>
      </c>
      <c r="J31" s="5" t="s">
        <v>18</v>
      </c>
      <c r="K31" s="5" t="s">
        <v>80</v>
      </c>
      <c r="L31" s="173">
        <v>2017</v>
      </c>
    </row>
    <row r="32" spans="1:12" x14ac:dyDescent="0.2">
      <c r="A32" s="171" t="s">
        <v>411</v>
      </c>
      <c r="B32" s="4">
        <v>44840</v>
      </c>
      <c r="C32" s="5" t="s">
        <v>19</v>
      </c>
      <c r="D32" s="5" t="s">
        <v>14</v>
      </c>
      <c r="E32" s="5">
        <v>4</v>
      </c>
      <c r="F32" s="5" t="s">
        <v>15</v>
      </c>
      <c r="G32" s="7">
        <v>1800</v>
      </c>
      <c r="H32" s="6" t="s">
        <v>16</v>
      </c>
      <c r="I32" s="5" t="s">
        <v>17</v>
      </c>
      <c r="J32" s="5" t="s">
        <v>18</v>
      </c>
      <c r="K32" s="5" t="s">
        <v>80</v>
      </c>
      <c r="L32" s="173">
        <v>2017</v>
      </c>
    </row>
    <row r="33" spans="1:12" x14ac:dyDescent="0.2">
      <c r="A33" s="171" t="s">
        <v>412</v>
      </c>
      <c r="B33" s="4">
        <v>44840</v>
      </c>
      <c r="C33" s="5" t="s">
        <v>19</v>
      </c>
      <c r="D33" s="5" t="s">
        <v>14</v>
      </c>
      <c r="E33" s="5">
        <v>2</v>
      </c>
      <c r="F33" s="5" t="s">
        <v>15</v>
      </c>
      <c r="G33" s="7">
        <v>1900</v>
      </c>
      <c r="H33" s="6" t="s">
        <v>16</v>
      </c>
      <c r="I33" s="5" t="s">
        <v>17</v>
      </c>
      <c r="J33" s="5" t="s">
        <v>18</v>
      </c>
      <c r="K33" s="5" t="s">
        <v>80</v>
      </c>
      <c r="L33" s="173">
        <v>2017</v>
      </c>
    </row>
    <row r="34" spans="1:12" x14ac:dyDescent="0.2">
      <c r="A34" s="171" t="s">
        <v>413</v>
      </c>
      <c r="B34" s="4">
        <v>44840</v>
      </c>
      <c r="C34" s="5" t="s">
        <v>13</v>
      </c>
      <c r="D34" s="5" t="s">
        <v>14</v>
      </c>
      <c r="E34" s="5">
        <v>11</v>
      </c>
      <c r="F34" s="5" t="s">
        <v>15</v>
      </c>
      <c r="G34" s="7">
        <v>2000</v>
      </c>
      <c r="H34" s="6" t="s">
        <v>16</v>
      </c>
      <c r="I34" s="5" t="s">
        <v>17</v>
      </c>
      <c r="J34" s="5" t="s">
        <v>18</v>
      </c>
      <c r="K34" s="5" t="s">
        <v>79</v>
      </c>
      <c r="L34" s="173">
        <v>2017</v>
      </c>
    </row>
    <row r="35" spans="1:12" x14ac:dyDescent="0.2">
      <c r="A35" s="171" t="s">
        <v>414</v>
      </c>
      <c r="B35" s="4">
        <v>44840</v>
      </c>
      <c r="C35" s="5" t="s">
        <v>13</v>
      </c>
      <c r="D35" s="5" t="s">
        <v>14</v>
      </c>
      <c r="E35" s="5">
        <v>12</v>
      </c>
      <c r="F35" s="5" t="s">
        <v>15</v>
      </c>
      <c r="G35" s="7">
        <v>2100</v>
      </c>
      <c r="H35" s="6" t="s">
        <v>16</v>
      </c>
      <c r="I35" s="5" t="s">
        <v>17</v>
      </c>
      <c r="J35" s="5" t="s">
        <v>18</v>
      </c>
      <c r="K35" s="5" t="s">
        <v>79</v>
      </c>
      <c r="L35" s="173">
        <v>2017</v>
      </c>
    </row>
    <row r="36" spans="1:12" x14ac:dyDescent="0.2">
      <c r="A36" s="171" t="s">
        <v>415</v>
      </c>
      <c r="B36" s="4">
        <v>44841</v>
      </c>
      <c r="C36" s="5" t="s">
        <v>19</v>
      </c>
      <c r="D36" s="5" t="s">
        <v>14</v>
      </c>
      <c r="E36" s="5">
        <v>27</v>
      </c>
      <c r="F36" s="5" t="s">
        <v>15</v>
      </c>
      <c r="G36" s="7">
        <v>2200</v>
      </c>
      <c r="H36" s="6" t="s">
        <v>16</v>
      </c>
      <c r="I36" s="5" t="s">
        <v>17</v>
      </c>
      <c r="J36" s="5" t="s">
        <v>18</v>
      </c>
      <c r="K36" s="5" t="s">
        <v>80</v>
      </c>
      <c r="L36" s="173">
        <v>2017</v>
      </c>
    </row>
    <row r="37" spans="1:12" x14ac:dyDescent="0.2">
      <c r="A37" s="171" t="s">
        <v>416</v>
      </c>
      <c r="B37" s="4">
        <v>44841</v>
      </c>
      <c r="C37" s="5" t="s">
        <v>13</v>
      </c>
      <c r="D37" s="5" t="s">
        <v>14</v>
      </c>
      <c r="E37" s="5">
        <v>14</v>
      </c>
      <c r="F37" s="5" t="s">
        <v>15</v>
      </c>
      <c r="G37" s="7">
        <v>2300</v>
      </c>
      <c r="H37" s="6" t="s">
        <v>16</v>
      </c>
      <c r="I37" s="5" t="s">
        <v>17</v>
      </c>
      <c r="J37" s="5" t="s">
        <v>18</v>
      </c>
      <c r="K37" s="5" t="s">
        <v>79</v>
      </c>
      <c r="L37" s="173">
        <v>2017</v>
      </c>
    </row>
    <row r="38" spans="1:12" x14ac:dyDescent="0.2">
      <c r="A38" s="171" t="s">
        <v>417</v>
      </c>
      <c r="B38" s="4">
        <v>44841</v>
      </c>
      <c r="C38" s="5" t="s">
        <v>13</v>
      </c>
      <c r="D38" s="5" t="s">
        <v>14</v>
      </c>
      <c r="E38" s="5">
        <v>31</v>
      </c>
      <c r="F38" s="5" t="s">
        <v>15</v>
      </c>
      <c r="G38" s="7">
        <v>2400</v>
      </c>
      <c r="H38" s="6" t="s">
        <v>16</v>
      </c>
      <c r="I38" s="5" t="s">
        <v>17</v>
      </c>
      <c r="J38" s="5" t="s">
        <v>18</v>
      </c>
      <c r="K38" s="5" t="s">
        <v>79</v>
      </c>
      <c r="L38" s="173">
        <v>2017</v>
      </c>
    </row>
    <row r="39" spans="1:12" x14ac:dyDescent="0.2">
      <c r="A39" s="171" t="s">
        <v>418</v>
      </c>
      <c r="B39" s="4">
        <v>44844</v>
      </c>
      <c r="C39" s="5" t="s">
        <v>19</v>
      </c>
      <c r="D39" s="5" t="s">
        <v>14</v>
      </c>
      <c r="E39" s="5">
        <v>20</v>
      </c>
      <c r="F39" s="5" t="s">
        <v>15</v>
      </c>
      <c r="G39" s="7">
        <v>2500</v>
      </c>
      <c r="H39" s="6" t="s">
        <v>16</v>
      </c>
      <c r="I39" s="5" t="s">
        <v>17</v>
      </c>
      <c r="J39" s="5" t="s">
        <v>18</v>
      </c>
      <c r="K39" s="5" t="s">
        <v>80</v>
      </c>
      <c r="L39" s="173">
        <v>2017</v>
      </c>
    </row>
    <row r="40" spans="1:12" x14ac:dyDescent="0.2">
      <c r="A40" s="171" t="s">
        <v>419</v>
      </c>
      <c r="B40" s="4">
        <v>44844</v>
      </c>
      <c r="C40" s="5" t="s">
        <v>13</v>
      </c>
      <c r="D40" s="5" t="s">
        <v>14</v>
      </c>
      <c r="E40" s="5">
        <v>39</v>
      </c>
      <c r="F40" s="5" t="s">
        <v>15</v>
      </c>
      <c r="G40" s="7">
        <v>2600</v>
      </c>
      <c r="H40" s="6" t="s">
        <v>16</v>
      </c>
      <c r="I40" s="5" t="s">
        <v>17</v>
      </c>
      <c r="J40" s="5" t="s">
        <v>18</v>
      </c>
      <c r="K40" s="5" t="s">
        <v>79</v>
      </c>
      <c r="L40" s="173">
        <v>2017</v>
      </c>
    </row>
    <row r="41" spans="1:12" x14ac:dyDescent="0.2">
      <c r="A41" s="171" t="s">
        <v>420</v>
      </c>
      <c r="B41" s="4">
        <v>44846</v>
      </c>
      <c r="C41" s="5" t="s">
        <v>13</v>
      </c>
      <c r="D41" s="5" t="s">
        <v>14</v>
      </c>
      <c r="E41" s="5">
        <v>12</v>
      </c>
      <c r="F41" s="5" t="s">
        <v>15</v>
      </c>
      <c r="G41" s="7">
        <v>2700</v>
      </c>
      <c r="H41" s="6" t="s">
        <v>16</v>
      </c>
      <c r="I41" s="5" t="s">
        <v>17</v>
      </c>
      <c r="J41" s="5" t="s">
        <v>18</v>
      </c>
      <c r="K41" s="5" t="s">
        <v>79</v>
      </c>
      <c r="L41" s="173">
        <v>2017</v>
      </c>
    </row>
    <row r="42" spans="1:12" x14ac:dyDescent="0.2">
      <c r="A42" s="171" t="s">
        <v>421</v>
      </c>
      <c r="B42" s="4">
        <v>44846</v>
      </c>
      <c r="C42" s="5" t="s">
        <v>13</v>
      </c>
      <c r="D42" s="5" t="s">
        <v>14</v>
      </c>
      <c r="E42" s="5">
        <v>15</v>
      </c>
      <c r="F42" s="5" t="s">
        <v>15</v>
      </c>
      <c r="G42" s="7">
        <v>2800</v>
      </c>
      <c r="H42" s="6" t="s">
        <v>16</v>
      </c>
      <c r="I42" s="5" t="s">
        <v>17</v>
      </c>
      <c r="J42" s="5" t="s">
        <v>18</v>
      </c>
      <c r="K42" s="5" t="s">
        <v>79</v>
      </c>
      <c r="L42" s="173">
        <v>2017</v>
      </c>
    </row>
    <row r="43" spans="1:12" x14ac:dyDescent="0.2">
      <c r="A43" s="171" t="s">
        <v>422</v>
      </c>
      <c r="B43" s="4">
        <v>44846</v>
      </c>
      <c r="C43" s="5" t="s">
        <v>13</v>
      </c>
      <c r="D43" s="5" t="s">
        <v>14</v>
      </c>
      <c r="E43" s="5">
        <v>18</v>
      </c>
      <c r="F43" s="5" t="s">
        <v>15</v>
      </c>
      <c r="G43" s="7">
        <v>2900</v>
      </c>
      <c r="H43" s="6" t="s">
        <v>16</v>
      </c>
      <c r="I43" s="5" t="s">
        <v>20</v>
      </c>
      <c r="J43" s="5" t="s">
        <v>18</v>
      </c>
      <c r="K43" s="5" t="s">
        <v>79</v>
      </c>
      <c r="L43" s="173">
        <v>2017</v>
      </c>
    </row>
    <row r="44" spans="1:12" x14ac:dyDescent="0.2">
      <c r="A44" s="171" t="s">
        <v>423</v>
      </c>
      <c r="B44" s="4">
        <v>44847</v>
      </c>
      <c r="C44" s="5" t="s">
        <v>13</v>
      </c>
      <c r="D44" s="5" t="s">
        <v>14</v>
      </c>
      <c r="E44" s="5">
        <v>19</v>
      </c>
      <c r="F44" s="5" t="s">
        <v>15</v>
      </c>
      <c r="G44" s="7">
        <v>3000</v>
      </c>
      <c r="H44" s="6" t="s">
        <v>16</v>
      </c>
      <c r="I44" s="5" t="s">
        <v>17</v>
      </c>
      <c r="J44" s="5" t="s">
        <v>18</v>
      </c>
      <c r="K44" s="5" t="s">
        <v>79</v>
      </c>
      <c r="L44" s="173">
        <v>2017</v>
      </c>
    </row>
    <row r="45" spans="1:12" x14ac:dyDescent="0.2">
      <c r="A45" s="171" t="s">
        <v>424</v>
      </c>
      <c r="B45" s="4">
        <v>44847</v>
      </c>
      <c r="C45" s="5" t="s">
        <v>13</v>
      </c>
      <c r="D45" s="5" t="s">
        <v>14</v>
      </c>
      <c r="E45" s="5">
        <v>13</v>
      </c>
      <c r="F45" s="5" t="s">
        <v>15</v>
      </c>
      <c r="G45" s="7">
        <v>1000</v>
      </c>
      <c r="H45" s="6" t="s">
        <v>16</v>
      </c>
      <c r="I45" s="5" t="s">
        <v>17</v>
      </c>
      <c r="J45" s="5" t="s">
        <v>18</v>
      </c>
      <c r="K45" s="5" t="s">
        <v>79</v>
      </c>
      <c r="L45" s="173">
        <v>2017</v>
      </c>
    </row>
    <row r="46" spans="1:12" x14ac:dyDescent="0.2">
      <c r="A46" s="171" t="s">
        <v>425</v>
      </c>
      <c r="B46" s="4">
        <v>44848</v>
      </c>
      <c r="C46" s="5" t="s">
        <v>13</v>
      </c>
      <c r="D46" s="5" t="s">
        <v>14</v>
      </c>
      <c r="E46" s="5">
        <v>17</v>
      </c>
      <c r="F46" s="5" t="s">
        <v>15</v>
      </c>
      <c r="G46" s="7">
        <v>1100</v>
      </c>
      <c r="H46" s="6" t="s">
        <v>16</v>
      </c>
      <c r="I46" s="5" t="s">
        <v>17</v>
      </c>
      <c r="J46" s="5" t="s">
        <v>18</v>
      </c>
      <c r="K46" s="5" t="s">
        <v>79</v>
      </c>
      <c r="L46" s="173">
        <v>2017</v>
      </c>
    </row>
    <row r="47" spans="1:12" x14ac:dyDescent="0.2">
      <c r="A47" s="171" t="s">
        <v>426</v>
      </c>
      <c r="B47" s="4">
        <v>44851</v>
      </c>
      <c r="C47" s="5" t="s">
        <v>13</v>
      </c>
      <c r="D47" s="5" t="s">
        <v>14</v>
      </c>
      <c r="E47" s="5">
        <v>17</v>
      </c>
      <c r="F47" s="5" t="s">
        <v>15</v>
      </c>
      <c r="G47" s="7">
        <v>1200</v>
      </c>
      <c r="H47" s="6" t="s">
        <v>16</v>
      </c>
      <c r="I47" s="5" t="s">
        <v>17</v>
      </c>
      <c r="J47" s="5" t="s">
        <v>18</v>
      </c>
      <c r="K47" s="5" t="s">
        <v>79</v>
      </c>
      <c r="L47" s="173">
        <v>2017</v>
      </c>
    </row>
    <row r="48" spans="1:12" x14ac:dyDescent="0.2">
      <c r="A48" s="171" t="s">
        <v>427</v>
      </c>
      <c r="B48" s="4">
        <v>44851</v>
      </c>
      <c r="C48" s="5" t="s">
        <v>13</v>
      </c>
      <c r="D48" s="5" t="s">
        <v>14</v>
      </c>
      <c r="E48" s="5">
        <v>27</v>
      </c>
      <c r="F48" s="5" t="s">
        <v>15</v>
      </c>
      <c r="G48" s="7">
        <v>1300</v>
      </c>
      <c r="H48" s="6" t="s">
        <v>16</v>
      </c>
      <c r="I48" s="5" t="s">
        <v>17</v>
      </c>
      <c r="J48" s="5" t="s">
        <v>18</v>
      </c>
      <c r="K48" s="5" t="s">
        <v>79</v>
      </c>
      <c r="L48" s="173">
        <v>2017</v>
      </c>
    </row>
    <row r="49" spans="1:12" x14ac:dyDescent="0.2">
      <c r="A49" s="171" t="s">
        <v>428</v>
      </c>
      <c r="B49" s="4">
        <v>44851</v>
      </c>
      <c r="C49" s="5" t="s">
        <v>19</v>
      </c>
      <c r="D49" s="5" t="s">
        <v>14</v>
      </c>
      <c r="E49" s="5">
        <v>24</v>
      </c>
      <c r="F49" s="5" t="s">
        <v>15</v>
      </c>
      <c r="G49" s="7">
        <v>1400</v>
      </c>
      <c r="H49" s="6" t="s">
        <v>16</v>
      </c>
      <c r="I49" s="5" t="s">
        <v>17</v>
      </c>
      <c r="J49" s="5" t="s">
        <v>18</v>
      </c>
      <c r="K49" s="5" t="s">
        <v>80</v>
      </c>
      <c r="L49" s="173">
        <v>2017</v>
      </c>
    </row>
    <row r="50" spans="1:12" x14ac:dyDescent="0.2">
      <c r="A50" s="171" t="s">
        <v>429</v>
      </c>
      <c r="B50" s="4">
        <v>44852</v>
      </c>
      <c r="C50" s="5" t="s">
        <v>19</v>
      </c>
      <c r="D50" s="5" t="s">
        <v>14</v>
      </c>
      <c r="E50" s="5">
        <v>23</v>
      </c>
      <c r="F50" s="5" t="s">
        <v>15</v>
      </c>
      <c r="G50" s="7">
        <v>1500</v>
      </c>
      <c r="H50" s="6" t="s">
        <v>16</v>
      </c>
      <c r="I50" s="5" t="s">
        <v>17</v>
      </c>
      <c r="J50" s="5" t="s">
        <v>18</v>
      </c>
      <c r="K50" s="5" t="s">
        <v>80</v>
      </c>
      <c r="L50" s="173">
        <v>2017</v>
      </c>
    </row>
    <row r="51" spans="1:12" x14ac:dyDescent="0.2">
      <c r="A51" s="171" t="s">
        <v>430</v>
      </c>
      <c r="B51" s="4">
        <v>44852</v>
      </c>
      <c r="C51" s="5" t="s">
        <v>13</v>
      </c>
      <c r="D51" s="5" t="s">
        <v>14</v>
      </c>
      <c r="E51" s="5">
        <v>18</v>
      </c>
      <c r="F51" s="5" t="s">
        <v>15</v>
      </c>
      <c r="G51" s="7">
        <v>1600</v>
      </c>
      <c r="H51" s="6" t="s">
        <v>16</v>
      </c>
      <c r="I51" s="5" t="s">
        <v>17</v>
      </c>
      <c r="J51" s="5" t="s">
        <v>18</v>
      </c>
      <c r="K51" s="5" t="s">
        <v>79</v>
      </c>
      <c r="L51" s="173">
        <v>2017</v>
      </c>
    </row>
    <row r="52" spans="1:12" x14ac:dyDescent="0.2">
      <c r="A52" s="171" t="s">
        <v>431</v>
      </c>
      <c r="B52" s="4">
        <v>44852</v>
      </c>
      <c r="C52" s="5" t="s">
        <v>13</v>
      </c>
      <c r="D52" s="5" t="s">
        <v>14</v>
      </c>
      <c r="E52" s="5">
        <v>22</v>
      </c>
      <c r="F52" s="5" t="s">
        <v>15</v>
      </c>
      <c r="G52" s="7">
        <v>1700</v>
      </c>
      <c r="H52" s="6" t="s">
        <v>16</v>
      </c>
      <c r="I52" s="5" t="s">
        <v>17</v>
      </c>
      <c r="J52" s="5" t="s">
        <v>18</v>
      </c>
      <c r="K52" s="5" t="s">
        <v>79</v>
      </c>
      <c r="L52" s="173">
        <v>2017</v>
      </c>
    </row>
    <row r="53" spans="1:12" x14ac:dyDescent="0.2">
      <c r="A53" s="171" t="s">
        <v>432</v>
      </c>
      <c r="B53" s="4">
        <v>44853</v>
      </c>
      <c r="C53" s="5" t="s">
        <v>13</v>
      </c>
      <c r="D53" s="5" t="s">
        <v>14</v>
      </c>
      <c r="E53" s="5">
        <v>17</v>
      </c>
      <c r="F53" s="5" t="s">
        <v>15</v>
      </c>
      <c r="G53" s="7">
        <v>1800</v>
      </c>
      <c r="H53" s="6" t="s">
        <v>16</v>
      </c>
      <c r="I53" s="5" t="s">
        <v>17</v>
      </c>
      <c r="J53" s="5" t="s">
        <v>18</v>
      </c>
      <c r="K53" s="5" t="s">
        <v>79</v>
      </c>
      <c r="L53" s="173">
        <v>2017</v>
      </c>
    </row>
    <row r="54" spans="1:12" x14ac:dyDescent="0.2">
      <c r="A54" s="171" t="s">
        <v>433</v>
      </c>
      <c r="B54" s="4">
        <v>44853</v>
      </c>
      <c r="C54" s="5" t="s">
        <v>13</v>
      </c>
      <c r="D54" s="5" t="s">
        <v>14</v>
      </c>
      <c r="E54" s="5">
        <v>14</v>
      </c>
      <c r="F54" s="5" t="s">
        <v>15</v>
      </c>
      <c r="G54" s="7">
        <v>1900</v>
      </c>
      <c r="H54" s="6" t="s">
        <v>16</v>
      </c>
      <c r="I54" s="5" t="s">
        <v>17</v>
      </c>
      <c r="J54" s="5" t="s">
        <v>18</v>
      </c>
      <c r="K54" s="5" t="s">
        <v>79</v>
      </c>
      <c r="L54" s="173">
        <v>2017</v>
      </c>
    </row>
    <row r="55" spans="1:12" x14ac:dyDescent="0.2">
      <c r="A55" s="171" t="s">
        <v>434</v>
      </c>
      <c r="B55" s="4">
        <v>44853</v>
      </c>
      <c r="C55" s="5" t="s">
        <v>13</v>
      </c>
      <c r="D55" s="5" t="s">
        <v>14</v>
      </c>
      <c r="E55" s="5">
        <v>7</v>
      </c>
      <c r="F55" s="5" t="s">
        <v>15</v>
      </c>
      <c r="G55" s="7">
        <v>2000</v>
      </c>
      <c r="H55" s="6" t="s">
        <v>16</v>
      </c>
      <c r="I55" s="5" t="s">
        <v>17</v>
      </c>
      <c r="J55" s="5" t="s">
        <v>18</v>
      </c>
      <c r="K55" s="5" t="s">
        <v>79</v>
      </c>
      <c r="L55" s="173">
        <v>2017</v>
      </c>
    </row>
    <row r="56" spans="1:12" x14ac:dyDescent="0.2">
      <c r="A56" s="171" t="s">
        <v>435</v>
      </c>
      <c r="B56" s="4">
        <v>44853</v>
      </c>
      <c r="C56" s="5" t="s">
        <v>19</v>
      </c>
      <c r="D56" s="5" t="s">
        <v>14</v>
      </c>
      <c r="E56" s="5">
        <v>25</v>
      </c>
      <c r="F56" s="5" t="s">
        <v>15</v>
      </c>
      <c r="G56" s="7">
        <v>2100</v>
      </c>
      <c r="H56" s="6" t="s">
        <v>16</v>
      </c>
      <c r="I56" s="5" t="s">
        <v>17</v>
      </c>
      <c r="J56" s="5" t="s">
        <v>18</v>
      </c>
      <c r="K56" s="5" t="s">
        <v>80</v>
      </c>
      <c r="L56" s="173">
        <v>2017</v>
      </c>
    </row>
    <row r="57" spans="1:12" x14ac:dyDescent="0.2">
      <c r="A57" s="171" t="s">
        <v>436</v>
      </c>
      <c r="B57" s="4">
        <v>44854</v>
      </c>
      <c r="C57" s="5" t="s">
        <v>13</v>
      </c>
      <c r="D57" s="5" t="s">
        <v>14</v>
      </c>
      <c r="E57" s="5">
        <v>24</v>
      </c>
      <c r="F57" s="5" t="s">
        <v>15</v>
      </c>
      <c r="G57" s="7">
        <v>2200</v>
      </c>
      <c r="H57" s="6" t="s">
        <v>16</v>
      </c>
      <c r="I57" s="5" t="s">
        <v>17</v>
      </c>
      <c r="J57" s="5" t="s">
        <v>18</v>
      </c>
      <c r="K57" s="5" t="s">
        <v>79</v>
      </c>
      <c r="L57" s="173">
        <v>2017</v>
      </c>
    </row>
    <row r="58" spans="1:12" x14ac:dyDescent="0.2">
      <c r="A58" s="171" t="s">
        <v>437</v>
      </c>
      <c r="B58" s="4">
        <v>44854</v>
      </c>
      <c r="C58" s="5" t="s">
        <v>13</v>
      </c>
      <c r="D58" s="5" t="s">
        <v>14</v>
      </c>
      <c r="E58" s="5">
        <v>13</v>
      </c>
      <c r="F58" s="5" t="s">
        <v>15</v>
      </c>
      <c r="G58" s="7">
        <v>2300</v>
      </c>
      <c r="H58" s="6" t="s">
        <v>16</v>
      </c>
      <c r="I58" s="5" t="s">
        <v>17</v>
      </c>
      <c r="J58" s="5" t="s">
        <v>18</v>
      </c>
      <c r="K58" s="5" t="s">
        <v>79</v>
      </c>
      <c r="L58" s="173">
        <v>2017</v>
      </c>
    </row>
    <row r="59" spans="1:12" x14ac:dyDescent="0.2">
      <c r="A59" s="171" t="s">
        <v>438</v>
      </c>
      <c r="B59" s="4">
        <v>44854</v>
      </c>
      <c r="C59" s="5" t="s">
        <v>13</v>
      </c>
      <c r="D59" s="5" t="s">
        <v>14</v>
      </c>
      <c r="E59" s="5">
        <v>4</v>
      </c>
      <c r="F59" s="5" t="s">
        <v>15</v>
      </c>
      <c r="G59" s="7">
        <v>2400</v>
      </c>
      <c r="H59" s="6" t="s">
        <v>16</v>
      </c>
      <c r="I59" s="5" t="s">
        <v>17</v>
      </c>
      <c r="J59" s="5" t="s">
        <v>18</v>
      </c>
      <c r="K59" s="5" t="s">
        <v>79</v>
      </c>
      <c r="L59" s="173">
        <v>2017</v>
      </c>
    </row>
    <row r="60" spans="1:12" x14ac:dyDescent="0.2">
      <c r="A60" s="171" t="s">
        <v>439</v>
      </c>
      <c r="B60" s="4">
        <v>44854</v>
      </c>
      <c r="C60" s="5" t="s">
        <v>19</v>
      </c>
      <c r="D60" s="5" t="s">
        <v>14</v>
      </c>
      <c r="E60" s="5">
        <v>25</v>
      </c>
      <c r="F60" s="5" t="s">
        <v>15</v>
      </c>
      <c r="G60" s="7">
        <v>2500</v>
      </c>
      <c r="H60" s="6" t="s">
        <v>16</v>
      </c>
      <c r="I60" s="5" t="s">
        <v>17</v>
      </c>
      <c r="J60" s="5" t="s">
        <v>18</v>
      </c>
      <c r="K60" s="5" t="s">
        <v>80</v>
      </c>
      <c r="L60" s="173">
        <v>2017</v>
      </c>
    </row>
    <row r="61" spans="1:12" x14ac:dyDescent="0.2">
      <c r="A61" s="171" t="s">
        <v>440</v>
      </c>
      <c r="B61" s="4">
        <v>44855</v>
      </c>
      <c r="C61" s="5" t="s">
        <v>19</v>
      </c>
      <c r="D61" s="5" t="s">
        <v>14</v>
      </c>
      <c r="E61" s="5">
        <v>24</v>
      </c>
      <c r="F61" s="5" t="s">
        <v>15</v>
      </c>
      <c r="G61" s="7">
        <v>2600</v>
      </c>
      <c r="H61" s="6" t="s">
        <v>16</v>
      </c>
      <c r="I61" s="5" t="s">
        <v>17</v>
      </c>
      <c r="J61" s="5" t="s">
        <v>18</v>
      </c>
      <c r="K61" s="5" t="s">
        <v>80</v>
      </c>
      <c r="L61" s="173">
        <v>2017</v>
      </c>
    </row>
    <row r="62" spans="1:12" x14ac:dyDescent="0.2">
      <c r="A62" s="171" t="s">
        <v>441</v>
      </c>
      <c r="B62" s="4">
        <v>44855</v>
      </c>
      <c r="C62" s="5" t="s">
        <v>13</v>
      </c>
      <c r="D62" s="5" t="s">
        <v>14</v>
      </c>
      <c r="E62" s="5">
        <v>17</v>
      </c>
      <c r="F62" s="5" t="s">
        <v>15</v>
      </c>
      <c r="G62" s="7">
        <v>2700</v>
      </c>
      <c r="H62" s="6" t="s">
        <v>16</v>
      </c>
      <c r="I62" s="5" t="s">
        <v>17</v>
      </c>
      <c r="J62" s="5" t="s">
        <v>18</v>
      </c>
      <c r="K62" s="5" t="s">
        <v>79</v>
      </c>
      <c r="L62" s="173">
        <v>2017</v>
      </c>
    </row>
    <row r="63" spans="1:12" x14ac:dyDescent="0.2">
      <c r="A63" s="171" t="s">
        <v>442</v>
      </c>
      <c r="B63" s="4">
        <v>44855</v>
      </c>
      <c r="C63" s="5" t="s">
        <v>13</v>
      </c>
      <c r="D63" s="5" t="s">
        <v>14</v>
      </c>
      <c r="E63" s="5">
        <v>22</v>
      </c>
      <c r="F63" s="5" t="s">
        <v>15</v>
      </c>
      <c r="G63" s="7">
        <v>2800</v>
      </c>
      <c r="H63" s="6" t="s">
        <v>16</v>
      </c>
      <c r="I63" s="5" t="s">
        <v>17</v>
      </c>
      <c r="J63" s="5" t="s">
        <v>18</v>
      </c>
      <c r="K63" s="5" t="s">
        <v>79</v>
      </c>
      <c r="L63" s="173">
        <v>2017</v>
      </c>
    </row>
    <row r="64" spans="1:12" x14ac:dyDescent="0.2">
      <c r="A64" s="171" t="s">
        <v>443</v>
      </c>
      <c r="B64" s="4">
        <v>44858</v>
      </c>
      <c r="C64" s="5" t="s">
        <v>19</v>
      </c>
      <c r="D64" s="5" t="s">
        <v>14</v>
      </c>
      <c r="E64" s="5">
        <v>23</v>
      </c>
      <c r="F64" s="5" t="s">
        <v>15</v>
      </c>
      <c r="G64" s="7">
        <v>2900</v>
      </c>
      <c r="H64" s="6" t="s">
        <v>16</v>
      </c>
      <c r="I64" s="5" t="s">
        <v>17</v>
      </c>
      <c r="J64" s="5" t="s">
        <v>18</v>
      </c>
      <c r="K64" s="5" t="s">
        <v>80</v>
      </c>
      <c r="L64" s="173">
        <v>2017</v>
      </c>
    </row>
    <row r="65" spans="1:12" x14ac:dyDescent="0.2">
      <c r="A65" s="171" t="s">
        <v>444</v>
      </c>
      <c r="B65" s="4">
        <v>44858</v>
      </c>
      <c r="C65" s="5" t="s">
        <v>13</v>
      </c>
      <c r="D65" s="5" t="s">
        <v>14</v>
      </c>
      <c r="E65" s="5">
        <v>9</v>
      </c>
      <c r="F65" s="5" t="s">
        <v>15</v>
      </c>
      <c r="G65" s="7">
        <v>3000</v>
      </c>
      <c r="H65" s="6" t="s">
        <v>16</v>
      </c>
      <c r="I65" s="5" t="s">
        <v>17</v>
      </c>
      <c r="J65" s="5" t="s">
        <v>18</v>
      </c>
      <c r="K65" s="5" t="s">
        <v>79</v>
      </c>
      <c r="L65" s="173">
        <v>2017</v>
      </c>
    </row>
    <row r="66" spans="1:12" x14ac:dyDescent="0.2">
      <c r="A66" s="171" t="s">
        <v>445</v>
      </c>
      <c r="B66" s="4">
        <v>44858</v>
      </c>
      <c r="C66" s="5" t="s">
        <v>13</v>
      </c>
      <c r="D66" s="5" t="s">
        <v>14</v>
      </c>
      <c r="E66" s="5">
        <v>5</v>
      </c>
      <c r="F66" s="5" t="s">
        <v>15</v>
      </c>
      <c r="G66" s="7">
        <v>3100</v>
      </c>
      <c r="H66" s="6" t="s">
        <v>16</v>
      </c>
      <c r="I66" s="5" t="s">
        <v>17</v>
      </c>
      <c r="J66" s="5" t="s">
        <v>18</v>
      </c>
      <c r="K66" s="5" t="s">
        <v>79</v>
      </c>
      <c r="L66" s="173">
        <v>2017</v>
      </c>
    </row>
    <row r="67" spans="1:12" x14ac:dyDescent="0.2">
      <c r="A67" s="171" t="s">
        <v>446</v>
      </c>
      <c r="B67" s="4">
        <v>44858</v>
      </c>
      <c r="C67" s="5" t="s">
        <v>13</v>
      </c>
      <c r="D67" s="5" t="s">
        <v>14</v>
      </c>
      <c r="E67" s="5">
        <v>23</v>
      </c>
      <c r="F67" s="5" t="s">
        <v>15</v>
      </c>
      <c r="G67" s="7">
        <v>3200</v>
      </c>
      <c r="H67" s="6" t="s">
        <v>16</v>
      </c>
      <c r="I67" s="5" t="s">
        <v>17</v>
      </c>
      <c r="J67" s="5" t="s">
        <v>18</v>
      </c>
      <c r="K67" s="5" t="s">
        <v>79</v>
      </c>
      <c r="L67" s="173">
        <v>2017</v>
      </c>
    </row>
    <row r="68" spans="1:12" x14ac:dyDescent="0.2">
      <c r="A68" s="171" t="s">
        <v>447</v>
      </c>
      <c r="B68" s="4">
        <v>44859</v>
      </c>
      <c r="C68" s="5" t="s">
        <v>13</v>
      </c>
      <c r="D68" s="5" t="s">
        <v>14</v>
      </c>
      <c r="E68" s="5">
        <v>23</v>
      </c>
      <c r="F68" s="5" t="s">
        <v>15</v>
      </c>
      <c r="G68" s="7">
        <v>3300</v>
      </c>
      <c r="H68" s="6" t="s">
        <v>16</v>
      </c>
      <c r="I68" s="5" t="s">
        <v>17</v>
      </c>
      <c r="J68" s="5" t="s">
        <v>18</v>
      </c>
      <c r="K68" s="5" t="s">
        <v>79</v>
      </c>
      <c r="L68" s="173">
        <v>2017</v>
      </c>
    </row>
    <row r="69" spans="1:12" x14ac:dyDescent="0.2">
      <c r="A69" s="171" t="s">
        <v>448</v>
      </c>
      <c r="B69" s="4">
        <v>44859</v>
      </c>
      <c r="C69" s="5" t="s">
        <v>13</v>
      </c>
      <c r="D69" s="5" t="s">
        <v>14</v>
      </c>
      <c r="E69" s="5">
        <v>9</v>
      </c>
      <c r="F69" s="5" t="s">
        <v>15</v>
      </c>
      <c r="G69" s="7">
        <v>3400</v>
      </c>
      <c r="H69" s="6" t="s">
        <v>16</v>
      </c>
      <c r="I69" s="5" t="s">
        <v>17</v>
      </c>
      <c r="J69" s="5" t="s">
        <v>18</v>
      </c>
      <c r="K69" s="5" t="s">
        <v>79</v>
      </c>
      <c r="L69" s="173">
        <v>2017</v>
      </c>
    </row>
    <row r="70" spans="1:12" x14ac:dyDescent="0.2">
      <c r="A70" s="171" t="s">
        <v>449</v>
      </c>
      <c r="B70" s="4">
        <v>44859</v>
      </c>
      <c r="C70" s="5" t="s">
        <v>13</v>
      </c>
      <c r="D70" s="5" t="s">
        <v>14</v>
      </c>
      <c r="E70" s="5">
        <v>8</v>
      </c>
      <c r="F70" s="5" t="s">
        <v>15</v>
      </c>
      <c r="G70" s="7">
        <v>3500</v>
      </c>
      <c r="H70" s="6" t="s">
        <v>16</v>
      </c>
      <c r="I70" s="5" t="s">
        <v>17</v>
      </c>
      <c r="J70" s="5" t="s">
        <v>18</v>
      </c>
      <c r="K70" s="5" t="s">
        <v>79</v>
      </c>
      <c r="L70" s="173">
        <v>2017</v>
      </c>
    </row>
    <row r="71" spans="1:12" x14ac:dyDescent="0.2">
      <c r="A71" s="171" t="s">
        <v>450</v>
      </c>
      <c r="B71" s="4">
        <v>44859</v>
      </c>
      <c r="C71" s="5" t="s">
        <v>19</v>
      </c>
      <c r="D71" s="5" t="s">
        <v>14</v>
      </c>
      <c r="E71" s="5">
        <v>25</v>
      </c>
      <c r="F71" s="5" t="s">
        <v>15</v>
      </c>
      <c r="G71" s="7">
        <v>3600</v>
      </c>
      <c r="H71" s="6" t="s">
        <v>16</v>
      </c>
      <c r="I71" s="5" t="s">
        <v>17</v>
      </c>
      <c r="J71" s="5" t="s">
        <v>18</v>
      </c>
      <c r="K71" s="5" t="s">
        <v>80</v>
      </c>
      <c r="L71" s="173">
        <v>2017</v>
      </c>
    </row>
    <row r="72" spans="1:12" x14ac:dyDescent="0.2">
      <c r="A72" s="171" t="s">
        <v>451</v>
      </c>
      <c r="B72" s="4">
        <v>44860</v>
      </c>
      <c r="C72" s="5" t="s">
        <v>21</v>
      </c>
      <c r="D72" s="5" t="s">
        <v>14</v>
      </c>
      <c r="E72" s="5">
        <v>9</v>
      </c>
      <c r="F72" s="5" t="s">
        <v>22</v>
      </c>
      <c r="G72" s="7">
        <v>3700</v>
      </c>
      <c r="H72" s="6" t="s">
        <v>16</v>
      </c>
      <c r="I72" s="5" t="s">
        <v>20</v>
      </c>
      <c r="J72" s="5" t="s">
        <v>18</v>
      </c>
      <c r="K72" s="5" t="s">
        <v>81</v>
      </c>
      <c r="L72" s="173">
        <v>2018</v>
      </c>
    </row>
    <row r="73" spans="1:12" x14ac:dyDescent="0.2">
      <c r="A73" s="171" t="s">
        <v>452</v>
      </c>
      <c r="B73" s="4">
        <v>44860</v>
      </c>
      <c r="C73" s="5" t="s">
        <v>21</v>
      </c>
      <c r="D73" s="5" t="s">
        <v>14</v>
      </c>
      <c r="E73" s="5">
        <v>22</v>
      </c>
      <c r="F73" s="5" t="s">
        <v>22</v>
      </c>
      <c r="G73" s="7">
        <v>3800</v>
      </c>
      <c r="H73" s="6" t="s">
        <v>16</v>
      </c>
      <c r="I73" s="5" t="s">
        <v>20</v>
      </c>
      <c r="J73" s="5" t="s">
        <v>18</v>
      </c>
      <c r="K73" s="5" t="s">
        <v>81</v>
      </c>
      <c r="L73" s="173">
        <v>2018</v>
      </c>
    </row>
    <row r="74" spans="1:12" x14ac:dyDescent="0.2">
      <c r="A74" s="171" t="s">
        <v>453</v>
      </c>
      <c r="B74" s="4">
        <v>44860</v>
      </c>
      <c r="C74" s="5" t="s">
        <v>23</v>
      </c>
      <c r="D74" s="5" t="s">
        <v>14</v>
      </c>
      <c r="E74" s="5">
        <v>29</v>
      </c>
      <c r="F74" s="5" t="s">
        <v>22</v>
      </c>
      <c r="G74" s="7">
        <v>3900</v>
      </c>
      <c r="H74" s="6" t="s">
        <v>16</v>
      </c>
      <c r="I74" s="5" t="s">
        <v>20</v>
      </c>
      <c r="J74" s="5" t="s">
        <v>18</v>
      </c>
      <c r="K74" s="5" t="s">
        <v>82</v>
      </c>
      <c r="L74" s="173">
        <v>2019</v>
      </c>
    </row>
    <row r="75" spans="1:12" x14ac:dyDescent="0.2">
      <c r="A75" s="171" t="s">
        <v>454</v>
      </c>
      <c r="B75" s="4">
        <v>44862</v>
      </c>
      <c r="C75" s="5" t="s">
        <v>21</v>
      </c>
      <c r="D75" s="5" t="s">
        <v>14</v>
      </c>
      <c r="E75" s="5">
        <v>15</v>
      </c>
      <c r="F75" s="5" t="s">
        <v>22</v>
      </c>
      <c r="G75" s="7">
        <v>4000</v>
      </c>
      <c r="H75" s="6" t="s">
        <v>16</v>
      </c>
      <c r="I75" s="5" t="s">
        <v>20</v>
      </c>
      <c r="J75" s="5" t="s">
        <v>18</v>
      </c>
      <c r="K75" s="5" t="s">
        <v>81</v>
      </c>
      <c r="L75" s="173">
        <v>2018</v>
      </c>
    </row>
    <row r="76" spans="1:12" x14ac:dyDescent="0.2">
      <c r="A76" s="171" t="s">
        <v>455</v>
      </c>
      <c r="B76" s="4">
        <v>44862</v>
      </c>
      <c r="C76" s="5" t="s">
        <v>23</v>
      </c>
      <c r="D76" s="5" t="s">
        <v>14</v>
      </c>
      <c r="E76" s="5">
        <v>29</v>
      </c>
      <c r="F76" s="5" t="s">
        <v>22</v>
      </c>
      <c r="G76" s="7">
        <v>4100</v>
      </c>
      <c r="H76" s="6" t="s">
        <v>16</v>
      </c>
      <c r="I76" s="5" t="s">
        <v>20</v>
      </c>
      <c r="J76" s="5" t="s">
        <v>18</v>
      </c>
      <c r="K76" s="5" t="s">
        <v>82</v>
      </c>
      <c r="L76" s="173">
        <v>2019</v>
      </c>
    </row>
    <row r="77" spans="1:12" x14ac:dyDescent="0.2">
      <c r="A77" s="171" t="s">
        <v>456</v>
      </c>
      <c r="B77" s="4">
        <v>44865</v>
      </c>
      <c r="C77" s="5" t="s">
        <v>19</v>
      </c>
      <c r="D77" s="5" t="s">
        <v>14</v>
      </c>
      <c r="E77" s="5">
        <v>22</v>
      </c>
      <c r="F77" s="5" t="s">
        <v>22</v>
      </c>
      <c r="G77" s="7">
        <v>4200</v>
      </c>
      <c r="H77" s="6" t="s">
        <v>16</v>
      </c>
      <c r="I77" s="5" t="s">
        <v>20</v>
      </c>
      <c r="J77" s="5" t="s">
        <v>18</v>
      </c>
      <c r="K77" s="5" t="s">
        <v>80</v>
      </c>
      <c r="L77" s="173">
        <v>2017</v>
      </c>
    </row>
    <row r="78" spans="1:12" x14ac:dyDescent="0.2">
      <c r="A78" s="171" t="s">
        <v>457</v>
      </c>
      <c r="B78" s="4">
        <v>44865</v>
      </c>
      <c r="C78" s="5" t="s">
        <v>23</v>
      </c>
      <c r="D78" s="5" t="s">
        <v>14</v>
      </c>
      <c r="E78" s="5">
        <v>28</v>
      </c>
      <c r="F78" s="5" t="s">
        <v>22</v>
      </c>
      <c r="G78" s="7">
        <v>1540</v>
      </c>
      <c r="H78" s="6" t="s">
        <v>16</v>
      </c>
      <c r="I78" s="5" t="s">
        <v>20</v>
      </c>
      <c r="J78" s="5" t="s">
        <v>18</v>
      </c>
      <c r="K78" s="5" t="s">
        <v>82</v>
      </c>
      <c r="L78" s="173">
        <v>2019</v>
      </c>
    </row>
    <row r="79" spans="1:12" x14ac:dyDescent="0.2">
      <c r="A79" s="171" t="s">
        <v>458</v>
      </c>
      <c r="B79" s="4">
        <v>44865</v>
      </c>
      <c r="C79" s="5" t="s">
        <v>21</v>
      </c>
      <c r="D79" s="5" t="s">
        <v>14</v>
      </c>
      <c r="E79" s="5">
        <v>6</v>
      </c>
      <c r="F79" s="5" t="s">
        <v>22</v>
      </c>
      <c r="G79" s="7">
        <v>4100</v>
      </c>
      <c r="H79" s="6" t="s">
        <v>16</v>
      </c>
      <c r="I79" s="5" t="s">
        <v>20</v>
      </c>
      <c r="J79" s="5" t="s">
        <v>18</v>
      </c>
      <c r="K79" s="5" t="s">
        <v>81</v>
      </c>
      <c r="L79" s="173">
        <v>2018</v>
      </c>
    </row>
    <row r="80" spans="1:12" x14ac:dyDescent="0.2">
      <c r="A80" s="171" t="s">
        <v>459</v>
      </c>
      <c r="B80" s="4" t="s">
        <v>83</v>
      </c>
      <c r="C80" s="5" t="s">
        <v>21</v>
      </c>
      <c r="D80" s="5" t="s">
        <v>14</v>
      </c>
      <c r="E80" s="5">
        <v>9</v>
      </c>
      <c r="F80" s="5" t="s">
        <v>22</v>
      </c>
      <c r="G80" s="7">
        <v>4100</v>
      </c>
      <c r="H80" s="6" t="s">
        <v>16</v>
      </c>
      <c r="I80" s="5" t="s">
        <v>20</v>
      </c>
      <c r="J80" s="5" t="s">
        <v>18</v>
      </c>
      <c r="K80" s="5" t="s">
        <v>81</v>
      </c>
      <c r="L80" s="173">
        <v>2018</v>
      </c>
    </row>
    <row r="81" spans="1:12" x14ac:dyDescent="0.2">
      <c r="A81" s="171" t="s">
        <v>460</v>
      </c>
      <c r="B81" s="4">
        <v>44866</v>
      </c>
      <c r="C81" s="5" t="s">
        <v>21</v>
      </c>
      <c r="D81" s="5" t="s">
        <v>14</v>
      </c>
      <c r="E81" s="5">
        <v>6</v>
      </c>
      <c r="F81" s="5" t="s">
        <v>22</v>
      </c>
      <c r="G81" s="7">
        <v>4100</v>
      </c>
      <c r="H81" s="6" t="s">
        <v>16</v>
      </c>
      <c r="I81" s="5" t="s">
        <v>20</v>
      </c>
      <c r="J81" s="5" t="s">
        <v>18</v>
      </c>
      <c r="K81" s="5" t="s">
        <v>81</v>
      </c>
      <c r="L81" s="173">
        <v>2018</v>
      </c>
    </row>
    <row r="82" spans="1:12" x14ac:dyDescent="0.2">
      <c r="A82" s="171" t="s">
        <v>461</v>
      </c>
      <c r="B82" s="4">
        <v>44866</v>
      </c>
      <c r="C82" s="5" t="s">
        <v>23</v>
      </c>
      <c r="D82" s="5" t="s">
        <v>14</v>
      </c>
      <c r="E82" s="5">
        <v>28</v>
      </c>
      <c r="F82" s="5" t="s">
        <v>22</v>
      </c>
      <c r="G82" s="7">
        <v>4100</v>
      </c>
      <c r="H82" s="6" t="s">
        <v>16</v>
      </c>
      <c r="I82" s="5" t="s">
        <v>20</v>
      </c>
      <c r="J82" s="5" t="s">
        <v>18</v>
      </c>
      <c r="K82" s="5" t="s">
        <v>82</v>
      </c>
      <c r="L82" s="173">
        <v>2019</v>
      </c>
    </row>
    <row r="83" spans="1:12" x14ac:dyDescent="0.2">
      <c r="A83" s="171" t="s">
        <v>462</v>
      </c>
      <c r="B83" s="4">
        <v>44866</v>
      </c>
      <c r="C83" s="5" t="s">
        <v>19</v>
      </c>
      <c r="D83" s="5" t="s">
        <v>14</v>
      </c>
      <c r="E83" s="5">
        <v>20</v>
      </c>
      <c r="F83" s="5" t="s">
        <v>22</v>
      </c>
      <c r="G83" s="7">
        <v>4100</v>
      </c>
      <c r="H83" s="6" t="s">
        <v>16</v>
      </c>
      <c r="I83" s="5" t="s">
        <v>20</v>
      </c>
      <c r="J83" s="5" t="s">
        <v>18</v>
      </c>
      <c r="K83" s="5" t="s">
        <v>80</v>
      </c>
      <c r="L83" s="173">
        <v>2017</v>
      </c>
    </row>
    <row r="84" spans="1:12" x14ac:dyDescent="0.2">
      <c r="A84" s="171" t="s">
        <v>463</v>
      </c>
      <c r="B84" s="4">
        <v>44866</v>
      </c>
      <c r="C84" s="5" t="s">
        <v>21</v>
      </c>
      <c r="D84" s="5" t="s">
        <v>14</v>
      </c>
      <c r="E84" s="5">
        <v>1</v>
      </c>
      <c r="F84" s="5" t="s">
        <v>24</v>
      </c>
      <c r="G84" s="7">
        <v>4100</v>
      </c>
      <c r="H84" s="6" t="s">
        <v>16</v>
      </c>
      <c r="I84" s="5" t="s">
        <v>20</v>
      </c>
      <c r="J84" s="5" t="s">
        <v>18</v>
      </c>
      <c r="K84" s="5" t="s">
        <v>81</v>
      </c>
      <c r="L84" s="173">
        <v>2018</v>
      </c>
    </row>
    <row r="85" spans="1:12" x14ac:dyDescent="0.2">
      <c r="A85" s="171" t="s">
        <v>464</v>
      </c>
      <c r="B85" s="4">
        <v>44866</v>
      </c>
      <c r="C85" s="5" t="s">
        <v>21</v>
      </c>
      <c r="D85" s="5" t="s">
        <v>14</v>
      </c>
      <c r="E85" s="5">
        <v>1</v>
      </c>
      <c r="F85" s="5" t="s">
        <v>24</v>
      </c>
      <c r="G85" s="7">
        <v>4100</v>
      </c>
      <c r="H85" s="6" t="s">
        <v>16</v>
      </c>
      <c r="I85" s="5" t="s">
        <v>20</v>
      </c>
      <c r="J85" s="5" t="s">
        <v>18</v>
      </c>
      <c r="K85" s="5" t="s">
        <v>81</v>
      </c>
      <c r="L85" s="173">
        <v>2018</v>
      </c>
    </row>
    <row r="86" spans="1:12" x14ac:dyDescent="0.2">
      <c r="A86" s="171" t="s">
        <v>465</v>
      </c>
      <c r="B86" s="4">
        <v>44866</v>
      </c>
      <c r="C86" s="5" t="s">
        <v>21</v>
      </c>
      <c r="D86" s="5" t="s">
        <v>14</v>
      </c>
      <c r="E86" s="5">
        <v>3</v>
      </c>
      <c r="F86" s="5" t="s">
        <v>25</v>
      </c>
      <c r="G86" s="7">
        <v>4100</v>
      </c>
      <c r="H86" s="6" t="s">
        <v>16</v>
      </c>
      <c r="I86" s="5" t="s">
        <v>20</v>
      </c>
      <c r="J86" s="5" t="s">
        <v>18</v>
      </c>
      <c r="K86" s="5" t="s">
        <v>81</v>
      </c>
      <c r="L86" s="173">
        <v>2018</v>
      </c>
    </row>
    <row r="87" spans="1:12" x14ac:dyDescent="0.2">
      <c r="A87" s="171" t="s">
        <v>466</v>
      </c>
      <c r="B87" s="4">
        <v>44867</v>
      </c>
      <c r="C87" s="5" t="s">
        <v>23</v>
      </c>
      <c r="D87" s="5" t="s">
        <v>14</v>
      </c>
      <c r="E87" s="5">
        <v>28</v>
      </c>
      <c r="F87" s="5" t="s">
        <v>22</v>
      </c>
      <c r="G87" s="7">
        <v>4100</v>
      </c>
      <c r="H87" s="6" t="s">
        <v>16</v>
      </c>
      <c r="I87" s="5" t="s">
        <v>20</v>
      </c>
      <c r="J87" s="5" t="s">
        <v>18</v>
      </c>
      <c r="K87" s="5" t="s">
        <v>82</v>
      </c>
      <c r="L87" s="173">
        <v>2019</v>
      </c>
    </row>
    <row r="88" spans="1:12" x14ac:dyDescent="0.2">
      <c r="A88" s="171" t="s">
        <v>467</v>
      </c>
      <c r="B88" s="4">
        <v>44867</v>
      </c>
      <c r="C88" s="5" t="s">
        <v>21</v>
      </c>
      <c r="D88" s="5" t="s">
        <v>14</v>
      </c>
      <c r="E88" s="5">
        <v>5</v>
      </c>
      <c r="F88" s="5" t="s">
        <v>25</v>
      </c>
      <c r="G88" s="7">
        <v>4100</v>
      </c>
      <c r="H88" s="6" t="s">
        <v>16</v>
      </c>
      <c r="I88" s="5" t="s">
        <v>20</v>
      </c>
      <c r="J88" s="5" t="s">
        <v>18</v>
      </c>
      <c r="K88" s="5" t="s">
        <v>81</v>
      </c>
      <c r="L88" s="173">
        <v>2018</v>
      </c>
    </row>
    <row r="89" spans="1:12" x14ac:dyDescent="0.2">
      <c r="A89" s="171" t="s">
        <v>468</v>
      </c>
      <c r="B89" s="4">
        <v>44867</v>
      </c>
      <c r="C89" s="5" t="s">
        <v>21</v>
      </c>
      <c r="D89" s="5" t="s">
        <v>14</v>
      </c>
      <c r="E89" s="5">
        <v>14</v>
      </c>
      <c r="F89" s="5" t="s">
        <v>22</v>
      </c>
      <c r="G89" s="7">
        <v>4100</v>
      </c>
      <c r="H89" s="6" t="s">
        <v>16</v>
      </c>
      <c r="I89" s="5" t="s">
        <v>20</v>
      </c>
      <c r="J89" s="5" t="s">
        <v>18</v>
      </c>
      <c r="K89" s="5" t="s">
        <v>81</v>
      </c>
      <c r="L89" s="173">
        <v>2018</v>
      </c>
    </row>
    <row r="90" spans="1:12" x14ac:dyDescent="0.2">
      <c r="A90" s="171" t="s">
        <v>469</v>
      </c>
      <c r="B90" s="4">
        <v>44867</v>
      </c>
      <c r="C90" s="5" t="s">
        <v>19</v>
      </c>
      <c r="D90" s="5" t="s">
        <v>14</v>
      </c>
      <c r="E90" s="5">
        <v>19</v>
      </c>
      <c r="F90" s="5" t="s">
        <v>22</v>
      </c>
      <c r="G90" s="7">
        <v>680</v>
      </c>
      <c r="H90" s="6" t="s">
        <v>16</v>
      </c>
      <c r="I90" s="5" t="s">
        <v>20</v>
      </c>
      <c r="J90" s="5" t="s">
        <v>18</v>
      </c>
      <c r="K90" s="5" t="s">
        <v>80</v>
      </c>
      <c r="L90" s="173">
        <v>2017</v>
      </c>
    </row>
    <row r="91" spans="1:12" x14ac:dyDescent="0.2">
      <c r="A91" s="171" t="s">
        <v>470</v>
      </c>
      <c r="B91" s="4">
        <v>44869</v>
      </c>
      <c r="C91" s="5" t="s">
        <v>23</v>
      </c>
      <c r="D91" s="5" t="s">
        <v>14</v>
      </c>
      <c r="E91" s="5">
        <v>25</v>
      </c>
      <c r="F91" s="5" t="s">
        <v>22</v>
      </c>
      <c r="G91" s="7">
        <v>1166</v>
      </c>
      <c r="H91" s="6" t="s">
        <v>16</v>
      </c>
      <c r="I91" s="5" t="s">
        <v>20</v>
      </c>
      <c r="J91" s="5" t="s">
        <v>18</v>
      </c>
      <c r="K91" s="5" t="s">
        <v>82</v>
      </c>
      <c r="L91" s="173">
        <v>2019</v>
      </c>
    </row>
    <row r="92" spans="1:12" x14ac:dyDescent="0.2">
      <c r="A92" s="171" t="s">
        <v>471</v>
      </c>
      <c r="B92" s="4">
        <v>44869</v>
      </c>
      <c r="C92" s="5" t="s">
        <v>23</v>
      </c>
      <c r="D92" s="5" t="s">
        <v>14</v>
      </c>
      <c r="E92" s="5">
        <v>4</v>
      </c>
      <c r="F92" s="5" t="s">
        <v>22</v>
      </c>
      <c r="G92" s="7">
        <v>1652</v>
      </c>
      <c r="H92" s="6" t="s">
        <v>16</v>
      </c>
      <c r="I92" s="5" t="s">
        <v>20</v>
      </c>
      <c r="J92" s="5" t="s">
        <v>18</v>
      </c>
      <c r="K92" s="5" t="s">
        <v>82</v>
      </c>
      <c r="L92" s="173">
        <v>2019</v>
      </c>
    </row>
    <row r="93" spans="1:12" x14ac:dyDescent="0.2">
      <c r="A93" s="171" t="s">
        <v>472</v>
      </c>
      <c r="B93" s="4">
        <v>44869</v>
      </c>
      <c r="C93" s="5" t="s">
        <v>19</v>
      </c>
      <c r="D93" s="5" t="s">
        <v>14</v>
      </c>
      <c r="E93" s="5">
        <v>20</v>
      </c>
      <c r="F93" s="5" t="s">
        <v>22</v>
      </c>
      <c r="G93" s="7">
        <v>2138</v>
      </c>
      <c r="H93" s="6" t="s">
        <v>16</v>
      </c>
      <c r="I93" s="5" t="s">
        <v>20</v>
      </c>
      <c r="J93" s="5" t="s">
        <v>18</v>
      </c>
      <c r="K93" s="5" t="s">
        <v>80</v>
      </c>
      <c r="L93" s="173">
        <v>2017</v>
      </c>
    </row>
    <row r="94" spans="1:12" x14ac:dyDescent="0.2">
      <c r="A94" s="171" t="s">
        <v>473</v>
      </c>
      <c r="B94" s="4">
        <v>44869</v>
      </c>
      <c r="C94" s="5" t="s">
        <v>21</v>
      </c>
      <c r="D94" s="5" t="s">
        <v>14</v>
      </c>
      <c r="E94" s="5">
        <v>16</v>
      </c>
      <c r="F94" s="5" t="s">
        <v>22</v>
      </c>
      <c r="G94" s="7">
        <v>2624</v>
      </c>
      <c r="H94" s="6" t="s">
        <v>16</v>
      </c>
      <c r="I94" s="5" t="s">
        <v>20</v>
      </c>
      <c r="J94" s="5" t="s">
        <v>18</v>
      </c>
      <c r="K94" s="5" t="s">
        <v>81</v>
      </c>
      <c r="L94" s="173">
        <v>2018</v>
      </c>
    </row>
    <row r="95" spans="1:12" x14ac:dyDescent="0.2">
      <c r="A95" s="171" t="s">
        <v>474</v>
      </c>
      <c r="B95" s="4">
        <v>44869</v>
      </c>
      <c r="C95" s="5" t="s">
        <v>21</v>
      </c>
      <c r="D95" s="5" t="s">
        <v>14</v>
      </c>
      <c r="E95" s="5">
        <v>5</v>
      </c>
      <c r="F95" s="5" t="s">
        <v>25</v>
      </c>
      <c r="G95" s="7">
        <v>3110</v>
      </c>
      <c r="H95" s="6" t="s">
        <v>16</v>
      </c>
      <c r="I95" s="5" t="s">
        <v>20</v>
      </c>
      <c r="J95" s="5" t="s">
        <v>18</v>
      </c>
      <c r="K95" s="5" t="s">
        <v>81</v>
      </c>
      <c r="L95" s="173">
        <v>2018</v>
      </c>
    </row>
    <row r="96" spans="1:12" x14ac:dyDescent="0.2">
      <c r="A96" s="171" t="s">
        <v>475</v>
      </c>
      <c r="B96" s="4">
        <v>44870</v>
      </c>
      <c r="C96" s="5" t="s">
        <v>19</v>
      </c>
      <c r="D96" s="5" t="s">
        <v>14</v>
      </c>
      <c r="E96" s="5">
        <v>20</v>
      </c>
      <c r="F96" s="5" t="s">
        <v>22</v>
      </c>
      <c r="G96" s="7">
        <v>3596</v>
      </c>
      <c r="H96" s="6" t="s">
        <v>16</v>
      </c>
      <c r="I96" s="5" t="s">
        <v>20</v>
      </c>
      <c r="J96" s="5" t="s">
        <v>18</v>
      </c>
      <c r="K96" s="5" t="s">
        <v>80</v>
      </c>
      <c r="L96" s="173">
        <v>2017</v>
      </c>
    </row>
    <row r="97" spans="1:12" x14ac:dyDescent="0.2">
      <c r="A97" s="171" t="s">
        <v>476</v>
      </c>
      <c r="B97" s="4">
        <v>44870</v>
      </c>
      <c r="C97" s="5" t="s">
        <v>21</v>
      </c>
      <c r="D97" s="5" t="s">
        <v>14</v>
      </c>
      <c r="E97" s="5">
        <v>12</v>
      </c>
      <c r="F97" s="5" t="s">
        <v>22</v>
      </c>
      <c r="G97" s="7">
        <v>4082</v>
      </c>
      <c r="H97" s="6" t="s">
        <v>16</v>
      </c>
      <c r="I97" s="5" t="s">
        <v>20</v>
      </c>
      <c r="J97" s="5" t="s">
        <v>18</v>
      </c>
      <c r="K97" s="5" t="s">
        <v>81</v>
      </c>
      <c r="L97" s="173">
        <v>2018</v>
      </c>
    </row>
    <row r="98" spans="1:12" x14ac:dyDescent="0.2">
      <c r="A98" s="171" t="s">
        <v>477</v>
      </c>
      <c r="B98" s="4">
        <v>44870</v>
      </c>
      <c r="C98" s="5" t="s">
        <v>23</v>
      </c>
      <c r="D98" s="5" t="s">
        <v>14</v>
      </c>
      <c r="E98" s="5">
        <v>28</v>
      </c>
      <c r="F98" s="5" t="s">
        <v>22</v>
      </c>
      <c r="G98" s="7">
        <v>4568</v>
      </c>
      <c r="H98" s="6" t="s">
        <v>16</v>
      </c>
      <c r="I98" s="5" t="s">
        <v>20</v>
      </c>
      <c r="J98" s="5" t="s">
        <v>18</v>
      </c>
      <c r="K98" s="5" t="s">
        <v>82</v>
      </c>
      <c r="L98" s="173">
        <v>2019</v>
      </c>
    </row>
    <row r="99" spans="1:12" x14ac:dyDescent="0.2">
      <c r="A99" s="171" t="s">
        <v>478</v>
      </c>
      <c r="B99" s="4">
        <v>44870</v>
      </c>
      <c r="C99" s="5" t="s">
        <v>21</v>
      </c>
      <c r="D99" s="5" t="s">
        <v>14</v>
      </c>
      <c r="E99" s="5">
        <v>5</v>
      </c>
      <c r="F99" s="5" t="s">
        <v>25</v>
      </c>
      <c r="G99" s="7">
        <v>5054</v>
      </c>
      <c r="H99" s="6" t="s">
        <v>16</v>
      </c>
      <c r="I99" s="5" t="s">
        <v>20</v>
      </c>
      <c r="J99" s="5" t="s">
        <v>18</v>
      </c>
      <c r="K99" s="5" t="s">
        <v>81</v>
      </c>
      <c r="L99" s="173">
        <v>2018</v>
      </c>
    </row>
    <row r="100" spans="1:12" x14ac:dyDescent="0.2">
      <c r="A100" s="171" t="s">
        <v>479</v>
      </c>
      <c r="B100" s="4">
        <v>44875</v>
      </c>
      <c r="C100" s="5" t="s">
        <v>21</v>
      </c>
      <c r="D100" s="5" t="s">
        <v>14</v>
      </c>
      <c r="E100" s="5">
        <v>12</v>
      </c>
      <c r="F100" s="5" t="s">
        <v>22</v>
      </c>
      <c r="G100" s="7">
        <v>5540</v>
      </c>
      <c r="H100" s="6" t="s">
        <v>16</v>
      </c>
      <c r="I100" s="5" t="s">
        <v>20</v>
      </c>
      <c r="J100" s="5" t="s">
        <v>18</v>
      </c>
      <c r="K100" s="5" t="s">
        <v>81</v>
      </c>
      <c r="L100" s="173">
        <v>2018</v>
      </c>
    </row>
    <row r="101" spans="1:12" x14ac:dyDescent="0.2">
      <c r="A101" s="171" t="s">
        <v>480</v>
      </c>
      <c r="B101" s="4">
        <v>44875</v>
      </c>
      <c r="C101" s="5" t="s">
        <v>19</v>
      </c>
      <c r="D101" s="5" t="s">
        <v>14</v>
      </c>
      <c r="E101" s="5">
        <v>3</v>
      </c>
      <c r="F101" s="5" t="s">
        <v>26</v>
      </c>
      <c r="G101" s="7">
        <v>6026</v>
      </c>
      <c r="H101" s="6" t="s">
        <v>16</v>
      </c>
      <c r="I101" s="5" t="s">
        <v>17</v>
      </c>
      <c r="J101" s="5" t="s">
        <v>18</v>
      </c>
      <c r="K101" s="5" t="s">
        <v>80</v>
      </c>
      <c r="L101" s="173">
        <v>2017</v>
      </c>
    </row>
    <row r="102" spans="1:12" x14ac:dyDescent="0.2">
      <c r="A102" s="171" t="s">
        <v>481</v>
      </c>
      <c r="B102" s="4">
        <v>44875</v>
      </c>
      <c r="C102" s="5" t="s">
        <v>19</v>
      </c>
      <c r="D102" s="5" t="s">
        <v>14</v>
      </c>
      <c r="E102" s="5">
        <v>23</v>
      </c>
      <c r="F102" s="5" t="s">
        <v>26</v>
      </c>
      <c r="G102" s="7">
        <v>933.6</v>
      </c>
      <c r="H102" s="6" t="s">
        <v>16</v>
      </c>
      <c r="I102" s="5" t="s">
        <v>17</v>
      </c>
      <c r="J102" s="5" t="s">
        <v>18</v>
      </c>
      <c r="K102" s="5" t="s">
        <v>80</v>
      </c>
      <c r="L102" s="173">
        <v>2017</v>
      </c>
    </row>
    <row r="103" spans="1:12" x14ac:dyDescent="0.2">
      <c r="A103" s="171" t="s">
        <v>482</v>
      </c>
      <c r="B103" s="4">
        <v>44875</v>
      </c>
      <c r="C103" s="5" t="s">
        <v>13</v>
      </c>
      <c r="D103" s="5" t="s">
        <v>14</v>
      </c>
      <c r="E103" s="5">
        <v>6</v>
      </c>
      <c r="F103" s="5" t="s">
        <v>26</v>
      </c>
      <c r="G103" s="7">
        <v>600</v>
      </c>
      <c r="H103" s="6" t="s">
        <v>16</v>
      </c>
      <c r="I103" s="5" t="s">
        <v>17</v>
      </c>
      <c r="J103" s="5" t="s">
        <v>18</v>
      </c>
      <c r="K103" s="5" t="s">
        <v>79</v>
      </c>
      <c r="L103" s="173">
        <v>2017</v>
      </c>
    </row>
    <row r="104" spans="1:12" x14ac:dyDescent="0.2">
      <c r="A104" s="171" t="s">
        <v>483</v>
      </c>
      <c r="B104" s="4">
        <v>44875</v>
      </c>
      <c r="C104" s="5" t="s">
        <v>13</v>
      </c>
      <c r="D104" s="5" t="s">
        <v>14</v>
      </c>
      <c r="E104" s="5">
        <v>13</v>
      </c>
      <c r="F104" s="5" t="s">
        <v>26</v>
      </c>
      <c r="G104" s="7">
        <v>1445</v>
      </c>
      <c r="H104" s="6" t="s">
        <v>16</v>
      </c>
      <c r="I104" s="5" t="s">
        <v>17</v>
      </c>
      <c r="J104" s="5" t="s">
        <v>18</v>
      </c>
      <c r="K104" s="5" t="s">
        <v>79</v>
      </c>
      <c r="L104" s="173">
        <v>2017</v>
      </c>
    </row>
    <row r="105" spans="1:12" x14ac:dyDescent="0.2">
      <c r="A105" s="171" t="s">
        <v>484</v>
      </c>
      <c r="B105" s="4">
        <v>44875</v>
      </c>
      <c r="C105" s="5" t="s">
        <v>23</v>
      </c>
      <c r="D105" s="5" t="s">
        <v>14</v>
      </c>
      <c r="E105" s="5">
        <v>28</v>
      </c>
      <c r="F105" s="5" t="s">
        <v>22</v>
      </c>
      <c r="G105" s="7">
        <v>1330</v>
      </c>
      <c r="H105" s="6" t="s">
        <v>16</v>
      </c>
      <c r="I105" s="5" t="s">
        <v>20</v>
      </c>
      <c r="J105" s="5" t="s">
        <v>18</v>
      </c>
      <c r="K105" s="5" t="s">
        <v>82</v>
      </c>
      <c r="L105" s="173">
        <v>2019</v>
      </c>
    </row>
    <row r="106" spans="1:12" x14ac:dyDescent="0.2">
      <c r="A106" s="171" t="s">
        <v>485</v>
      </c>
      <c r="B106" s="4">
        <v>44875</v>
      </c>
      <c r="C106" s="5" t="s">
        <v>21</v>
      </c>
      <c r="D106" s="5" t="s">
        <v>14</v>
      </c>
      <c r="E106" s="5">
        <v>5</v>
      </c>
      <c r="F106" s="5" t="s">
        <v>25</v>
      </c>
      <c r="G106" s="7">
        <v>1215</v>
      </c>
      <c r="H106" s="6" t="s">
        <v>16</v>
      </c>
      <c r="I106" s="5" t="s">
        <v>20</v>
      </c>
      <c r="J106" s="5" t="s">
        <v>18</v>
      </c>
      <c r="K106" s="5" t="s">
        <v>81</v>
      </c>
      <c r="L106" s="173">
        <v>2018</v>
      </c>
    </row>
    <row r="107" spans="1:12" x14ac:dyDescent="0.2">
      <c r="A107" s="171" t="s">
        <v>486</v>
      </c>
      <c r="B107" s="4">
        <v>44876</v>
      </c>
      <c r="C107" s="5" t="s">
        <v>19</v>
      </c>
      <c r="D107" s="5" t="s">
        <v>14</v>
      </c>
      <c r="E107" s="5">
        <v>42</v>
      </c>
      <c r="F107" s="5" t="s">
        <v>26</v>
      </c>
      <c r="G107" s="7">
        <v>1100</v>
      </c>
      <c r="H107" s="6" t="s">
        <v>16</v>
      </c>
      <c r="I107" s="5" t="s">
        <v>17</v>
      </c>
      <c r="J107" s="5" t="s">
        <v>18</v>
      </c>
      <c r="K107" s="5" t="s">
        <v>80</v>
      </c>
      <c r="L107" s="173">
        <v>2017</v>
      </c>
    </row>
    <row r="108" spans="1:12" x14ac:dyDescent="0.2">
      <c r="A108" s="171" t="s">
        <v>487</v>
      </c>
      <c r="B108" s="4">
        <v>44876</v>
      </c>
      <c r="C108" s="5" t="s">
        <v>21</v>
      </c>
      <c r="D108" s="5" t="s">
        <v>14</v>
      </c>
      <c r="E108" s="5">
        <v>11</v>
      </c>
      <c r="F108" s="5" t="s">
        <v>22</v>
      </c>
      <c r="G108" s="7">
        <v>985</v>
      </c>
      <c r="H108" s="6" t="s">
        <v>16</v>
      </c>
      <c r="I108" s="5" t="s">
        <v>20</v>
      </c>
      <c r="J108" s="5" t="s">
        <v>18</v>
      </c>
      <c r="K108" s="5" t="s">
        <v>81</v>
      </c>
      <c r="L108" s="173">
        <v>2018</v>
      </c>
    </row>
    <row r="109" spans="1:12" x14ac:dyDescent="0.2">
      <c r="A109" s="171" t="s">
        <v>488</v>
      </c>
      <c r="B109" s="4">
        <v>44876</v>
      </c>
      <c r="C109" s="5" t="s">
        <v>23</v>
      </c>
      <c r="D109" s="5" t="s">
        <v>14</v>
      </c>
      <c r="E109" s="5">
        <v>10</v>
      </c>
      <c r="F109" s="5" t="s">
        <v>22</v>
      </c>
      <c r="G109" s="7">
        <v>870</v>
      </c>
      <c r="H109" s="6" t="s">
        <v>16</v>
      </c>
      <c r="I109" s="5" t="s">
        <v>20</v>
      </c>
      <c r="J109" s="5" t="s">
        <v>18</v>
      </c>
      <c r="K109" s="5" t="s">
        <v>82</v>
      </c>
      <c r="L109" s="173">
        <v>2019</v>
      </c>
    </row>
    <row r="110" spans="1:12" x14ac:dyDescent="0.2">
      <c r="A110" s="171" t="s">
        <v>489</v>
      </c>
      <c r="B110" s="4">
        <v>44876</v>
      </c>
      <c r="C110" s="5" t="s">
        <v>23</v>
      </c>
      <c r="D110" s="5" t="s">
        <v>14</v>
      </c>
      <c r="E110" s="5">
        <v>18</v>
      </c>
      <c r="F110" s="5" t="s">
        <v>22</v>
      </c>
      <c r="G110" s="7">
        <v>755</v>
      </c>
      <c r="H110" s="6" t="s">
        <v>16</v>
      </c>
      <c r="I110" s="5" t="s">
        <v>20</v>
      </c>
      <c r="J110" s="5" t="s">
        <v>18</v>
      </c>
      <c r="K110" s="5" t="s">
        <v>82</v>
      </c>
      <c r="L110" s="173">
        <v>2019</v>
      </c>
    </row>
    <row r="111" spans="1:12" x14ac:dyDescent="0.2">
      <c r="A111" s="171" t="s">
        <v>490</v>
      </c>
      <c r="B111" s="4">
        <v>44876</v>
      </c>
      <c r="C111" s="5" t="s">
        <v>21</v>
      </c>
      <c r="D111" s="5" t="s">
        <v>14</v>
      </c>
      <c r="E111" s="5">
        <v>5</v>
      </c>
      <c r="F111" s="5" t="s">
        <v>25</v>
      </c>
      <c r="G111" s="7">
        <v>640</v>
      </c>
      <c r="H111" s="6" t="s">
        <v>16</v>
      </c>
      <c r="I111" s="5" t="s">
        <v>20</v>
      </c>
      <c r="J111" s="5" t="s">
        <v>18</v>
      </c>
      <c r="K111" s="5" t="s">
        <v>81</v>
      </c>
      <c r="L111" s="173">
        <v>2018</v>
      </c>
    </row>
    <row r="112" spans="1:12" x14ac:dyDescent="0.2">
      <c r="A112" s="171" t="s">
        <v>491</v>
      </c>
      <c r="B112" s="4">
        <v>44879</v>
      </c>
      <c r="C112" s="5" t="s">
        <v>19</v>
      </c>
      <c r="D112" s="5" t="s">
        <v>14</v>
      </c>
      <c r="E112" s="5">
        <v>11</v>
      </c>
      <c r="F112" s="5" t="s">
        <v>26</v>
      </c>
      <c r="G112" s="7">
        <v>525</v>
      </c>
      <c r="H112" s="6" t="s">
        <v>16</v>
      </c>
      <c r="I112" s="5" t="s">
        <v>17</v>
      </c>
      <c r="J112" s="5" t="s">
        <v>18</v>
      </c>
      <c r="K112" s="5" t="s">
        <v>80</v>
      </c>
      <c r="L112" s="173">
        <v>2017</v>
      </c>
    </row>
    <row r="113" spans="1:12" x14ac:dyDescent="0.2">
      <c r="A113" s="171" t="s">
        <v>492</v>
      </c>
      <c r="B113" s="4">
        <v>44879</v>
      </c>
      <c r="C113" s="5" t="s">
        <v>19</v>
      </c>
      <c r="D113" s="5" t="s">
        <v>14</v>
      </c>
      <c r="E113" s="5">
        <v>22</v>
      </c>
      <c r="F113" s="5" t="s">
        <v>26</v>
      </c>
      <c r="G113" s="7">
        <v>410</v>
      </c>
      <c r="H113" s="6" t="s">
        <v>16</v>
      </c>
      <c r="I113" s="5" t="s">
        <v>17</v>
      </c>
      <c r="J113" s="5" t="s">
        <v>18</v>
      </c>
      <c r="K113" s="5" t="s">
        <v>80</v>
      </c>
      <c r="L113" s="173">
        <v>2017</v>
      </c>
    </row>
    <row r="114" spans="1:12" x14ac:dyDescent="0.2">
      <c r="A114" s="171" t="s">
        <v>493</v>
      </c>
      <c r="B114" s="4">
        <v>44879</v>
      </c>
      <c r="C114" s="5" t="s">
        <v>19</v>
      </c>
      <c r="D114" s="5" t="s">
        <v>14</v>
      </c>
      <c r="E114" s="5">
        <v>2</v>
      </c>
      <c r="F114" s="5" t="s">
        <v>26</v>
      </c>
      <c r="G114" s="7">
        <v>295</v>
      </c>
      <c r="H114" s="6" t="s">
        <v>16</v>
      </c>
      <c r="I114" s="5" t="s">
        <v>17</v>
      </c>
      <c r="J114" s="5" t="s">
        <v>18</v>
      </c>
      <c r="K114" s="5" t="s">
        <v>80</v>
      </c>
      <c r="L114" s="173">
        <v>2017</v>
      </c>
    </row>
    <row r="115" spans="1:12" x14ac:dyDescent="0.2">
      <c r="A115" s="171" t="s">
        <v>494</v>
      </c>
      <c r="B115" s="4">
        <v>44879</v>
      </c>
      <c r="C115" s="5" t="s">
        <v>19</v>
      </c>
      <c r="D115" s="5" t="s">
        <v>14</v>
      </c>
      <c r="E115" s="5">
        <v>7</v>
      </c>
      <c r="F115" s="5" t="s">
        <v>26</v>
      </c>
      <c r="G115" s="7">
        <v>401</v>
      </c>
      <c r="H115" s="6" t="s">
        <v>16</v>
      </c>
      <c r="I115" s="5" t="s">
        <v>17</v>
      </c>
      <c r="J115" s="5" t="s">
        <v>18</v>
      </c>
      <c r="K115" s="5" t="s">
        <v>80</v>
      </c>
      <c r="L115" s="173">
        <v>2017</v>
      </c>
    </row>
    <row r="116" spans="1:12" x14ac:dyDescent="0.2">
      <c r="A116" s="171" t="s">
        <v>495</v>
      </c>
      <c r="B116" s="4">
        <v>44879</v>
      </c>
      <c r="C116" s="5" t="s">
        <v>21</v>
      </c>
      <c r="D116" s="5" t="s">
        <v>14</v>
      </c>
      <c r="E116" s="5">
        <v>17</v>
      </c>
      <c r="F116" s="5" t="s">
        <v>25</v>
      </c>
      <c r="G116" s="7">
        <v>1700</v>
      </c>
      <c r="H116" s="6" t="s">
        <v>16</v>
      </c>
      <c r="I116" s="5" t="s">
        <v>20</v>
      </c>
      <c r="J116" s="5" t="s">
        <v>18</v>
      </c>
      <c r="K116" s="5" t="s">
        <v>81</v>
      </c>
      <c r="L116" s="173">
        <v>2018</v>
      </c>
    </row>
    <row r="117" spans="1:12" x14ac:dyDescent="0.2">
      <c r="A117" s="171" t="s">
        <v>496</v>
      </c>
      <c r="B117" s="4">
        <v>44879</v>
      </c>
      <c r="C117" s="5" t="s">
        <v>23</v>
      </c>
      <c r="D117" s="5" t="s">
        <v>14</v>
      </c>
      <c r="E117" s="5">
        <v>23</v>
      </c>
      <c r="F117" s="5" t="s">
        <v>22</v>
      </c>
      <c r="G117" s="7">
        <v>1238.2</v>
      </c>
      <c r="H117" s="6" t="s">
        <v>16</v>
      </c>
      <c r="I117" s="5" t="s">
        <v>20</v>
      </c>
      <c r="J117" s="5" t="s">
        <v>18</v>
      </c>
      <c r="K117" s="5" t="s">
        <v>82</v>
      </c>
      <c r="L117" s="173">
        <v>2019</v>
      </c>
    </row>
    <row r="118" spans="1:12" x14ac:dyDescent="0.2">
      <c r="A118" s="171" t="s">
        <v>497</v>
      </c>
      <c r="B118" s="4">
        <v>44879</v>
      </c>
      <c r="C118" s="5" t="s">
        <v>23</v>
      </c>
      <c r="D118" s="5" t="s">
        <v>14</v>
      </c>
      <c r="E118" s="5">
        <v>7</v>
      </c>
      <c r="F118" s="5" t="s">
        <v>22</v>
      </c>
      <c r="G118" s="7">
        <v>361.8</v>
      </c>
      <c r="H118" s="6" t="s">
        <v>16</v>
      </c>
      <c r="I118" s="5" t="s">
        <v>20</v>
      </c>
      <c r="J118" s="5" t="s">
        <v>18</v>
      </c>
      <c r="K118" s="5" t="s">
        <v>82</v>
      </c>
      <c r="L118" s="173">
        <v>2019</v>
      </c>
    </row>
    <row r="119" spans="1:12" x14ac:dyDescent="0.2">
      <c r="A119" s="171" t="s">
        <v>498</v>
      </c>
      <c r="B119" s="4">
        <v>44880</v>
      </c>
      <c r="C119" s="5" t="s">
        <v>23</v>
      </c>
      <c r="D119" s="5" t="s">
        <v>14</v>
      </c>
      <c r="E119" s="5">
        <v>20</v>
      </c>
      <c r="F119" s="5" t="s">
        <v>22</v>
      </c>
      <c r="G119" s="7">
        <v>751</v>
      </c>
      <c r="H119" s="6" t="s">
        <v>16</v>
      </c>
      <c r="I119" s="5" t="s">
        <v>20</v>
      </c>
      <c r="J119" s="5" t="s">
        <v>18</v>
      </c>
      <c r="K119" s="5" t="s">
        <v>82</v>
      </c>
      <c r="L119" s="173">
        <v>2019</v>
      </c>
    </row>
    <row r="120" spans="1:12" x14ac:dyDescent="0.2">
      <c r="A120" s="171" t="s">
        <v>499</v>
      </c>
      <c r="B120" s="4">
        <v>44881</v>
      </c>
      <c r="C120" s="5" t="s">
        <v>23</v>
      </c>
      <c r="D120" s="5" t="s">
        <v>14</v>
      </c>
      <c r="E120" s="5">
        <v>2</v>
      </c>
      <c r="F120" s="5" t="s">
        <v>22</v>
      </c>
      <c r="G120" s="7">
        <v>1140.2</v>
      </c>
      <c r="H120" s="6" t="s">
        <v>16</v>
      </c>
      <c r="I120" s="5" t="s">
        <v>20</v>
      </c>
      <c r="J120" s="5" t="s">
        <v>18</v>
      </c>
      <c r="K120" s="5" t="s">
        <v>82</v>
      </c>
      <c r="L120" s="173">
        <v>2019</v>
      </c>
    </row>
    <row r="121" spans="1:12" x14ac:dyDescent="0.2">
      <c r="A121" s="171" t="s">
        <v>500</v>
      </c>
      <c r="B121" s="4">
        <v>44881</v>
      </c>
      <c r="C121" s="5" t="s">
        <v>23</v>
      </c>
      <c r="D121" s="5" t="s">
        <v>14</v>
      </c>
      <c r="E121" s="5">
        <v>27</v>
      </c>
      <c r="F121" s="5" t="s">
        <v>22</v>
      </c>
      <c r="G121" s="7">
        <v>1529.4</v>
      </c>
      <c r="H121" s="6" t="s">
        <v>16</v>
      </c>
      <c r="I121" s="5" t="s">
        <v>20</v>
      </c>
      <c r="J121" s="5" t="s">
        <v>18</v>
      </c>
      <c r="K121" s="5" t="s">
        <v>82</v>
      </c>
      <c r="L121" s="173">
        <v>2019</v>
      </c>
    </row>
    <row r="122" spans="1:12" x14ac:dyDescent="0.2">
      <c r="A122" s="171" t="s">
        <v>501</v>
      </c>
      <c r="B122" s="4">
        <v>44881</v>
      </c>
      <c r="C122" s="5" t="s">
        <v>23</v>
      </c>
      <c r="D122" s="5" t="s">
        <v>14</v>
      </c>
      <c r="E122" s="5">
        <v>2</v>
      </c>
      <c r="F122" s="5" t="s">
        <v>22</v>
      </c>
      <c r="G122" s="7">
        <v>1918.6</v>
      </c>
      <c r="H122" s="6" t="s">
        <v>16</v>
      </c>
      <c r="I122" s="5" t="s">
        <v>20</v>
      </c>
      <c r="J122" s="5" t="s">
        <v>18</v>
      </c>
      <c r="K122" s="5" t="s">
        <v>82</v>
      </c>
      <c r="L122" s="173">
        <v>2019</v>
      </c>
    </row>
    <row r="123" spans="1:12" x14ac:dyDescent="0.2">
      <c r="A123" s="171" t="s">
        <v>502</v>
      </c>
      <c r="B123" s="4">
        <v>44881</v>
      </c>
      <c r="C123" s="5" t="s">
        <v>19</v>
      </c>
      <c r="D123" s="5" t="s">
        <v>14</v>
      </c>
      <c r="E123" s="5">
        <v>42</v>
      </c>
      <c r="F123" s="5" t="s">
        <v>26</v>
      </c>
      <c r="G123" s="7">
        <v>2307.8000000000002</v>
      </c>
      <c r="H123" s="6" t="s">
        <v>16</v>
      </c>
      <c r="I123" s="5" t="s">
        <v>17</v>
      </c>
      <c r="J123" s="5" t="s">
        <v>18</v>
      </c>
      <c r="K123" s="5" t="s">
        <v>80</v>
      </c>
      <c r="L123" s="173">
        <v>2017</v>
      </c>
    </row>
    <row r="124" spans="1:12" x14ac:dyDescent="0.2">
      <c r="A124" s="171" t="s">
        <v>503</v>
      </c>
      <c r="B124" s="4">
        <v>44881</v>
      </c>
      <c r="C124" s="5" t="s">
        <v>19</v>
      </c>
      <c r="D124" s="5" t="s">
        <v>14</v>
      </c>
      <c r="E124" s="5">
        <v>5</v>
      </c>
      <c r="F124" s="5" t="s">
        <v>26</v>
      </c>
      <c r="G124" s="7">
        <v>2697</v>
      </c>
      <c r="H124" s="6" t="s">
        <v>16</v>
      </c>
      <c r="I124" s="5" t="s">
        <v>17</v>
      </c>
      <c r="J124" s="5" t="s">
        <v>18</v>
      </c>
      <c r="K124" s="5" t="s">
        <v>80</v>
      </c>
      <c r="L124" s="173">
        <v>2017</v>
      </c>
    </row>
    <row r="125" spans="1:12" x14ac:dyDescent="0.2">
      <c r="A125" s="171" t="s">
        <v>504</v>
      </c>
      <c r="B125" s="4">
        <v>44882</v>
      </c>
      <c r="C125" s="5" t="s">
        <v>23</v>
      </c>
      <c r="D125" s="5" t="s">
        <v>14</v>
      </c>
      <c r="E125" s="5">
        <v>7</v>
      </c>
      <c r="F125" s="5" t="s">
        <v>22</v>
      </c>
      <c r="G125" s="7">
        <v>3086.2</v>
      </c>
      <c r="H125" s="6" t="s">
        <v>16</v>
      </c>
      <c r="I125" s="5" t="s">
        <v>20</v>
      </c>
      <c r="J125" s="5" t="s">
        <v>18</v>
      </c>
      <c r="K125" s="5" t="s">
        <v>82</v>
      </c>
      <c r="L125" s="173">
        <v>2019</v>
      </c>
    </row>
    <row r="126" spans="1:12" x14ac:dyDescent="0.2">
      <c r="A126" s="171" t="s">
        <v>505</v>
      </c>
      <c r="B126" s="4">
        <v>44882</v>
      </c>
      <c r="C126" s="5" t="s">
        <v>23</v>
      </c>
      <c r="D126" s="5" t="s">
        <v>14</v>
      </c>
      <c r="E126" s="5">
        <v>24</v>
      </c>
      <c r="F126" s="5" t="s">
        <v>22</v>
      </c>
      <c r="G126" s="7">
        <v>3475.4</v>
      </c>
      <c r="H126" s="6" t="s">
        <v>16</v>
      </c>
      <c r="I126" s="5" t="s">
        <v>20</v>
      </c>
      <c r="J126" s="5" t="s">
        <v>18</v>
      </c>
      <c r="K126" s="5" t="s">
        <v>82</v>
      </c>
      <c r="L126" s="173">
        <v>2019</v>
      </c>
    </row>
    <row r="127" spans="1:12" x14ac:dyDescent="0.2">
      <c r="A127" s="171" t="s">
        <v>506</v>
      </c>
      <c r="B127" s="4">
        <v>44882</v>
      </c>
      <c r="C127" s="5" t="s">
        <v>19</v>
      </c>
      <c r="D127" s="5" t="s">
        <v>14</v>
      </c>
      <c r="E127" s="5">
        <v>3</v>
      </c>
      <c r="F127" s="5" t="s">
        <v>26</v>
      </c>
      <c r="G127" s="7">
        <v>3864.6</v>
      </c>
      <c r="H127" s="6" t="s">
        <v>16</v>
      </c>
      <c r="I127" s="5" t="s">
        <v>17</v>
      </c>
      <c r="J127" s="5" t="s">
        <v>18</v>
      </c>
      <c r="K127" s="5" t="s">
        <v>80</v>
      </c>
      <c r="L127" s="173">
        <v>2017</v>
      </c>
    </row>
    <row r="128" spans="1:12" x14ac:dyDescent="0.2">
      <c r="A128" s="171" t="s">
        <v>507</v>
      </c>
      <c r="B128" s="4">
        <v>44882</v>
      </c>
      <c r="C128" s="5" t="s">
        <v>19</v>
      </c>
      <c r="D128" s="5" t="s">
        <v>14</v>
      </c>
      <c r="E128" s="5">
        <v>5</v>
      </c>
      <c r="F128" s="5" t="s">
        <v>26</v>
      </c>
      <c r="G128" s="7">
        <v>4253.8</v>
      </c>
      <c r="H128" s="6" t="s">
        <v>16</v>
      </c>
      <c r="I128" s="5" t="s">
        <v>17</v>
      </c>
      <c r="J128" s="5" t="s">
        <v>18</v>
      </c>
      <c r="K128" s="5" t="s">
        <v>80</v>
      </c>
      <c r="L128" s="173">
        <v>2017</v>
      </c>
    </row>
    <row r="129" spans="1:12" x14ac:dyDescent="0.2">
      <c r="A129" s="171" t="s">
        <v>508</v>
      </c>
      <c r="B129" s="4">
        <v>44882</v>
      </c>
      <c r="C129" s="5" t="s">
        <v>19</v>
      </c>
      <c r="D129" s="5" t="s">
        <v>14</v>
      </c>
      <c r="E129" s="5">
        <v>17</v>
      </c>
      <c r="F129" s="5" t="s">
        <v>26</v>
      </c>
      <c r="G129" s="7">
        <v>4643</v>
      </c>
      <c r="H129" s="6" t="s">
        <v>16</v>
      </c>
      <c r="I129" s="5" t="s">
        <v>17</v>
      </c>
      <c r="J129" s="5" t="s">
        <v>18</v>
      </c>
      <c r="K129" s="5" t="s">
        <v>80</v>
      </c>
      <c r="L129" s="173">
        <v>2017</v>
      </c>
    </row>
    <row r="130" spans="1:12" x14ac:dyDescent="0.2">
      <c r="A130" s="171" t="s">
        <v>509</v>
      </c>
      <c r="B130" s="4">
        <v>44882</v>
      </c>
      <c r="C130" s="5" t="s">
        <v>19</v>
      </c>
      <c r="D130" s="5" t="s">
        <v>14</v>
      </c>
      <c r="E130" s="5">
        <v>12</v>
      </c>
      <c r="F130" s="5" t="s">
        <v>26</v>
      </c>
      <c r="G130" s="7">
        <v>5032.2</v>
      </c>
      <c r="H130" s="6" t="s">
        <v>16</v>
      </c>
      <c r="I130" s="5" t="s">
        <v>17</v>
      </c>
      <c r="J130" s="5" t="s">
        <v>18</v>
      </c>
      <c r="K130" s="5" t="s">
        <v>80</v>
      </c>
      <c r="L130" s="173">
        <v>2017</v>
      </c>
    </row>
    <row r="131" spans="1:12" x14ac:dyDescent="0.2">
      <c r="A131" s="171" t="s">
        <v>510</v>
      </c>
      <c r="B131" s="4">
        <v>44882</v>
      </c>
      <c r="C131" s="5" t="s">
        <v>19</v>
      </c>
      <c r="D131" s="5" t="s">
        <v>14</v>
      </c>
      <c r="E131" s="5">
        <v>7</v>
      </c>
      <c r="F131" s="5" t="s">
        <v>26</v>
      </c>
      <c r="G131" s="7">
        <v>5421.4</v>
      </c>
      <c r="H131" s="6" t="s">
        <v>16</v>
      </c>
      <c r="I131" s="5" t="s">
        <v>17</v>
      </c>
      <c r="J131" s="5" t="s">
        <v>18</v>
      </c>
      <c r="K131" s="5" t="s">
        <v>80</v>
      </c>
      <c r="L131" s="173">
        <v>2017</v>
      </c>
    </row>
    <row r="132" spans="1:12" x14ac:dyDescent="0.2">
      <c r="A132" s="171" t="s">
        <v>511</v>
      </c>
      <c r="B132" s="4">
        <v>44882</v>
      </c>
      <c r="C132" s="5" t="s">
        <v>21</v>
      </c>
      <c r="D132" s="5" t="s">
        <v>14</v>
      </c>
      <c r="E132" s="5">
        <v>10</v>
      </c>
      <c r="F132" s="5" t="s">
        <v>22</v>
      </c>
      <c r="G132" s="7">
        <v>5810.6</v>
      </c>
      <c r="H132" s="6" t="s">
        <v>16</v>
      </c>
      <c r="I132" s="5" t="s">
        <v>20</v>
      </c>
      <c r="J132" s="5" t="s">
        <v>18</v>
      </c>
      <c r="K132" s="5" t="s">
        <v>81</v>
      </c>
      <c r="L132" s="173">
        <v>2018</v>
      </c>
    </row>
    <row r="133" spans="1:12" x14ac:dyDescent="0.2">
      <c r="A133" s="171" t="s">
        <v>512</v>
      </c>
      <c r="B133" s="4">
        <v>44881</v>
      </c>
      <c r="C133" s="5" t="s">
        <v>21</v>
      </c>
      <c r="D133" s="5" t="s">
        <v>14</v>
      </c>
      <c r="E133" s="5">
        <v>16</v>
      </c>
      <c r="F133" s="5" t="s">
        <v>25</v>
      </c>
      <c r="G133" s="7">
        <v>6199.8</v>
      </c>
      <c r="H133" s="6" t="s">
        <v>16</v>
      </c>
      <c r="I133" s="5" t="s">
        <v>20</v>
      </c>
      <c r="J133" s="5" t="s">
        <v>18</v>
      </c>
      <c r="K133" s="5" t="s">
        <v>81</v>
      </c>
      <c r="L133" s="173">
        <v>2018</v>
      </c>
    </row>
    <row r="134" spans="1:12" x14ac:dyDescent="0.2">
      <c r="A134" s="171" t="s">
        <v>513</v>
      </c>
      <c r="B134" s="4">
        <v>44881</v>
      </c>
      <c r="C134" s="5" t="s">
        <v>21</v>
      </c>
      <c r="D134" s="5" t="s">
        <v>14</v>
      </c>
      <c r="E134" s="5">
        <v>2</v>
      </c>
      <c r="F134" s="5" t="s">
        <v>25</v>
      </c>
      <c r="G134" s="7">
        <v>6589</v>
      </c>
      <c r="H134" s="6" t="s">
        <v>16</v>
      </c>
      <c r="I134" s="5" t="s">
        <v>20</v>
      </c>
      <c r="J134" s="5" t="s">
        <v>18</v>
      </c>
      <c r="K134" s="5" t="s">
        <v>81</v>
      </c>
      <c r="L134" s="173">
        <v>2018</v>
      </c>
    </row>
    <row r="135" spans="1:12" x14ac:dyDescent="0.2">
      <c r="A135" s="171" t="s">
        <v>514</v>
      </c>
      <c r="B135" s="4">
        <v>44881</v>
      </c>
      <c r="C135" s="5" t="s">
        <v>21</v>
      </c>
      <c r="D135" s="5" t="s">
        <v>14</v>
      </c>
      <c r="E135" s="5">
        <v>2</v>
      </c>
      <c r="F135" s="5" t="s">
        <v>25</v>
      </c>
      <c r="G135" s="7">
        <v>6978.2</v>
      </c>
      <c r="H135" s="6" t="s">
        <v>16</v>
      </c>
      <c r="I135" s="5" t="s">
        <v>20</v>
      </c>
      <c r="J135" s="5" t="s">
        <v>18</v>
      </c>
      <c r="K135" s="5" t="s">
        <v>81</v>
      </c>
      <c r="L135" s="173">
        <v>2018</v>
      </c>
    </row>
    <row r="136" spans="1:12" x14ac:dyDescent="0.2">
      <c r="A136" s="171" t="s">
        <v>515</v>
      </c>
      <c r="B136" s="4">
        <v>44881</v>
      </c>
      <c r="C136" s="5" t="s">
        <v>21</v>
      </c>
      <c r="D136" s="5" t="s">
        <v>14</v>
      </c>
      <c r="E136" s="5">
        <v>2</v>
      </c>
      <c r="F136" s="5" t="s">
        <v>25</v>
      </c>
      <c r="G136" s="7">
        <v>7367.4</v>
      </c>
      <c r="H136" s="6" t="s">
        <v>16</v>
      </c>
      <c r="I136" s="5" t="s">
        <v>20</v>
      </c>
      <c r="J136" s="5" t="s">
        <v>18</v>
      </c>
      <c r="K136" s="5" t="s">
        <v>81</v>
      </c>
      <c r="L136" s="173">
        <v>2018</v>
      </c>
    </row>
    <row r="137" spans="1:12" x14ac:dyDescent="0.2">
      <c r="A137" s="171" t="s">
        <v>516</v>
      </c>
      <c r="B137" s="4">
        <v>44882</v>
      </c>
      <c r="C137" s="5" t="s">
        <v>21</v>
      </c>
      <c r="D137" s="5" t="s">
        <v>14</v>
      </c>
      <c r="E137" s="5">
        <v>2</v>
      </c>
      <c r="F137" s="5" t="s">
        <v>25</v>
      </c>
      <c r="G137" s="7">
        <v>7756.6</v>
      </c>
      <c r="H137" s="6" t="s">
        <v>16</v>
      </c>
      <c r="I137" s="5" t="s">
        <v>20</v>
      </c>
      <c r="J137" s="5" t="s">
        <v>18</v>
      </c>
      <c r="K137" s="5" t="s">
        <v>81</v>
      </c>
      <c r="L137" s="173">
        <v>2018</v>
      </c>
    </row>
    <row r="138" spans="1:12" x14ac:dyDescent="0.2">
      <c r="A138" s="171" t="s">
        <v>517</v>
      </c>
      <c r="B138" s="4">
        <v>44882</v>
      </c>
      <c r="C138" s="5" t="s">
        <v>21</v>
      </c>
      <c r="D138" s="5" t="s">
        <v>14</v>
      </c>
      <c r="E138" s="5">
        <v>2</v>
      </c>
      <c r="F138" s="5" t="s">
        <v>25</v>
      </c>
      <c r="G138" s="7">
        <v>8145.8</v>
      </c>
      <c r="H138" s="6" t="s">
        <v>16</v>
      </c>
      <c r="I138" s="5" t="s">
        <v>20</v>
      </c>
      <c r="J138" s="5" t="s">
        <v>18</v>
      </c>
      <c r="K138" s="5" t="s">
        <v>81</v>
      </c>
      <c r="L138" s="173">
        <v>2018</v>
      </c>
    </row>
    <row r="139" spans="1:12" x14ac:dyDescent="0.2">
      <c r="A139" s="171" t="s">
        <v>518</v>
      </c>
      <c r="B139" s="4">
        <v>44883</v>
      </c>
      <c r="C139" s="5" t="s">
        <v>21</v>
      </c>
      <c r="D139" s="5" t="s">
        <v>14</v>
      </c>
      <c r="E139" s="5">
        <v>2</v>
      </c>
      <c r="F139" s="5" t="s">
        <v>25</v>
      </c>
      <c r="G139" s="7">
        <v>87</v>
      </c>
      <c r="H139" s="6" t="s">
        <v>16</v>
      </c>
      <c r="I139" s="5" t="s">
        <v>20</v>
      </c>
      <c r="J139" s="5" t="s">
        <v>18</v>
      </c>
      <c r="K139" s="5" t="s">
        <v>81</v>
      </c>
      <c r="L139" s="173">
        <v>2018</v>
      </c>
    </row>
    <row r="140" spans="1:12" x14ac:dyDescent="0.2">
      <c r="A140" s="171" t="s">
        <v>519</v>
      </c>
      <c r="B140" s="4">
        <v>44883</v>
      </c>
      <c r="C140" s="5" t="s">
        <v>21</v>
      </c>
      <c r="D140" s="5" t="s">
        <v>14</v>
      </c>
      <c r="E140" s="5">
        <v>11</v>
      </c>
      <c r="F140" s="5" t="s">
        <v>22</v>
      </c>
      <c r="G140" s="7">
        <v>972</v>
      </c>
      <c r="H140" s="6" t="s">
        <v>16</v>
      </c>
      <c r="I140" s="5" t="s">
        <v>20</v>
      </c>
      <c r="J140" s="5" t="s">
        <v>18</v>
      </c>
      <c r="K140" s="5" t="s">
        <v>81</v>
      </c>
      <c r="L140" s="173">
        <v>2018</v>
      </c>
    </row>
    <row r="141" spans="1:12" x14ac:dyDescent="0.2">
      <c r="A141" s="171" t="s">
        <v>520</v>
      </c>
      <c r="B141" s="4">
        <v>44883</v>
      </c>
      <c r="C141" s="5" t="s">
        <v>23</v>
      </c>
      <c r="D141" s="5" t="s">
        <v>14</v>
      </c>
      <c r="E141" s="5">
        <v>4</v>
      </c>
      <c r="F141" s="5" t="s">
        <v>22</v>
      </c>
      <c r="G141" s="7">
        <v>130</v>
      </c>
      <c r="H141" s="6" t="s">
        <v>16</v>
      </c>
      <c r="I141" s="5" t="s">
        <v>20</v>
      </c>
      <c r="J141" s="5" t="s">
        <v>18</v>
      </c>
      <c r="K141" s="5" t="s">
        <v>82</v>
      </c>
      <c r="L141" s="173">
        <v>2019</v>
      </c>
    </row>
    <row r="142" spans="1:12" x14ac:dyDescent="0.2">
      <c r="A142" s="171" t="s">
        <v>521</v>
      </c>
      <c r="B142" s="4">
        <v>44883</v>
      </c>
      <c r="C142" s="5" t="s">
        <v>23</v>
      </c>
      <c r="D142" s="5" t="s">
        <v>14</v>
      </c>
      <c r="E142" s="5">
        <v>26</v>
      </c>
      <c r="F142" s="5" t="s">
        <v>22</v>
      </c>
      <c r="G142" s="7">
        <v>1190</v>
      </c>
      <c r="H142" s="6" t="s">
        <v>16</v>
      </c>
      <c r="I142" s="5" t="s">
        <v>20</v>
      </c>
      <c r="J142" s="5" t="s">
        <v>18</v>
      </c>
      <c r="K142" s="5" t="s">
        <v>82</v>
      </c>
      <c r="L142" s="173">
        <v>2019</v>
      </c>
    </row>
    <row r="143" spans="1:12" x14ac:dyDescent="0.2">
      <c r="A143" s="171" t="s">
        <v>522</v>
      </c>
      <c r="B143" s="4">
        <v>44883</v>
      </c>
      <c r="C143" s="5" t="s">
        <v>19</v>
      </c>
      <c r="D143" s="5" t="s">
        <v>14</v>
      </c>
      <c r="E143" s="5">
        <v>12</v>
      </c>
      <c r="F143" s="5" t="s">
        <v>25</v>
      </c>
      <c r="G143" s="7">
        <v>743.8</v>
      </c>
      <c r="H143" s="6" t="s">
        <v>16</v>
      </c>
      <c r="I143" s="5" t="s">
        <v>20</v>
      </c>
      <c r="J143" s="5" t="s">
        <v>18</v>
      </c>
      <c r="K143" s="5" t="s">
        <v>80</v>
      </c>
      <c r="L143" s="173">
        <v>2017</v>
      </c>
    </row>
    <row r="144" spans="1:12" x14ac:dyDescent="0.2">
      <c r="A144" s="171" t="s">
        <v>523</v>
      </c>
      <c r="B144" s="4">
        <v>44883</v>
      </c>
      <c r="C144" s="5" t="s">
        <v>19</v>
      </c>
      <c r="D144" s="5" t="s">
        <v>14</v>
      </c>
      <c r="E144" s="5">
        <v>21</v>
      </c>
      <c r="F144" s="5" t="s">
        <v>26</v>
      </c>
      <c r="G144" s="7">
        <v>1059.7</v>
      </c>
      <c r="H144" s="6" t="s">
        <v>16</v>
      </c>
      <c r="I144" s="5" t="s">
        <v>17</v>
      </c>
      <c r="J144" s="5" t="s">
        <v>18</v>
      </c>
      <c r="K144" s="5" t="s">
        <v>80</v>
      </c>
      <c r="L144" s="173">
        <v>2017</v>
      </c>
    </row>
    <row r="145" spans="1:12" x14ac:dyDescent="0.2">
      <c r="A145" s="171" t="s">
        <v>524</v>
      </c>
      <c r="B145" s="4">
        <v>44883</v>
      </c>
      <c r="C145" s="5" t="s">
        <v>19</v>
      </c>
      <c r="D145" s="5" t="s">
        <v>14</v>
      </c>
      <c r="E145" s="5">
        <v>2</v>
      </c>
      <c r="F145" s="5" t="s">
        <v>26</v>
      </c>
      <c r="G145" s="7">
        <v>95</v>
      </c>
      <c r="H145" s="6" t="s">
        <v>16</v>
      </c>
      <c r="I145" s="5" t="s">
        <v>17</v>
      </c>
      <c r="J145" s="5" t="s">
        <v>18</v>
      </c>
      <c r="K145" s="5" t="s">
        <v>80</v>
      </c>
      <c r="L145" s="173">
        <v>2017</v>
      </c>
    </row>
    <row r="146" spans="1:12" x14ac:dyDescent="0.2">
      <c r="A146" s="171" t="s">
        <v>525</v>
      </c>
      <c r="B146" s="4">
        <v>44883</v>
      </c>
      <c r="C146" s="5" t="s">
        <v>19</v>
      </c>
      <c r="D146" s="5" t="s">
        <v>14</v>
      </c>
      <c r="E146" s="5">
        <v>2</v>
      </c>
      <c r="F146" s="5" t="s">
        <v>26</v>
      </c>
      <c r="G146" s="7">
        <v>101.2</v>
      </c>
      <c r="H146" s="6" t="s">
        <v>16</v>
      </c>
      <c r="I146" s="5" t="s">
        <v>17</v>
      </c>
      <c r="J146" s="5" t="s">
        <v>18</v>
      </c>
      <c r="K146" s="5" t="s">
        <v>80</v>
      </c>
      <c r="L146" s="173">
        <v>2017</v>
      </c>
    </row>
    <row r="147" spans="1:12" x14ac:dyDescent="0.2">
      <c r="A147" s="171" t="s">
        <v>526</v>
      </c>
      <c r="B147" s="4">
        <v>44883</v>
      </c>
      <c r="C147" s="5" t="s">
        <v>19</v>
      </c>
      <c r="D147" s="5" t="s">
        <v>14</v>
      </c>
      <c r="E147" s="5">
        <v>3</v>
      </c>
      <c r="F147" s="5" t="s">
        <v>26</v>
      </c>
      <c r="G147" s="7">
        <v>220.5</v>
      </c>
      <c r="H147" s="6" t="s">
        <v>16</v>
      </c>
      <c r="I147" s="5" t="s">
        <v>17</v>
      </c>
      <c r="J147" s="5" t="s">
        <v>18</v>
      </c>
      <c r="K147" s="5" t="s">
        <v>80</v>
      </c>
      <c r="L147" s="173">
        <v>2017</v>
      </c>
    </row>
    <row r="148" spans="1:12" x14ac:dyDescent="0.2">
      <c r="A148" s="171" t="s">
        <v>527</v>
      </c>
      <c r="B148" s="4">
        <v>44883</v>
      </c>
      <c r="C148" s="5" t="s">
        <v>19</v>
      </c>
      <c r="D148" s="5" t="s">
        <v>14</v>
      </c>
      <c r="E148" s="5">
        <v>2</v>
      </c>
      <c r="F148" s="5" t="s">
        <v>26</v>
      </c>
      <c r="G148" s="7">
        <v>89.2</v>
      </c>
      <c r="H148" s="6" t="s">
        <v>16</v>
      </c>
      <c r="I148" s="5" t="s">
        <v>17</v>
      </c>
      <c r="J148" s="5" t="s">
        <v>18</v>
      </c>
      <c r="K148" s="5" t="s">
        <v>80</v>
      </c>
      <c r="L148" s="173">
        <v>2017</v>
      </c>
    </row>
    <row r="149" spans="1:12" x14ac:dyDescent="0.2">
      <c r="A149" s="171" t="s">
        <v>528</v>
      </c>
      <c r="B149" s="4">
        <v>44886</v>
      </c>
      <c r="C149" s="5" t="s">
        <v>21</v>
      </c>
      <c r="D149" s="5" t="s">
        <v>14</v>
      </c>
      <c r="E149" s="5">
        <v>11</v>
      </c>
      <c r="F149" s="5" t="s">
        <v>22</v>
      </c>
      <c r="G149" s="7">
        <v>953</v>
      </c>
      <c r="H149" s="6" t="s">
        <v>16</v>
      </c>
      <c r="I149" s="5" t="s">
        <v>20</v>
      </c>
      <c r="J149" s="5" t="s">
        <v>18</v>
      </c>
      <c r="K149" s="5" t="s">
        <v>81</v>
      </c>
      <c r="L149" s="173">
        <v>2018</v>
      </c>
    </row>
    <row r="150" spans="1:12" x14ac:dyDescent="0.2">
      <c r="A150" s="171" t="s">
        <v>529</v>
      </c>
      <c r="B150" s="4">
        <v>44886</v>
      </c>
      <c r="C150" s="5" t="s">
        <v>23</v>
      </c>
      <c r="D150" s="5" t="s">
        <v>14</v>
      </c>
      <c r="E150" s="5">
        <v>9</v>
      </c>
      <c r="F150" s="5" t="s">
        <v>22</v>
      </c>
      <c r="G150" s="7">
        <v>506</v>
      </c>
      <c r="H150" s="6" t="s">
        <v>16</v>
      </c>
      <c r="I150" s="5" t="s">
        <v>20</v>
      </c>
      <c r="J150" s="5" t="s">
        <v>18</v>
      </c>
      <c r="K150" s="5" t="s">
        <v>82</v>
      </c>
      <c r="L150" s="173">
        <v>2019</v>
      </c>
    </row>
    <row r="151" spans="1:12" x14ac:dyDescent="0.2">
      <c r="A151" s="171" t="s">
        <v>530</v>
      </c>
      <c r="B151" s="4">
        <v>44886</v>
      </c>
      <c r="C151" s="5" t="s">
        <v>23</v>
      </c>
      <c r="D151" s="5" t="s">
        <v>14</v>
      </c>
      <c r="E151" s="5">
        <v>20</v>
      </c>
      <c r="F151" s="5" t="s">
        <v>22</v>
      </c>
      <c r="G151" s="7">
        <v>1094</v>
      </c>
      <c r="H151" s="6" t="s">
        <v>16</v>
      </c>
      <c r="I151" s="5" t="s">
        <v>20</v>
      </c>
      <c r="J151" s="5" t="s">
        <v>18</v>
      </c>
      <c r="K151" s="5" t="s">
        <v>82</v>
      </c>
      <c r="L151" s="173">
        <v>2019</v>
      </c>
    </row>
    <row r="152" spans="1:12" x14ac:dyDescent="0.2">
      <c r="A152" s="171" t="s">
        <v>531</v>
      </c>
      <c r="B152" s="4">
        <v>44886</v>
      </c>
      <c r="C152" s="5" t="s">
        <v>19</v>
      </c>
      <c r="D152" s="5" t="s">
        <v>14</v>
      </c>
      <c r="E152" s="5">
        <v>17</v>
      </c>
      <c r="F152" s="5" t="s">
        <v>27</v>
      </c>
      <c r="G152" s="7">
        <v>1191.4000000000001</v>
      </c>
      <c r="H152" s="6" t="s">
        <v>16</v>
      </c>
      <c r="I152" s="5" t="s">
        <v>20</v>
      </c>
      <c r="J152" s="5" t="s">
        <v>18</v>
      </c>
      <c r="K152" s="5" t="s">
        <v>80</v>
      </c>
      <c r="L152" s="173">
        <v>2017</v>
      </c>
    </row>
    <row r="153" spans="1:12" x14ac:dyDescent="0.2">
      <c r="A153" s="171" t="s">
        <v>532</v>
      </c>
      <c r="B153" s="4">
        <v>44886</v>
      </c>
      <c r="C153" s="5" t="s">
        <v>19</v>
      </c>
      <c r="D153" s="5" t="s">
        <v>14</v>
      </c>
      <c r="E153" s="5">
        <v>6</v>
      </c>
      <c r="F153" s="5" t="s">
        <v>28</v>
      </c>
      <c r="G153" s="7">
        <v>318</v>
      </c>
      <c r="H153" s="6" t="s">
        <v>16</v>
      </c>
      <c r="I153" s="5" t="s">
        <v>20</v>
      </c>
      <c r="J153" s="5" t="s">
        <v>18</v>
      </c>
      <c r="K153" s="5" t="s">
        <v>80</v>
      </c>
      <c r="L153" s="173">
        <v>2017</v>
      </c>
    </row>
    <row r="154" spans="1:12" x14ac:dyDescent="0.2">
      <c r="A154" s="171" t="s">
        <v>533</v>
      </c>
      <c r="B154" s="4" t="s">
        <v>84</v>
      </c>
      <c r="C154" s="5" t="s">
        <v>13</v>
      </c>
      <c r="D154" s="5" t="s">
        <v>14</v>
      </c>
      <c r="E154" s="5">
        <v>46</v>
      </c>
      <c r="F154" s="5" t="s">
        <v>15</v>
      </c>
      <c r="G154" s="7">
        <v>4840</v>
      </c>
      <c r="H154" s="6" t="s">
        <v>16</v>
      </c>
      <c r="I154" s="5" t="s">
        <v>20</v>
      </c>
      <c r="J154" s="5" t="s">
        <v>18</v>
      </c>
      <c r="K154" s="5" t="s">
        <v>79</v>
      </c>
      <c r="L154" s="173">
        <v>2017</v>
      </c>
    </row>
    <row r="155" spans="1:12" x14ac:dyDescent="0.2">
      <c r="A155" s="171" t="s">
        <v>534</v>
      </c>
      <c r="B155" s="4">
        <v>44887</v>
      </c>
      <c r="C155" s="5" t="s">
        <v>23</v>
      </c>
      <c r="D155" s="5" t="s">
        <v>14</v>
      </c>
      <c r="E155" s="5">
        <v>11</v>
      </c>
      <c r="F155" s="5" t="s">
        <v>22</v>
      </c>
      <c r="G155" s="7">
        <v>540</v>
      </c>
      <c r="H155" s="6" t="s">
        <v>16</v>
      </c>
      <c r="I155" s="5" t="s">
        <v>20</v>
      </c>
      <c r="J155" s="5" t="s">
        <v>18</v>
      </c>
      <c r="K155" s="5" t="s">
        <v>82</v>
      </c>
      <c r="L155" s="173">
        <v>2019</v>
      </c>
    </row>
    <row r="156" spans="1:12" x14ac:dyDescent="0.2">
      <c r="A156" s="171" t="s">
        <v>535</v>
      </c>
      <c r="B156" s="4">
        <v>44887</v>
      </c>
      <c r="C156" s="5" t="s">
        <v>23</v>
      </c>
      <c r="D156" s="5" t="s">
        <v>14</v>
      </c>
      <c r="E156" s="5">
        <v>19</v>
      </c>
      <c r="F156" s="5" t="s">
        <v>22</v>
      </c>
      <c r="G156" s="7">
        <v>960</v>
      </c>
      <c r="H156" s="6" t="s">
        <v>16</v>
      </c>
      <c r="I156" s="5" t="s">
        <v>20</v>
      </c>
      <c r="J156" s="5" t="s">
        <v>18</v>
      </c>
      <c r="K156" s="5" t="s">
        <v>82</v>
      </c>
      <c r="L156" s="173">
        <v>2019</v>
      </c>
    </row>
    <row r="157" spans="1:12" x14ac:dyDescent="0.2">
      <c r="A157" s="171" t="s">
        <v>536</v>
      </c>
      <c r="B157" s="4">
        <v>44887</v>
      </c>
      <c r="C157" s="5" t="s">
        <v>19</v>
      </c>
      <c r="D157" s="5" t="s">
        <v>14</v>
      </c>
      <c r="E157" s="5">
        <v>4</v>
      </c>
      <c r="F157" s="5" t="s">
        <v>28</v>
      </c>
      <c r="G157" s="7">
        <v>300.60000000000002</v>
      </c>
      <c r="H157" s="6" t="s">
        <v>16</v>
      </c>
      <c r="I157" s="5" t="s">
        <v>20</v>
      </c>
      <c r="J157" s="5" t="s">
        <v>18</v>
      </c>
      <c r="K157" s="5" t="s">
        <v>80</v>
      </c>
      <c r="L157" s="173">
        <v>2017</v>
      </c>
    </row>
    <row r="158" spans="1:12" x14ac:dyDescent="0.2">
      <c r="A158" s="171" t="s">
        <v>537</v>
      </c>
      <c r="B158" s="4">
        <v>44887</v>
      </c>
      <c r="C158" s="5" t="s">
        <v>19</v>
      </c>
      <c r="D158" s="5" t="s">
        <v>14</v>
      </c>
      <c r="E158" s="5">
        <v>1</v>
      </c>
      <c r="F158" s="5" t="s">
        <v>29</v>
      </c>
      <c r="G158" s="7">
        <v>20.5</v>
      </c>
      <c r="H158" s="6" t="s">
        <v>16</v>
      </c>
      <c r="I158" s="5" t="s">
        <v>20</v>
      </c>
      <c r="J158" s="5" t="s">
        <v>18</v>
      </c>
      <c r="K158" s="5" t="s">
        <v>80</v>
      </c>
      <c r="L158" s="173">
        <v>2017</v>
      </c>
    </row>
    <row r="159" spans="1:12" x14ac:dyDescent="0.2">
      <c r="A159" s="171" t="s">
        <v>538</v>
      </c>
      <c r="B159" s="4">
        <v>44887</v>
      </c>
      <c r="C159" s="5" t="s">
        <v>19</v>
      </c>
      <c r="D159" s="5" t="s">
        <v>14</v>
      </c>
      <c r="E159" s="5">
        <v>1</v>
      </c>
      <c r="F159" s="5" t="s">
        <v>26</v>
      </c>
      <c r="G159" s="7">
        <v>47.5</v>
      </c>
      <c r="H159" s="6" t="s">
        <v>16</v>
      </c>
      <c r="I159" s="5" t="s">
        <v>20</v>
      </c>
      <c r="J159" s="5" t="s">
        <v>18</v>
      </c>
      <c r="K159" s="5" t="s">
        <v>80</v>
      </c>
      <c r="L159" s="173">
        <v>2017</v>
      </c>
    </row>
    <row r="160" spans="1:12" x14ac:dyDescent="0.2">
      <c r="A160" s="171" t="s">
        <v>539</v>
      </c>
      <c r="B160" s="4">
        <v>44887</v>
      </c>
      <c r="C160" s="5" t="s">
        <v>19</v>
      </c>
      <c r="D160" s="5" t="s">
        <v>14</v>
      </c>
      <c r="E160" s="5">
        <v>18</v>
      </c>
      <c r="F160" s="5" t="s">
        <v>27</v>
      </c>
      <c r="G160" s="7">
        <v>1251.4000000000001</v>
      </c>
      <c r="H160" s="6" t="s">
        <v>16</v>
      </c>
      <c r="I160" s="5" t="s">
        <v>20</v>
      </c>
      <c r="J160" s="5" t="s">
        <v>18</v>
      </c>
      <c r="K160" s="5" t="s">
        <v>80</v>
      </c>
      <c r="L160" s="173">
        <v>2017</v>
      </c>
    </row>
    <row r="161" spans="1:12" x14ac:dyDescent="0.2">
      <c r="A161" s="171" t="s">
        <v>540</v>
      </c>
      <c r="B161" s="4">
        <v>44887</v>
      </c>
      <c r="C161" s="5" t="s">
        <v>21</v>
      </c>
      <c r="D161" s="5" t="s">
        <v>14</v>
      </c>
      <c r="E161" s="5">
        <v>12</v>
      </c>
      <c r="F161" s="5" t="s">
        <v>22</v>
      </c>
      <c r="G161" s="7">
        <v>1127</v>
      </c>
      <c r="H161" s="6" t="s">
        <v>16</v>
      </c>
      <c r="I161" s="5" t="s">
        <v>20</v>
      </c>
      <c r="J161" s="5" t="s">
        <v>18</v>
      </c>
      <c r="K161" s="5" t="s">
        <v>81</v>
      </c>
      <c r="L161" s="173">
        <v>2018</v>
      </c>
    </row>
    <row r="162" spans="1:12" x14ac:dyDescent="0.2">
      <c r="A162" s="171" t="s">
        <v>541</v>
      </c>
      <c r="B162" s="4">
        <v>44888</v>
      </c>
      <c r="C162" s="5" t="s">
        <v>13</v>
      </c>
      <c r="D162" s="5" t="s">
        <v>14</v>
      </c>
      <c r="E162" s="5">
        <v>14</v>
      </c>
      <c r="F162" s="5" t="s">
        <v>15</v>
      </c>
      <c r="G162" s="7">
        <v>2760</v>
      </c>
      <c r="H162" s="6" t="s">
        <v>16</v>
      </c>
      <c r="I162" s="5" t="s">
        <v>20</v>
      </c>
      <c r="J162" s="5" t="s">
        <v>18</v>
      </c>
      <c r="K162" s="5" t="s">
        <v>79</v>
      </c>
      <c r="L162" s="173">
        <v>2017</v>
      </c>
    </row>
    <row r="163" spans="1:12" x14ac:dyDescent="0.2">
      <c r="A163" s="171" t="s">
        <v>542</v>
      </c>
      <c r="B163" s="4">
        <v>44888</v>
      </c>
      <c r="C163" s="5" t="s">
        <v>13</v>
      </c>
      <c r="D163" s="5" t="s">
        <v>14</v>
      </c>
      <c r="E163" s="5">
        <v>27</v>
      </c>
      <c r="F163" s="5" t="s">
        <v>15</v>
      </c>
      <c r="G163" s="7">
        <v>2540</v>
      </c>
      <c r="H163" s="6" t="s">
        <v>16</v>
      </c>
      <c r="I163" s="5" t="s">
        <v>20</v>
      </c>
      <c r="J163" s="5" t="s">
        <v>18</v>
      </c>
      <c r="K163" s="5" t="s">
        <v>79</v>
      </c>
      <c r="L163" s="173">
        <v>2017</v>
      </c>
    </row>
    <row r="164" spans="1:12" x14ac:dyDescent="0.2">
      <c r="A164" s="171" t="s">
        <v>543</v>
      </c>
      <c r="B164" s="4">
        <v>44888</v>
      </c>
      <c r="C164" s="5" t="s">
        <v>21</v>
      </c>
      <c r="D164" s="5" t="s">
        <v>14</v>
      </c>
      <c r="E164" s="5">
        <v>10</v>
      </c>
      <c r="F164" s="5" t="s">
        <v>22</v>
      </c>
      <c r="G164" s="7">
        <v>975</v>
      </c>
      <c r="H164" s="6" t="s">
        <v>16</v>
      </c>
      <c r="I164" s="5" t="s">
        <v>20</v>
      </c>
      <c r="J164" s="5" t="s">
        <v>18</v>
      </c>
      <c r="K164" s="5" t="s">
        <v>81</v>
      </c>
      <c r="L164" s="173">
        <v>2018</v>
      </c>
    </row>
    <row r="165" spans="1:12" x14ac:dyDescent="0.2">
      <c r="A165" s="171" t="s">
        <v>544</v>
      </c>
      <c r="B165" s="4">
        <v>44888</v>
      </c>
      <c r="C165" s="5" t="s">
        <v>19</v>
      </c>
      <c r="D165" s="5" t="s">
        <v>14</v>
      </c>
      <c r="E165" s="5">
        <v>4</v>
      </c>
      <c r="F165" s="5" t="s">
        <v>30</v>
      </c>
      <c r="G165" s="7">
        <v>353.5</v>
      </c>
      <c r="H165" s="6" t="s">
        <v>16</v>
      </c>
      <c r="I165" s="5" t="s">
        <v>20</v>
      </c>
      <c r="J165" s="5" t="s">
        <v>18</v>
      </c>
      <c r="K165" s="5" t="s">
        <v>80</v>
      </c>
      <c r="L165" s="173">
        <v>2017</v>
      </c>
    </row>
    <row r="166" spans="1:12" x14ac:dyDescent="0.2">
      <c r="A166" s="171" t="s">
        <v>545</v>
      </c>
      <c r="B166" s="4">
        <v>44888</v>
      </c>
      <c r="C166" s="5" t="s">
        <v>19</v>
      </c>
      <c r="D166" s="5" t="s">
        <v>14</v>
      </c>
      <c r="E166" s="5">
        <v>1</v>
      </c>
      <c r="F166" s="5" t="s">
        <v>26</v>
      </c>
      <c r="G166" s="7">
        <v>37.700000000000003</v>
      </c>
      <c r="H166" s="6" t="s">
        <v>16</v>
      </c>
      <c r="I166" s="5" t="s">
        <v>20</v>
      </c>
      <c r="J166" s="5" t="s">
        <v>18</v>
      </c>
      <c r="K166" s="5" t="s">
        <v>80</v>
      </c>
      <c r="L166" s="173">
        <v>2017</v>
      </c>
    </row>
    <row r="167" spans="1:12" x14ac:dyDescent="0.2">
      <c r="A167" s="171" t="s">
        <v>546</v>
      </c>
      <c r="B167" s="4">
        <v>44888</v>
      </c>
      <c r="C167" s="5" t="s">
        <v>19</v>
      </c>
      <c r="D167" s="5" t="s">
        <v>14</v>
      </c>
      <c r="E167" s="5">
        <v>1</v>
      </c>
      <c r="F167" s="5" t="s">
        <v>28</v>
      </c>
      <c r="G167" s="7">
        <v>14.4</v>
      </c>
      <c r="H167" s="6" t="s">
        <v>16</v>
      </c>
      <c r="I167" s="5" t="s">
        <v>20</v>
      </c>
      <c r="J167" s="5" t="s">
        <v>18</v>
      </c>
      <c r="K167" s="5" t="s">
        <v>80</v>
      </c>
      <c r="L167" s="173">
        <v>2017</v>
      </c>
    </row>
    <row r="168" spans="1:12" x14ac:dyDescent="0.2">
      <c r="A168" s="171" t="s">
        <v>547</v>
      </c>
      <c r="B168" s="4">
        <v>44888</v>
      </c>
      <c r="C168" s="5" t="s">
        <v>19</v>
      </c>
      <c r="D168" s="5" t="s">
        <v>14</v>
      </c>
      <c r="E168" s="5">
        <v>18</v>
      </c>
      <c r="F168" s="5" t="s">
        <v>27</v>
      </c>
      <c r="G168" s="7">
        <v>1194</v>
      </c>
      <c r="H168" s="6" t="s">
        <v>16</v>
      </c>
      <c r="I168" s="5" t="s">
        <v>20</v>
      </c>
      <c r="J168" s="5" t="s">
        <v>18</v>
      </c>
      <c r="K168" s="5" t="s">
        <v>80</v>
      </c>
      <c r="L168" s="173">
        <v>2017</v>
      </c>
    </row>
    <row r="169" spans="1:12" x14ac:dyDescent="0.2">
      <c r="A169" s="171" t="s">
        <v>548</v>
      </c>
      <c r="B169" s="4">
        <v>44888</v>
      </c>
      <c r="C169" s="5" t="s">
        <v>23</v>
      </c>
      <c r="D169" s="5" t="s">
        <v>14</v>
      </c>
      <c r="E169" s="5">
        <v>25</v>
      </c>
      <c r="F169" s="5" t="s">
        <v>22</v>
      </c>
      <c r="G169" s="7">
        <v>1400</v>
      </c>
      <c r="H169" s="6" t="s">
        <v>16</v>
      </c>
      <c r="I169" s="5" t="s">
        <v>20</v>
      </c>
      <c r="J169" s="5" t="s">
        <v>18</v>
      </c>
      <c r="K169" s="5" t="s">
        <v>82</v>
      </c>
      <c r="L169" s="173">
        <v>2019</v>
      </c>
    </row>
    <row r="170" spans="1:12" x14ac:dyDescent="0.2">
      <c r="A170" s="171" t="s">
        <v>549</v>
      </c>
      <c r="B170" s="4">
        <v>44888</v>
      </c>
      <c r="C170" s="5" t="s">
        <v>23</v>
      </c>
      <c r="D170" s="5" t="s">
        <v>14</v>
      </c>
      <c r="E170" s="5">
        <v>6</v>
      </c>
      <c r="F170" s="5" t="s">
        <v>22</v>
      </c>
      <c r="G170" s="7">
        <v>380</v>
      </c>
      <c r="H170" s="6" t="s">
        <v>16</v>
      </c>
      <c r="I170" s="5" t="s">
        <v>20</v>
      </c>
      <c r="J170" s="5" t="s">
        <v>18</v>
      </c>
      <c r="K170" s="5" t="s">
        <v>82</v>
      </c>
      <c r="L170" s="173">
        <v>2019</v>
      </c>
    </row>
    <row r="171" spans="1:12" x14ac:dyDescent="0.2">
      <c r="A171" s="171" t="s">
        <v>550</v>
      </c>
      <c r="B171" s="4">
        <v>44889</v>
      </c>
      <c r="C171" s="5" t="s">
        <v>21</v>
      </c>
      <c r="D171" s="5" t="s">
        <v>14</v>
      </c>
      <c r="E171" s="5">
        <v>10</v>
      </c>
      <c r="F171" s="5" t="s">
        <v>22</v>
      </c>
      <c r="G171" s="7">
        <v>952</v>
      </c>
      <c r="H171" s="6" t="s">
        <v>16</v>
      </c>
      <c r="I171" s="5" t="s">
        <v>20</v>
      </c>
      <c r="J171" s="5" t="s">
        <v>18</v>
      </c>
      <c r="K171" s="5" t="s">
        <v>81</v>
      </c>
      <c r="L171" s="173">
        <v>2018</v>
      </c>
    </row>
    <row r="172" spans="1:12" x14ac:dyDescent="0.2">
      <c r="A172" s="171" t="s">
        <v>551</v>
      </c>
      <c r="B172" s="4">
        <v>44889</v>
      </c>
      <c r="C172" s="5" t="s">
        <v>19</v>
      </c>
      <c r="D172" s="5" t="s">
        <v>14</v>
      </c>
      <c r="E172" s="5">
        <v>17</v>
      </c>
      <c r="F172" s="5" t="s">
        <v>27</v>
      </c>
      <c r="G172" s="7">
        <v>1039</v>
      </c>
      <c r="H172" s="6" t="s">
        <v>16</v>
      </c>
      <c r="I172" s="5" t="s">
        <v>20</v>
      </c>
      <c r="J172" s="5" t="s">
        <v>18</v>
      </c>
      <c r="K172" s="5" t="s">
        <v>80</v>
      </c>
      <c r="L172" s="173">
        <v>2017</v>
      </c>
    </row>
    <row r="173" spans="1:12" x14ac:dyDescent="0.2">
      <c r="A173" s="171" t="s">
        <v>552</v>
      </c>
      <c r="B173" s="4">
        <v>44889</v>
      </c>
      <c r="C173" s="5" t="s">
        <v>19</v>
      </c>
      <c r="D173" s="5" t="s">
        <v>14</v>
      </c>
      <c r="E173" s="5">
        <v>6</v>
      </c>
      <c r="F173" s="5" t="s">
        <v>30</v>
      </c>
      <c r="G173" s="7">
        <v>441</v>
      </c>
      <c r="H173" s="6" t="s">
        <v>16</v>
      </c>
      <c r="I173" s="5" t="s">
        <v>20</v>
      </c>
      <c r="J173" s="5" t="s">
        <v>18</v>
      </c>
      <c r="K173" s="5" t="s">
        <v>80</v>
      </c>
      <c r="L173" s="173">
        <v>2017</v>
      </c>
    </row>
    <row r="174" spans="1:12" x14ac:dyDescent="0.2">
      <c r="A174" s="171" t="s">
        <v>553</v>
      </c>
      <c r="B174" s="4">
        <v>44889</v>
      </c>
      <c r="C174" s="5" t="s">
        <v>13</v>
      </c>
      <c r="D174" s="5" t="s">
        <v>14</v>
      </c>
      <c r="E174" s="5">
        <v>5</v>
      </c>
      <c r="F174" s="5" t="s">
        <v>15</v>
      </c>
      <c r="G174" s="7">
        <v>1080</v>
      </c>
      <c r="H174" s="6" t="s">
        <v>16</v>
      </c>
      <c r="I174" s="5" t="s">
        <v>20</v>
      </c>
      <c r="J174" s="5" t="s">
        <v>18</v>
      </c>
      <c r="K174" s="5" t="s">
        <v>79</v>
      </c>
      <c r="L174" s="173">
        <v>2017</v>
      </c>
    </row>
    <row r="175" spans="1:12" x14ac:dyDescent="0.2">
      <c r="A175" s="171" t="s">
        <v>554</v>
      </c>
      <c r="B175" s="4">
        <v>44889</v>
      </c>
      <c r="C175" s="5" t="s">
        <v>13</v>
      </c>
      <c r="D175" s="5" t="s">
        <v>14</v>
      </c>
      <c r="E175" s="5">
        <v>10</v>
      </c>
      <c r="F175" s="5" t="s">
        <v>15</v>
      </c>
      <c r="G175" s="7">
        <v>2000</v>
      </c>
      <c r="H175" s="6" t="s">
        <v>16</v>
      </c>
      <c r="I175" s="5" t="s">
        <v>20</v>
      </c>
      <c r="J175" s="5" t="s">
        <v>18</v>
      </c>
      <c r="K175" s="5" t="s">
        <v>79</v>
      </c>
      <c r="L175" s="173">
        <v>2017</v>
      </c>
    </row>
    <row r="176" spans="1:12" x14ac:dyDescent="0.2">
      <c r="A176" s="171" t="s">
        <v>555</v>
      </c>
      <c r="B176" s="4">
        <v>44889</v>
      </c>
      <c r="C176" s="5" t="s">
        <v>13</v>
      </c>
      <c r="D176" s="5" t="s">
        <v>14</v>
      </c>
      <c r="E176" s="5">
        <v>27</v>
      </c>
      <c r="F176" s="5" t="s">
        <v>15</v>
      </c>
      <c r="G176" s="7">
        <v>4140</v>
      </c>
      <c r="H176" s="6" t="s">
        <v>16</v>
      </c>
      <c r="I176" s="5" t="s">
        <v>20</v>
      </c>
      <c r="J176" s="5" t="s">
        <v>18</v>
      </c>
      <c r="K176" s="5" t="s">
        <v>79</v>
      </c>
      <c r="L176" s="173">
        <v>2017</v>
      </c>
    </row>
    <row r="177" spans="1:12" x14ac:dyDescent="0.2">
      <c r="A177" s="171" t="s">
        <v>556</v>
      </c>
      <c r="B177" s="4">
        <v>44889</v>
      </c>
      <c r="C177" s="5" t="s">
        <v>23</v>
      </c>
      <c r="D177" s="5" t="s">
        <v>14</v>
      </c>
      <c r="E177" s="5">
        <v>30</v>
      </c>
      <c r="F177" s="5" t="s">
        <v>22</v>
      </c>
      <c r="G177" s="7">
        <v>1357</v>
      </c>
      <c r="H177" s="6" t="s">
        <v>16</v>
      </c>
      <c r="I177" s="5" t="s">
        <v>20</v>
      </c>
      <c r="J177" s="5" t="s">
        <v>18</v>
      </c>
      <c r="K177" s="5" t="s">
        <v>82</v>
      </c>
      <c r="L177" s="173">
        <v>2019</v>
      </c>
    </row>
    <row r="178" spans="1:12" x14ac:dyDescent="0.2">
      <c r="A178" s="171" t="s">
        <v>557</v>
      </c>
      <c r="B178" s="4">
        <v>44890</v>
      </c>
      <c r="C178" s="5" t="s">
        <v>19</v>
      </c>
      <c r="D178" s="5" t="s">
        <v>14</v>
      </c>
      <c r="E178" s="5">
        <v>18</v>
      </c>
      <c r="F178" s="5" t="s">
        <v>27</v>
      </c>
      <c r="G178" s="7">
        <v>954.5</v>
      </c>
      <c r="H178" s="6" t="s">
        <v>16</v>
      </c>
      <c r="I178" s="5" t="s">
        <v>20</v>
      </c>
      <c r="J178" s="5" t="s">
        <v>18</v>
      </c>
      <c r="K178" s="5" t="s">
        <v>80</v>
      </c>
      <c r="L178" s="173">
        <v>2017</v>
      </c>
    </row>
    <row r="179" spans="1:12" x14ac:dyDescent="0.2">
      <c r="A179" s="171" t="s">
        <v>558</v>
      </c>
      <c r="B179" s="4">
        <v>44890</v>
      </c>
      <c r="C179" s="5" t="s">
        <v>19</v>
      </c>
      <c r="D179" s="5" t="s">
        <v>14</v>
      </c>
      <c r="E179" s="5">
        <v>6</v>
      </c>
      <c r="F179" s="5" t="s">
        <v>30</v>
      </c>
      <c r="G179" s="7">
        <v>585.5</v>
      </c>
      <c r="H179" s="6" t="s">
        <v>16</v>
      </c>
      <c r="I179" s="5" t="s">
        <v>20</v>
      </c>
      <c r="J179" s="5" t="s">
        <v>18</v>
      </c>
      <c r="K179" s="5" t="s">
        <v>80</v>
      </c>
      <c r="L179" s="173">
        <v>2017</v>
      </c>
    </row>
    <row r="180" spans="1:12" x14ac:dyDescent="0.2">
      <c r="A180" s="171" t="s">
        <v>559</v>
      </c>
      <c r="B180" s="4">
        <v>44890</v>
      </c>
      <c r="C180" s="5" t="s">
        <v>21</v>
      </c>
      <c r="D180" s="5" t="s">
        <v>14</v>
      </c>
      <c r="E180" s="5">
        <v>9</v>
      </c>
      <c r="F180" s="5" t="s">
        <v>22</v>
      </c>
      <c r="G180" s="7">
        <v>533</v>
      </c>
      <c r="H180" s="6" t="s">
        <v>16</v>
      </c>
      <c r="I180" s="5" t="s">
        <v>20</v>
      </c>
      <c r="J180" s="5" t="s">
        <v>18</v>
      </c>
      <c r="K180" s="5" t="s">
        <v>81</v>
      </c>
      <c r="L180" s="173">
        <v>2018</v>
      </c>
    </row>
    <row r="181" spans="1:12" x14ac:dyDescent="0.2">
      <c r="A181" s="171" t="s">
        <v>560</v>
      </c>
      <c r="B181" s="4">
        <v>44890</v>
      </c>
      <c r="C181" s="5" t="s">
        <v>23</v>
      </c>
      <c r="D181" s="5" t="s">
        <v>14</v>
      </c>
      <c r="E181" s="5">
        <v>23</v>
      </c>
      <c r="F181" s="5" t="s">
        <v>22</v>
      </c>
      <c r="G181" s="7">
        <v>1004</v>
      </c>
      <c r="H181" s="6" t="s">
        <v>16</v>
      </c>
      <c r="I181" s="5" t="s">
        <v>20</v>
      </c>
      <c r="J181" s="5" t="s">
        <v>18</v>
      </c>
      <c r="K181" s="5" t="s">
        <v>82</v>
      </c>
      <c r="L181" s="173">
        <v>2019</v>
      </c>
    </row>
    <row r="182" spans="1:12" x14ac:dyDescent="0.2">
      <c r="A182" s="171" t="s">
        <v>561</v>
      </c>
      <c r="B182" s="4">
        <v>44890</v>
      </c>
      <c r="C182" s="5" t="s">
        <v>23</v>
      </c>
      <c r="D182" s="5" t="s">
        <v>14</v>
      </c>
      <c r="E182" s="5">
        <v>8</v>
      </c>
      <c r="F182" s="5" t="s">
        <v>22</v>
      </c>
      <c r="G182" s="7">
        <v>379</v>
      </c>
      <c r="H182" s="6" t="s">
        <v>16</v>
      </c>
      <c r="I182" s="5" t="s">
        <v>20</v>
      </c>
      <c r="J182" s="5" t="s">
        <v>18</v>
      </c>
      <c r="K182" s="5" t="s">
        <v>82</v>
      </c>
      <c r="L182" s="173">
        <v>2019</v>
      </c>
    </row>
    <row r="183" spans="1:12" x14ac:dyDescent="0.2">
      <c r="A183" s="171" t="s">
        <v>562</v>
      </c>
      <c r="B183" s="4">
        <v>44890</v>
      </c>
      <c r="C183" s="5" t="s">
        <v>13</v>
      </c>
      <c r="D183" s="5" t="s">
        <v>14</v>
      </c>
      <c r="E183" s="5"/>
      <c r="F183" s="5" t="s">
        <v>15</v>
      </c>
      <c r="G183" s="7">
        <v>2200</v>
      </c>
      <c r="H183" s="6" t="s">
        <v>16</v>
      </c>
      <c r="I183" s="5" t="s">
        <v>20</v>
      </c>
      <c r="J183" s="5" t="s">
        <v>31</v>
      </c>
      <c r="K183" s="5" t="s">
        <v>79</v>
      </c>
      <c r="L183" s="173">
        <v>2017</v>
      </c>
    </row>
    <row r="184" spans="1:12" x14ac:dyDescent="0.2">
      <c r="A184" s="171" t="s">
        <v>563</v>
      </c>
      <c r="B184" s="4">
        <v>44890</v>
      </c>
      <c r="C184" s="5" t="s">
        <v>13</v>
      </c>
      <c r="D184" s="5" t="s">
        <v>14</v>
      </c>
      <c r="E184" s="5">
        <v>20</v>
      </c>
      <c r="F184" s="5" t="s">
        <v>15</v>
      </c>
      <c r="G184" s="7">
        <v>3280</v>
      </c>
      <c r="H184" s="6" t="s">
        <v>16</v>
      </c>
      <c r="I184" s="5" t="s">
        <v>20</v>
      </c>
      <c r="J184" s="5" t="s">
        <v>18</v>
      </c>
      <c r="K184" s="5" t="s">
        <v>79</v>
      </c>
      <c r="L184" s="173">
        <v>2017</v>
      </c>
    </row>
    <row r="185" spans="1:12" x14ac:dyDescent="0.2">
      <c r="A185" s="171" t="s">
        <v>564</v>
      </c>
      <c r="B185" s="4">
        <v>44890</v>
      </c>
      <c r="C185" s="5" t="s">
        <v>13</v>
      </c>
      <c r="D185" s="5" t="s">
        <v>14</v>
      </c>
      <c r="E185" s="5">
        <v>14</v>
      </c>
      <c r="F185" s="5" t="s">
        <v>15</v>
      </c>
      <c r="G185" s="7">
        <v>2520</v>
      </c>
      <c r="H185" s="6" t="s">
        <v>16</v>
      </c>
      <c r="I185" s="5" t="s">
        <v>20</v>
      </c>
      <c r="J185" s="5" t="s">
        <v>18</v>
      </c>
      <c r="K185" s="5" t="s">
        <v>79</v>
      </c>
      <c r="L185" s="173">
        <v>2017</v>
      </c>
    </row>
    <row r="186" spans="1:12" x14ac:dyDescent="0.2">
      <c r="A186" s="171" t="s">
        <v>565</v>
      </c>
      <c r="B186" s="4">
        <v>44893</v>
      </c>
      <c r="C186" s="5" t="s">
        <v>23</v>
      </c>
      <c r="D186" s="5" t="s">
        <v>14</v>
      </c>
      <c r="E186" s="5">
        <v>30</v>
      </c>
      <c r="F186" s="5" t="s">
        <v>22</v>
      </c>
      <c r="G186" s="7">
        <v>487</v>
      </c>
      <c r="H186" s="6" t="s">
        <v>16</v>
      </c>
      <c r="I186" s="5" t="s">
        <v>20</v>
      </c>
      <c r="J186" s="5" t="s">
        <v>18</v>
      </c>
      <c r="K186" s="5" t="s">
        <v>82</v>
      </c>
      <c r="L186" s="173">
        <v>2019</v>
      </c>
    </row>
    <row r="187" spans="1:12" x14ac:dyDescent="0.2">
      <c r="A187" s="171" t="s">
        <v>566</v>
      </c>
      <c r="B187" s="4">
        <v>44893</v>
      </c>
      <c r="C187" s="5" t="s">
        <v>13</v>
      </c>
      <c r="D187" s="5" t="s">
        <v>14</v>
      </c>
      <c r="E187" s="5">
        <v>18</v>
      </c>
      <c r="F187" s="5" t="s">
        <v>15</v>
      </c>
      <c r="G187" s="7">
        <v>2440</v>
      </c>
      <c r="H187" s="6" t="s">
        <v>16</v>
      </c>
      <c r="I187" s="5" t="s">
        <v>20</v>
      </c>
      <c r="J187" s="5" t="s">
        <v>18</v>
      </c>
      <c r="K187" s="5" t="s">
        <v>79</v>
      </c>
      <c r="L187" s="173">
        <v>2017</v>
      </c>
    </row>
    <row r="188" spans="1:12" x14ac:dyDescent="0.2">
      <c r="A188" s="171" t="s">
        <v>567</v>
      </c>
      <c r="B188" s="4">
        <v>44893</v>
      </c>
      <c r="C188" s="5" t="s">
        <v>13</v>
      </c>
      <c r="D188" s="5" t="s">
        <v>14</v>
      </c>
      <c r="E188" s="5">
        <v>7</v>
      </c>
      <c r="F188" s="5" t="s">
        <v>15</v>
      </c>
      <c r="G188" s="7">
        <v>4540</v>
      </c>
      <c r="H188" s="6" t="s">
        <v>16</v>
      </c>
      <c r="I188" s="5" t="s">
        <v>20</v>
      </c>
      <c r="J188" s="5" t="s">
        <v>31</v>
      </c>
      <c r="K188" s="5" t="s">
        <v>79</v>
      </c>
      <c r="L188" s="173">
        <v>2017</v>
      </c>
    </row>
    <row r="189" spans="1:12" x14ac:dyDescent="0.2">
      <c r="A189" s="171" t="s">
        <v>568</v>
      </c>
      <c r="B189" s="4">
        <v>44893</v>
      </c>
      <c r="C189" s="5" t="s">
        <v>13</v>
      </c>
      <c r="D189" s="5" t="s">
        <v>14</v>
      </c>
      <c r="E189" s="5">
        <v>15</v>
      </c>
      <c r="F189" s="5" t="s">
        <v>15</v>
      </c>
      <c r="G189" s="7">
        <v>2320</v>
      </c>
      <c r="H189" s="6" t="s">
        <v>16</v>
      </c>
      <c r="I189" s="5" t="s">
        <v>20</v>
      </c>
      <c r="J189" s="5" t="s">
        <v>18</v>
      </c>
      <c r="K189" s="5" t="s">
        <v>79</v>
      </c>
      <c r="L189" s="173">
        <v>2017</v>
      </c>
    </row>
    <row r="190" spans="1:12" x14ac:dyDescent="0.2">
      <c r="A190" s="171" t="s">
        <v>569</v>
      </c>
      <c r="B190" s="4">
        <v>44893</v>
      </c>
      <c r="C190" s="5" t="s">
        <v>19</v>
      </c>
      <c r="D190" s="5" t="s">
        <v>14</v>
      </c>
      <c r="E190" s="5">
        <v>5</v>
      </c>
      <c r="F190" s="5" t="s">
        <v>32</v>
      </c>
      <c r="G190" s="7">
        <v>111</v>
      </c>
      <c r="H190" s="6" t="s">
        <v>16</v>
      </c>
      <c r="I190" s="5" t="s">
        <v>20</v>
      </c>
      <c r="J190" s="5" t="s">
        <v>18</v>
      </c>
      <c r="K190" s="5" t="s">
        <v>80</v>
      </c>
      <c r="L190" s="173">
        <v>2017</v>
      </c>
    </row>
    <row r="191" spans="1:12" x14ac:dyDescent="0.2">
      <c r="A191" s="171" t="s">
        <v>570</v>
      </c>
      <c r="B191" s="4">
        <v>44893</v>
      </c>
      <c r="C191" s="5" t="s">
        <v>19</v>
      </c>
      <c r="D191" s="5" t="s">
        <v>14</v>
      </c>
      <c r="E191" s="5">
        <v>5</v>
      </c>
      <c r="F191" s="5" t="s">
        <v>33</v>
      </c>
      <c r="G191" s="7">
        <v>28</v>
      </c>
      <c r="H191" s="6" t="s">
        <v>16</v>
      </c>
      <c r="I191" s="5" t="s">
        <v>20</v>
      </c>
      <c r="J191" s="5" t="s">
        <v>18</v>
      </c>
      <c r="K191" s="5" t="s">
        <v>80</v>
      </c>
      <c r="L191" s="173">
        <v>2017</v>
      </c>
    </row>
    <row r="192" spans="1:12" x14ac:dyDescent="0.2">
      <c r="A192" s="171" t="s">
        <v>571</v>
      </c>
      <c r="B192" s="4">
        <v>44893</v>
      </c>
      <c r="C192" s="5" t="s">
        <v>19</v>
      </c>
      <c r="D192" s="5" t="s">
        <v>14</v>
      </c>
      <c r="E192" s="5">
        <v>5</v>
      </c>
      <c r="F192" s="5" t="s">
        <v>30</v>
      </c>
      <c r="G192" s="7">
        <v>185</v>
      </c>
      <c r="H192" s="6" t="s">
        <v>16</v>
      </c>
      <c r="I192" s="5" t="s">
        <v>20</v>
      </c>
      <c r="J192" s="5" t="s">
        <v>18</v>
      </c>
      <c r="K192" s="5" t="s">
        <v>80</v>
      </c>
      <c r="L192" s="173">
        <v>2017</v>
      </c>
    </row>
    <row r="193" spans="1:12" x14ac:dyDescent="0.2">
      <c r="A193" s="171" t="s">
        <v>572</v>
      </c>
      <c r="B193" s="4">
        <v>44893</v>
      </c>
      <c r="C193" s="5" t="s">
        <v>19</v>
      </c>
      <c r="D193" s="5" t="s">
        <v>14</v>
      </c>
      <c r="E193" s="5">
        <v>19</v>
      </c>
      <c r="F193" s="5" t="s">
        <v>27</v>
      </c>
      <c r="G193" s="7">
        <v>1256</v>
      </c>
      <c r="H193" s="6" t="s">
        <v>16</v>
      </c>
      <c r="I193" s="5" t="s">
        <v>20</v>
      </c>
      <c r="J193" s="5" t="s">
        <v>18</v>
      </c>
      <c r="K193" s="5" t="s">
        <v>80</v>
      </c>
      <c r="L193" s="173">
        <v>2017</v>
      </c>
    </row>
    <row r="194" spans="1:12" x14ac:dyDescent="0.2">
      <c r="A194" s="171" t="s">
        <v>573</v>
      </c>
      <c r="B194" s="4">
        <v>44894</v>
      </c>
      <c r="C194" s="5" t="s">
        <v>19</v>
      </c>
      <c r="D194" s="5" t="s">
        <v>14</v>
      </c>
      <c r="E194" s="5">
        <v>9</v>
      </c>
      <c r="F194" s="5" t="s">
        <v>33</v>
      </c>
      <c r="G194" s="7">
        <v>420</v>
      </c>
      <c r="H194" s="6" t="s">
        <v>16</v>
      </c>
      <c r="I194" s="5" t="s">
        <v>20</v>
      </c>
      <c r="J194" s="5" t="s">
        <v>18</v>
      </c>
      <c r="K194" s="5" t="s">
        <v>80</v>
      </c>
      <c r="L194" s="173">
        <v>2017</v>
      </c>
    </row>
    <row r="195" spans="1:12" x14ac:dyDescent="0.2">
      <c r="A195" s="171" t="s">
        <v>574</v>
      </c>
      <c r="B195" s="4">
        <v>44894</v>
      </c>
      <c r="C195" s="5" t="s">
        <v>19</v>
      </c>
      <c r="D195" s="5" t="s">
        <v>14</v>
      </c>
      <c r="E195" s="5">
        <v>19</v>
      </c>
      <c r="F195" s="5" t="s">
        <v>27</v>
      </c>
      <c r="G195" s="7">
        <v>900</v>
      </c>
      <c r="H195" s="6" t="s">
        <v>16</v>
      </c>
      <c r="I195" s="5" t="s">
        <v>20</v>
      </c>
      <c r="J195" s="5" t="s">
        <v>18</v>
      </c>
      <c r="K195" s="5" t="s">
        <v>80</v>
      </c>
      <c r="L195" s="173">
        <v>2017</v>
      </c>
    </row>
    <row r="196" spans="1:12" x14ac:dyDescent="0.2">
      <c r="A196" s="171" t="s">
        <v>575</v>
      </c>
      <c r="B196" s="4">
        <v>44894</v>
      </c>
      <c r="C196" s="5" t="s">
        <v>13</v>
      </c>
      <c r="D196" s="5" t="s">
        <v>14</v>
      </c>
      <c r="E196" s="5">
        <v>12</v>
      </c>
      <c r="F196" s="5" t="s">
        <v>15</v>
      </c>
      <c r="G196" s="7">
        <v>2180</v>
      </c>
      <c r="H196" s="6" t="s">
        <v>16</v>
      </c>
      <c r="I196" s="5" t="s">
        <v>20</v>
      </c>
      <c r="J196" s="5" t="s">
        <v>18</v>
      </c>
      <c r="K196" s="5" t="s">
        <v>79</v>
      </c>
      <c r="L196" s="173">
        <v>2017</v>
      </c>
    </row>
    <row r="197" spans="1:12" x14ac:dyDescent="0.2">
      <c r="A197" s="171" t="s">
        <v>576</v>
      </c>
      <c r="B197" s="4">
        <v>44894</v>
      </c>
      <c r="C197" s="5" t="s">
        <v>13</v>
      </c>
      <c r="D197" s="5" t="s">
        <v>14</v>
      </c>
      <c r="E197" s="5">
        <v>7</v>
      </c>
      <c r="F197" s="5" t="s">
        <v>15</v>
      </c>
      <c r="G197" s="7">
        <v>5245</v>
      </c>
      <c r="H197" s="6" t="s">
        <v>16</v>
      </c>
      <c r="I197" s="5" t="s">
        <v>20</v>
      </c>
      <c r="J197" s="5" t="s">
        <v>31</v>
      </c>
      <c r="K197" s="5" t="s">
        <v>79</v>
      </c>
      <c r="L197" s="173">
        <v>2017</v>
      </c>
    </row>
    <row r="198" spans="1:12" x14ac:dyDescent="0.2">
      <c r="A198" s="171" t="s">
        <v>577</v>
      </c>
      <c r="B198" s="4">
        <v>44894</v>
      </c>
      <c r="C198" s="5" t="s">
        <v>13</v>
      </c>
      <c r="D198" s="5" t="s">
        <v>14</v>
      </c>
      <c r="E198" s="5">
        <v>18</v>
      </c>
      <c r="F198" s="5" t="s">
        <v>15</v>
      </c>
      <c r="G198" s="7">
        <v>1575</v>
      </c>
      <c r="H198" s="6" t="s">
        <v>16</v>
      </c>
      <c r="I198" s="5" t="s">
        <v>20</v>
      </c>
      <c r="J198" s="5" t="s">
        <v>18</v>
      </c>
      <c r="K198" s="5" t="s">
        <v>79</v>
      </c>
      <c r="L198" s="173">
        <v>2017</v>
      </c>
    </row>
    <row r="199" spans="1:12" x14ac:dyDescent="0.2">
      <c r="A199" s="171" t="s">
        <v>578</v>
      </c>
      <c r="B199" s="4">
        <v>44894</v>
      </c>
      <c r="C199" s="5" t="s">
        <v>21</v>
      </c>
      <c r="D199" s="5" t="s">
        <v>14</v>
      </c>
      <c r="E199" s="5">
        <v>9</v>
      </c>
      <c r="F199" s="5" t="s">
        <v>22</v>
      </c>
      <c r="G199" s="7">
        <v>923</v>
      </c>
      <c r="H199" s="6" t="s">
        <v>16</v>
      </c>
      <c r="I199" s="5" t="s">
        <v>20</v>
      </c>
      <c r="J199" s="5" t="s">
        <v>18</v>
      </c>
      <c r="K199" s="5" t="s">
        <v>81</v>
      </c>
      <c r="L199" s="173">
        <v>2018</v>
      </c>
    </row>
    <row r="200" spans="1:12" x14ac:dyDescent="0.2">
      <c r="A200" s="171" t="s">
        <v>579</v>
      </c>
      <c r="B200" s="4">
        <v>44895</v>
      </c>
      <c r="C200" s="5" t="s">
        <v>21</v>
      </c>
      <c r="D200" s="5" t="s">
        <v>14</v>
      </c>
      <c r="E200" s="5">
        <v>13</v>
      </c>
      <c r="F200" s="5" t="s">
        <v>22</v>
      </c>
      <c r="G200" s="7">
        <v>1162</v>
      </c>
      <c r="H200" s="6" t="s">
        <v>16</v>
      </c>
      <c r="I200" s="5" t="s">
        <v>20</v>
      </c>
      <c r="J200" s="5" t="s">
        <v>18</v>
      </c>
      <c r="K200" s="5" t="s">
        <v>81</v>
      </c>
      <c r="L200" s="173">
        <v>2018</v>
      </c>
    </row>
    <row r="201" spans="1:12" x14ac:dyDescent="0.2">
      <c r="A201" s="171" t="s">
        <v>580</v>
      </c>
      <c r="B201" s="4">
        <v>44895</v>
      </c>
      <c r="C201" s="5" t="s">
        <v>19</v>
      </c>
      <c r="D201" s="5" t="s">
        <v>14</v>
      </c>
      <c r="E201" s="5">
        <v>19</v>
      </c>
      <c r="F201" s="5" t="s">
        <v>27</v>
      </c>
      <c r="G201" s="7">
        <v>978</v>
      </c>
      <c r="H201" s="6" t="s">
        <v>16</v>
      </c>
      <c r="I201" s="5" t="s">
        <v>20</v>
      </c>
      <c r="J201" s="5" t="s">
        <v>18</v>
      </c>
      <c r="K201" s="5" t="s">
        <v>80</v>
      </c>
      <c r="L201" s="173">
        <v>2017</v>
      </c>
    </row>
    <row r="202" spans="1:12" x14ac:dyDescent="0.2">
      <c r="A202" s="171" t="s">
        <v>581</v>
      </c>
      <c r="B202" s="4">
        <v>44895</v>
      </c>
      <c r="C202" s="5" t="s">
        <v>19</v>
      </c>
      <c r="D202" s="5" t="s">
        <v>14</v>
      </c>
      <c r="E202" s="5">
        <v>13</v>
      </c>
      <c r="F202" s="5" t="s">
        <v>30</v>
      </c>
      <c r="G202" s="7">
        <v>502</v>
      </c>
      <c r="H202" s="6" t="s">
        <v>16</v>
      </c>
      <c r="I202" s="5" t="s">
        <v>20</v>
      </c>
      <c r="J202" s="5" t="s">
        <v>18</v>
      </c>
      <c r="K202" s="5" t="s">
        <v>80</v>
      </c>
      <c r="L202" s="173">
        <v>2017</v>
      </c>
    </row>
    <row r="203" spans="1:12" x14ac:dyDescent="0.2">
      <c r="A203" s="171" t="s">
        <v>582</v>
      </c>
      <c r="B203" s="4">
        <v>44895</v>
      </c>
      <c r="C203" s="5" t="s">
        <v>13</v>
      </c>
      <c r="D203" s="5" t="s">
        <v>14</v>
      </c>
      <c r="E203" s="5">
        <v>12</v>
      </c>
      <c r="F203" s="5" t="s">
        <v>15</v>
      </c>
      <c r="G203" s="7">
        <v>2380</v>
      </c>
      <c r="H203" s="6" t="s">
        <v>16</v>
      </c>
      <c r="I203" s="5" t="s">
        <v>20</v>
      </c>
      <c r="J203" s="5" t="s">
        <v>18</v>
      </c>
      <c r="K203" s="5" t="s">
        <v>79</v>
      </c>
      <c r="L203" s="173">
        <v>2017</v>
      </c>
    </row>
    <row r="204" spans="1:12" x14ac:dyDescent="0.2">
      <c r="A204" s="171" t="s">
        <v>583</v>
      </c>
      <c r="B204" s="4">
        <v>44895</v>
      </c>
      <c r="C204" s="5" t="s">
        <v>13</v>
      </c>
      <c r="D204" s="5" t="s">
        <v>14</v>
      </c>
      <c r="E204" s="5">
        <v>7</v>
      </c>
      <c r="F204" s="5" t="s">
        <v>15</v>
      </c>
      <c r="G204" s="7">
        <v>3640</v>
      </c>
      <c r="H204" s="6" t="s">
        <v>16</v>
      </c>
      <c r="I204" s="5" t="s">
        <v>20</v>
      </c>
      <c r="J204" s="5" t="s">
        <v>31</v>
      </c>
      <c r="K204" s="5" t="s">
        <v>79</v>
      </c>
      <c r="L204" s="173">
        <v>2017</v>
      </c>
    </row>
    <row r="205" spans="1:12" x14ac:dyDescent="0.2">
      <c r="A205" s="171" t="s">
        <v>584</v>
      </c>
      <c r="B205" s="4">
        <v>44895</v>
      </c>
      <c r="C205" s="5" t="s">
        <v>13</v>
      </c>
      <c r="D205" s="5" t="s">
        <v>14</v>
      </c>
      <c r="E205" s="5">
        <v>18</v>
      </c>
      <c r="F205" s="5" t="s">
        <v>15</v>
      </c>
      <c r="G205" s="7">
        <v>4140</v>
      </c>
      <c r="H205" s="6" t="s">
        <v>16</v>
      </c>
      <c r="I205" s="5" t="s">
        <v>20</v>
      </c>
      <c r="J205" s="5" t="s">
        <v>34</v>
      </c>
      <c r="K205" s="5" t="s">
        <v>79</v>
      </c>
      <c r="L205" s="173">
        <v>2017</v>
      </c>
    </row>
    <row r="206" spans="1:12" x14ac:dyDescent="0.2">
      <c r="A206" s="171" t="s">
        <v>585</v>
      </c>
      <c r="B206" s="4">
        <v>44897</v>
      </c>
      <c r="C206" s="5" t="s">
        <v>13</v>
      </c>
      <c r="D206" s="5" t="s">
        <v>14</v>
      </c>
      <c r="E206" s="5">
        <v>16</v>
      </c>
      <c r="F206" s="5" t="s">
        <v>15</v>
      </c>
      <c r="G206" s="7">
        <v>4500</v>
      </c>
      <c r="H206" s="6" t="s">
        <v>16</v>
      </c>
      <c r="I206" s="5" t="s">
        <v>20</v>
      </c>
      <c r="J206" s="5" t="s">
        <v>18</v>
      </c>
      <c r="K206" s="5" t="s">
        <v>79</v>
      </c>
      <c r="L206" s="173">
        <v>2017</v>
      </c>
    </row>
    <row r="207" spans="1:12" x14ac:dyDescent="0.2">
      <c r="A207" s="171" t="s">
        <v>586</v>
      </c>
      <c r="B207" s="4">
        <v>44897</v>
      </c>
      <c r="C207" s="5" t="s">
        <v>13</v>
      </c>
      <c r="D207" s="5" t="s">
        <v>14</v>
      </c>
      <c r="E207" s="5">
        <v>8</v>
      </c>
      <c r="F207" s="5" t="s">
        <v>15</v>
      </c>
      <c r="G207" s="7">
        <v>3820</v>
      </c>
      <c r="H207" s="6" t="s">
        <v>16</v>
      </c>
      <c r="I207" s="5" t="s">
        <v>20</v>
      </c>
      <c r="J207" s="5" t="s">
        <v>31</v>
      </c>
      <c r="K207" s="5" t="s">
        <v>79</v>
      </c>
      <c r="L207" s="173">
        <v>2017</v>
      </c>
    </row>
    <row r="208" spans="1:12" x14ac:dyDescent="0.2">
      <c r="A208" s="171" t="s">
        <v>587</v>
      </c>
      <c r="B208" s="4">
        <v>44897</v>
      </c>
      <c r="C208" s="5" t="s">
        <v>13</v>
      </c>
      <c r="D208" s="5" t="s">
        <v>14</v>
      </c>
      <c r="E208" s="5">
        <v>20</v>
      </c>
      <c r="F208" s="5" t="s">
        <v>15</v>
      </c>
      <c r="G208" s="7">
        <v>460000000</v>
      </c>
      <c r="H208" s="6" t="s">
        <v>16</v>
      </c>
      <c r="I208" s="5" t="s">
        <v>20</v>
      </c>
      <c r="J208" s="5" t="s">
        <v>34</v>
      </c>
      <c r="K208" s="5" t="s">
        <v>79</v>
      </c>
      <c r="L208" s="173">
        <v>2017</v>
      </c>
    </row>
    <row r="209" spans="1:12" x14ac:dyDescent="0.2">
      <c r="A209" s="171" t="s">
        <v>588</v>
      </c>
      <c r="B209" s="4">
        <v>44900</v>
      </c>
      <c r="C209" s="5" t="s">
        <v>13</v>
      </c>
      <c r="D209" s="5" t="s">
        <v>14</v>
      </c>
      <c r="E209" s="5">
        <v>8</v>
      </c>
      <c r="F209" s="5" t="s">
        <v>15</v>
      </c>
      <c r="G209" s="7">
        <v>4320</v>
      </c>
      <c r="H209" s="6" t="s">
        <v>16</v>
      </c>
      <c r="I209" s="5" t="s">
        <v>20</v>
      </c>
      <c r="J209" s="5" t="s">
        <v>31</v>
      </c>
      <c r="K209" s="5" t="s">
        <v>79</v>
      </c>
      <c r="L209" s="173">
        <v>2017</v>
      </c>
    </row>
    <row r="210" spans="1:12" x14ac:dyDescent="0.2">
      <c r="A210" s="171" t="s">
        <v>589</v>
      </c>
      <c r="B210" s="4">
        <v>44900</v>
      </c>
      <c r="C210" s="5" t="s">
        <v>13</v>
      </c>
      <c r="D210" s="5" t="s">
        <v>14</v>
      </c>
      <c r="E210" s="5"/>
      <c r="F210" s="5" t="s">
        <v>15</v>
      </c>
      <c r="G210" s="7">
        <v>4720</v>
      </c>
      <c r="H210" s="6" t="s">
        <v>16</v>
      </c>
      <c r="I210" s="5" t="s">
        <v>20</v>
      </c>
      <c r="J210" s="5" t="s">
        <v>34</v>
      </c>
      <c r="K210" s="5" t="s">
        <v>79</v>
      </c>
      <c r="L210" s="173">
        <v>2017</v>
      </c>
    </row>
    <row r="211" spans="1:12" x14ac:dyDescent="0.2">
      <c r="A211" s="171" t="s">
        <v>590</v>
      </c>
      <c r="B211" s="4">
        <v>44900</v>
      </c>
      <c r="C211" s="5" t="s">
        <v>13</v>
      </c>
      <c r="D211" s="5" t="s">
        <v>14</v>
      </c>
      <c r="E211" s="5">
        <v>19</v>
      </c>
      <c r="F211" s="5" t="s">
        <v>15</v>
      </c>
      <c r="G211" s="7">
        <v>5920</v>
      </c>
      <c r="H211" s="6" t="s">
        <v>16</v>
      </c>
      <c r="I211" s="5" t="s">
        <v>20</v>
      </c>
      <c r="J211" s="5" t="s">
        <v>34</v>
      </c>
      <c r="K211" s="5" t="s">
        <v>79</v>
      </c>
      <c r="L211" s="173">
        <v>2017</v>
      </c>
    </row>
    <row r="212" spans="1:12" x14ac:dyDescent="0.2">
      <c r="A212" s="171" t="s">
        <v>591</v>
      </c>
      <c r="B212" s="4">
        <v>44900</v>
      </c>
      <c r="C212" s="5" t="s">
        <v>21</v>
      </c>
      <c r="D212" s="5" t="s">
        <v>14</v>
      </c>
      <c r="E212" s="5">
        <v>17</v>
      </c>
      <c r="F212" s="5" t="s">
        <v>22</v>
      </c>
      <c r="G212" s="7">
        <v>700</v>
      </c>
      <c r="H212" s="6" t="s">
        <v>16</v>
      </c>
      <c r="I212" s="5" t="s">
        <v>20</v>
      </c>
      <c r="J212" s="5" t="s">
        <v>18</v>
      </c>
      <c r="K212" s="5" t="s">
        <v>81</v>
      </c>
      <c r="L212" s="173">
        <v>2018</v>
      </c>
    </row>
    <row r="213" spans="1:12" x14ac:dyDescent="0.2">
      <c r="A213" s="171" t="s">
        <v>592</v>
      </c>
      <c r="B213" s="4">
        <v>44901</v>
      </c>
      <c r="C213" s="5" t="s">
        <v>21</v>
      </c>
      <c r="D213" s="5" t="s">
        <v>14</v>
      </c>
      <c r="E213" s="5">
        <v>18</v>
      </c>
      <c r="F213" s="5" t="s">
        <v>22</v>
      </c>
      <c r="G213" s="7">
        <v>1764</v>
      </c>
      <c r="H213" s="6" t="s">
        <v>16</v>
      </c>
      <c r="I213" s="5" t="s">
        <v>20</v>
      </c>
      <c r="J213" s="5" t="s">
        <v>18</v>
      </c>
      <c r="K213" s="5" t="s">
        <v>81</v>
      </c>
      <c r="L213" s="173">
        <v>2018</v>
      </c>
    </row>
    <row r="214" spans="1:12" x14ac:dyDescent="0.2">
      <c r="A214" s="171" t="s">
        <v>593</v>
      </c>
      <c r="B214" s="4">
        <v>44901</v>
      </c>
      <c r="C214" s="5" t="s">
        <v>21</v>
      </c>
      <c r="D214" s="5" t="s">
        <v>14</v>
      </c>
      <c r="E214" s="5">
        <v>1</v>
      </c>
      <c r="F214" s="5" t="s">
        <v>22</v>
      </c>
      <c r="G214" s="7">
        <v>68</v>
      </c>
      <c r="H214" s="6" t="s">
        <v>16</v>
      </c>
      <c r="I214" s="5" t="s">
        <v>20</v>
      </c>
      <c r="J214" s="5" t="s">
        <v>18</v>
      </c>
      <c r="K214" s="5" t="s">
        <v>81</v>
      </c>
      <c r="L214" s="173">
        <v>2018</v>
      </c>
    </row>
    <row r="215" spans="1:12" x14ac:dyDescent="0.2">
      <c r="A215" s="171" t="s">
        <v>594</v>
      </c>
      <c r="B215" s="4">
        <v>44901</v>
      </c>
      <c r="C215" s="5" t="s">
        <v>13</v>
      </c>
      <c r="D215" s="5" t="s">
        <v>14</v>
      </c>
      <c r="E215" s="5">
        <v>23</v>
      </c>
      <c r="F215" s="5" t="s">
        <v>15</v>
      </c>
      <c r="G215" s="7">
        <v>3990</v>
      </c>
      <c r="H215" s="6" t="s">
        <v>16</v>
      </c>
      <c r="I215" s="5" t="s">
        <v>20</v>
      </c>
      <c r="J215" s="5" t="s">
        <v>31</v>
      </c>
      <c r="K215" s="5" t="s">
        <v>79</v>
      </c>
      <c r="L215" s="173">
        <v>2017</v>
      </c>
    </row>
    <row r="216" spans="1:12" x14ac:dyDescent="0.2">
      <c r="A216" s="171" t="s">
        <v>595</v>
      </c>
      <c r="B216" s="4">
        <v>44901</v>
      </c>
      <c r="C216" s="5" t="s">
        <v>13</v>
      </c>
      <c r="D216" s="5" t="s">
        <v>14</v>
      </c>
      <c r="E216" s="5">
        <v>8</v>
      </c>
      <c r="F216" s="5" t="s">
        <v>15</v>
      </c>
      <c r="G216" s="7">
        <v>5810</v>
      </c>
      <c r="H216" s="6" t="s">
        <v>16</v>
      </c>
      <c r="I216" s="5" t="s">
        <v>20</v>
      </c>
      <c r="J216" s="5" t="s">
        <v>34</v>
      </c>
      <c r="K216" s="5" t="s">
        <v>79</v>
      </c>
      <c r="L216" s="173">
        <v>2017</v>
      </c>
    </row>
    <row r="217" spans="1:12" x14ac:dyDescent="0.2">
      <c r="A217" s="171" t="s">
        <v>596</v>
      </c>
      <c r="B217" s="4">
        <v>44901</v>
      </c>
      <c r="C217" s="5" t="s">
        <v>13</v>
      </c>
      <c r="D217" s="5" t="s">
        <v>14</v>
      </c>
      <c r="E217" s="5">
        <v>18</v>
      </c>
      <c r="F217" s="5" t="s">
        <v>15</v>
      </c>
      <c r="G217" s="7">
        <v>6080</v>
      </c>
      <c r="H217" s="6" t="s">
        <v>16</v>
      </c>
      <c r="I217" s="5" t="s">
        <v>20</v>
      </c>
      <c r="J217" s="5" t="s">
        <v>34</v>
      </c>
      <c r="K217" s="5" t="s">
        <v>79</v>
      </c>
      <c r="L217" s="173">
        <v>2017</v>
      </c>
    </row>
    <row r="218" spans="1:12" x14ac:dyDescent="0.2">
      <c r="A218" s="171" t="s">
        <v>597</v>
      </c>
      <c r="B218" s="4">
        <v>44901</v>
      </c>
      <c r="C218" s="5" t="s">
        <v>23</v>
      </c>
      <c r="D218" s="5" t="s">
        <v>14</v>
      </c>
      <c r="E218" s="5">
        <v>28</v>
      </c>
      <c r="F218" s="5" t="s">
        <v>35</v>
      </c>
      <c r="G218" s="7">
        <v>1562</v>
      </c>
      <c r="H218" s="6" t="s">
        <v>16</v>
      </c>
      <c r="I218" s="5" t="s">
        <v>20</v>
      </c>
      <c r="J218" s="5" t="s">
        <v>18</v>
      </c>
      <c r="K218" s="5" t="s">
        <v>82</v>
      </c>
      <c r="L218" s="173">
        <v>2019</v>
      </c>
    </row>
    <row r="219" spans="1:12" x14ac:dyDescent="0.2">
      <c r="A219" s="171" t="s">
        <v>598</v>
      </c>
      <c r="B219" s="4">
        <v>44901</v>
      </c>
      <c r="C219" s="5" t="s">
        <v>19</v>
      </c>
      <c r="D219" s="5" t="s">
        <v>14</v>
      </c>
      <c r="E219" s="5">
        <v>7</v>
      </c>
      <c r="F219" s="5" t="s">
        <v>22</v>
      </c>
      <c r="G219" s="7">
        <v>780</v>
      </c>
      <c r="H219" s="6" t="s">
        <v>16</v>
      </c>
      <c r="I219" s="5" t="s">
        <v>20</v>
      </c>
      <c r="J219" s="5" t="s">
        <v>18</v>
      </c>
      <c r="K219" s="5" t="s">
        <v>80</v>
      </c>
      <c r="L219" s="173">
        <v>2017</v>
      </c>
    </row>
    <row r="220" spans="1:12" x14ac:dyDescent="0.2">
      <c r="A220" s="171" t="s">
        <v>599</v>
      </c>
      <c r="B220" s="4">
        <v>44902</v>
      </c>
      <c r="C220" s="5" t="s">
        <v>13</v>
      </c>
      <c r="D220" s="5" t="s">
        <v>14</v>
      </c>
      <c r="E220" s="5">
        <v>8</v>
      </c>
      <c r="F220" s="5" t="s">
        <v>15</v>
      </c>
      <c r="G220" s="7">
        <v>3900</v>
      </c>
      <c r="H220" s="6" t="s">
        <v>16</v>
      </c>
      <c r="I220" s="5" t="s">
        <v>20</v>
      </c>
      <c r="J220" s="5" t="s">
        <v>31</v>
      </c>
      <c r="K220" s="5" t="s">
        <v>79</v>
      </c>
      <c r="L220" s="173">
        <v>2017</v>
      </c>
    </row>
    <row r="221" spans="1:12" x14ac:dyDescent="0.2">
      <c r="A221" s="171" t="s">
        <v>600</v>
      </c>
      <c r="B221" s="4">
        <v>44902</v>
      </c>
      <c r="C221" s="5" t="s">
        <v>13</v>
      </c>
      <c r="D221" s="5" t="s">
        <v>14</v>
      </c>
      <c r="E221" s="5">
        <v>22</v>
      </c>
      <c r="F221" s="5" t="s">
        <v>15</v>
      </c>
      <c r="G221" s="7">
        <v>6120</v>
      </c>
      <c r="H221" s="6" t="s">
        <v>16</v>
      </c>
      <c r="I221" s="5" t="s">
        <v>20</v>
      </c>
      <c r="J221" s="5" t="s">
        <v>34</v>
      </c>
      <c r="K221" s="5" t="s">
        <v>79</v>
      </c>
      <c r="L221" s="173">
        <v>2017</v>
      </c>
    </row>
    <row r="222" spans="1:12" x14ac:dyDescent="0.2">
      <c r="A222" s="171" t="s">
        <v>601</v>
      </c>
      <c r="B222" s="4">
        <v>44902</v>
      </c>
      <c r="C222" s="5" t="s">
        <v>13</v>
      </c>
      <c r="D222" s="5" t="s">
        <v>14</v>
      </c>
      <c r="E222" s="5">
        <v>18</v>
      </c>
      <c r="F222" s="5" t="s">
        <v>15</v>
      </c>
      <c r="G222" s="7">
        <v>6400</v>
      </c>
      <c r="H222" s="6" t="s">
        <v>16</v>
      </c>
      <c r="I222" s="5" t="s">
        <v>20</v>
      </c>
      <c r="J222" s="5" t="s">
        <v>34</v>
      </c>
      <c r="K222" s="5" t="s">
        <v>79</v>
      </c>
      <c r="L222" s="173">
        <v>2017</v>
      </c>
    </row>
    <row r="223" spans="1:12" x14ac:dyDescent="0.2">
      <c r="A223" s="171" t="s">
        <v>602</v>
      </c>
      <c r="B223" s="4">
        <v>44902</v>
      </c>
      <c r="C223" s="5" t="s">
        <v>23</v>
      </c>
      <c r="D223" s="5" t="s">
        <v>14</v>
      </c>
      <c r="E223" s="5">
        <v>1</v>
      </c>
      <c r="F223" s="5" t="s">
        <v>35</v>
      </c>
      <c r="G223" s="7">
        <v>1000</v>
      </c>
      <c r="H223" s="6" t="s">
        <v>16</v>
      </c>
      <c r="I223" s="5" t="s">
        <v>20</v>
      </c>
      <c r="J223" s="5" t="s">
        <v>18</v>
      </c>
      <c r="K223" s="5" t="s">
        <v>82</v>
      </c>
      <c r="L223" s="173">
        <v>2019</v>
      </c>
    </row>
    <row r="224" spans="1:12" x14ac:dyDescent="0.2">
      <c r="A224" s="171" t="s">
        <v>603</v>
      </c>
      <c r="B224" s="4">
        <v>44902</v>
      </c>
      <c r="C224" s="5" t="s">
        <v>23</v>
      </c>
      <c r="D224" s="5" t="s">
        <v>14</v>
      </c>
      <c r="E224" s="5">
        <v>29</v>
      </c>
      <c r="F224" s="5" t="s">
        <v>35</v>
      </c>
      <c r="G224" s="7">
        <v>1100</v>
      </c>
      <c r="H224" s="6" t="s">
        <v>16</v>
      </c>
      <c r="I224" s="5" t="s">
        <v>20</v>
      </c>
      <c r="J224" s="5" t="s">
        <v>18</v>
      </c>
      <c r="K224" s="5" t="s">
        <v>82</v>
      </c>
      <c r="L224" s="173">
        <v>2019</v>
      </c>
    </row>
    <row r="225" spans="1:12" x14ac:dyDescent="0.2">
      <c r="A225" s="171" t="s">
        <v>604</v>
      </c>
      <c r="B225" s="4">
        <v>44902</v>
      </c>
      <c r="C225" s="5" t="s">
        <v>19</v>
      </c>
      <c r="D225" s="5" t="s">
        <v>14</v>
      </c>
      <c r="E225" s="5">
        <v>12</v>
      </c>
      <c r="F225" s="5" t="s">
        <v>22</v>
      </c>
      <c r="G225" s="7">
        <v>1200</v>
      </c>
      <c r="H225" s="6" t="s">
        <v>16</v>
      </c>
      <c r="I225" s="5" t="s">
        <v>20</v>
      </c>
      <c r="J225" s="5" t="s">
        <v>18</v>
      </c>
      <c r="K225" s="5" t="s">
        <v>80</v>
      </c>
      <c r="L225" s="173">
        <v>2017</v>
      </c>
    </row>
    <row r="226" spans="1:12" x14ac:dyDescent="0.2">
      <c r="A226" s="171" t="s">
        <v>605</v>
      </c>
      <c r="B226" s="4">
        <v>44902</v>
      </c>
      <c r="C226" s="5" t="s">
        <v>21</v>
      </c>
      <c r="D226" s="5" t="s">
        <v>14</v>
      </c>
      <c r="E226" s="5">
        <v>18</v>
      </c>
      <c r="F226" s="5" t="s">
        <v>22</v>
      </c>
      <c r="G226" s="7">
        <v>13000000000</v>
      </c>
      <c r="H226" s="6" t="s">
        <v>16</v>
      </c>
      <c r="I226" s="5" t="s">
        <v>20</v>
      </c>
      <c r="J226" s="5" t="s">
        <v>18</v>
      </c>
      <c r="K226" s="5" t="s">
        <v>81</v>
      </c>
      <c r="L226" s="173">
        <v>2018</v>
      </c>
    </row>
    <row r="227" spans="1:12" x14ac:dyDescent="0.2">
      <c r="A227" s="171" t="s">
        <v>606</v>
      </c>
      <c r="B227" s="4">
        <v>44903</v>
      </c>
      <c r="C227" s="5" t="s">
        <v>21</v>
      </c>
      <c r="D227" s="5" t="s">
        <v>14</v>
      </c>
      <c r="E227" s="5">
        <v>18</v>
      </c>
      <c r="F227" s="5" t="s">
        <v>22</v>
      </c>
      <c r="G227" s="7">
        <v>1400</v>
      </c>
      <c r="H227" s="6" t="s">
        <v>16</v>
      </c>
      <c r="I227" s="5" t="s">
        <v>20</v>
      </c>
      <c r="J227" s="5" t="s">
        <v>18</v>
      </c>
      <c r="K227" s="5" t="s">
        <v>81</v>
      </c>
      <c r="L227" s="173">
        <v>2018</v>
      </c>
    </row>
    <row r="228" spans="1:12" x14ac:dyDescent="0.2">
      <c r="A228" s="171" t="s">
        <v>607</v>
      </c>
      <c r="B228" s="4">
        <v>44903</v>
      </c>
      <c r="C228" s="5" t="s">
        <v>23</v>
      </c>
      <c r="D228" s="5" t="s">
        <v>14</v>
      </c>
      <c r="E228" s="5">
        <v>28</v>
      </c>
      <c r="F228" s="5" t="s">
        <v>35</v>
      </c>
      <c r="G228" s="7">
        <v>1500</v>
      </c>
      <c r="H228" s="6" t="s">
        <v>16</v>
      </c>
      <c r="I228" s="5" t="s">
        <v>20</v>
      </c>
      <c r="J228" s="5" t="s">
        <v>18</v>
      </c>
      <c r="K228" s="5" t="s">
        <v>82</v>
      </c>
      <c r="L228" s="173">
        <v>2019</v>
      </c>
    </row>
    <row r="229" spans="1:12" x14ac:dyDescent="0.2">
      <c r="A229" s="171" t="s">
        <v>608</v>
      </c>
      <c r="B229" s="4">
        <v>44903</v>
      </c>
      <c r="C229" s="5" t="s">
        <v>13</v>
      </c>
      <c r="D229" s="5" t="s">
        <v>14</v>
      </c>
      <c r="E229" s="5">
        <v>18</v>
      </c>
      <c r="F229" s="5" t="s">
        <v>15</v>
      </c>
      <c r="G229" s="7">
        <v>1600</v>
      </c>
      <c r="H229" s="6" t="s">
        <v>16</v>
      </c>
      <c r="I229" s="5" t="s">
        <v>20</v>
      </c>
      <c r="J229" s="5" t="s">
        <v>34</v>
      </c>
      <c r="K229" s="5" t="s">
        <v>79</v>
      </c>
      <c r="L229" s="173">
        <v>2017</v>
      </c>
    </row>
    <row r="230" spans="1:12" x14ac:dyDescent="0.2">
      <c r="A230" s="171" t="s">
        <v>609</v>
      </c>
      <c r="B230" s="4">
        <v>44903</v>
      </c>
      <c r="C230" s="5" t="s">
        <v>13</v>
      </c>
      <c r="D230" s="5" t="s">
        <v>14</v>
      </c>
      <c r="E230" s="5">
        <v>12</v>
      </c>
      <c r="F230" s="5" t="s">
        <v>15</v>
      </c>
      <c r="G230" s="7">
        <v>1700</v>
      </c>
      <c r="H230" s="6" t="s">
        <v>16</v>
      </c>
      <c r="I230" s="5" t="s">
        <v>20</v>
      </c>
      <c r="J230" s="5" t="s">
        <v>18</v>
      </c>
      <c r="K230" s="5" t="s">
        <v>79</v>
      </c>
      <c r="L230" s="173">
        <v>2017</v>
      </c>
    </row>
    <row r="231" spans="1:12" x14ac:dyDescent="0.2">
      <c r="A231" s="171" t="s">
        <v>610</v>
      </c>
      <c r="B231" s="4">
        <v>44903</v>
      </c>
      <c r="C231" s="5" t="s">
        <v>13</v>
      </c>
      <c r="D231" s="5" t="s">
        <v>14</v>
      </c>
      <c r="E231" s="5">
        <v>6</v>
      </c>
      <c r="F231" s="5" t="s">
        <v>15</v>
      </c>
      <c r="G231" s="7">
        <v>1800</v>
      </c>
      <c r="H231" s="6" t="s">
        <v>16</v>
      </c>
      <c r="I231" s="5" t="s">
        <v>20</v>
      </c>
      <c r="J231" s="5" t="s">
        <v>18</v>
      </c>
      <c r="K231" s="5" t="s">
        <v>79</v>
      </c>
      <c r="L231" s="173">
        <v>2017</v>
      </c>
    </row>
    <row r="232" spans="1:12" x14ac:dyDescent="0.2">
      <c r="A232" s="171" t="s">
        <v>611</v>
      </c>
      <c r="B232" s="4">
        <v>44903</v>
      </c>
      <c r="C232" s="5" t="s">
        <v>19</v>
      </c>
      <c r="D232" s="5" t="s">
        <v>14</v>
      </c>
      <c r="E232" s="5">
        <v>11</v>
      </c>
      <c r="F232" s="5" t="s">
        <v>22</v>
      </c>
      <c r="G232" s="7">
        <v>1900</v>
      </c>
      <c r="H232" s="6" t="s">
        <v>16</v>
      </c>
      <c r="I232" s="5" t="s">
        <v>20</v>
      </c>
      <c r="J232" s="5" t="s">
        <v>18</v>
      </c>
      <c r="K232" s="5" t="s">
        <v>80</v>
      </c>
      <c r="L232" s="173">
        <v>2017</v>
      </c>
    </row>
    <row r="233" spans="1:12" x14ac:dyDescent="0.2">
      <c r="A233" s="171" t="s">
        <v>612</v>
      </c>
      <c r="B233" s="4">
        <v>44904</v>
      </c>
      <c r="C233" s="5" t="s">
        <v>19</v>
      </c>
      <c r="D233" s="5" t="s">
        <v>14</v>
      </c>
      <c r="E233" s="5">
        <v>11</v>
      </c>
      <c r="F233" s="5" t="s">
        <v>22</v>
      </c>
      <c r="G233" s="7">
        <v>2000</v>
      </c>
      <c r="H233" s="6" t="s">
        <v>16</v>
      </c>
      <c r="I233" s="5" t="s">
        <v>20</v>
      </c>
      <c r="J233" s="5" t="s">
        <v>18</v>
      </c>
      <c r="K233" s="5" t="s">
        <v>80</v>
      </c>
      <c r="L233" s="173">
        <v>2017</v>
      </c>
    </row>
    <row r="234" spans="1:12" x14ac:dyDescent="0.2">
      <c r="A234" s="171" t="s">
        <v>613</v>
      </c>
      <c r="B234" s="4">
        <v>44904</v>
      </c>
      <c r="C234" s="5" t="s">
        <v>23</v>
      </c>
      <c r="D234" s="5" t="s">
        <v>14</v>
      </c>
      <c r="E234" s="5">
        <v>4</v>
      </c>
      <c r="F234" s="5" t="s">
        <v>35</v>
      </c>
      <c r="G234" s="7">
        <v>2100</v>
      </c>
      <c r="H234" s="6" t="s">
        <v>16</v>
      </c>
      <c r="I234" s="5" t="s">
        <v>20</v>
      </c>
      <c r="J234" s="5" t="s">
        <v>18</v>
      </c>
      <c r="K234" s="5" t="s">
        <v>82</v>
      </c>
      <c r="L234" s="173">
        <v>2019</v>
      </c>
    </row>
    <row r="235" spans="1:12" x14ac:dyDescent="0.2">
      <c r="A235" s="171" t="s">
        <v>614</v>
      </c>
      <c r="B235" s="4">
        <v>44904</v>
      </c>
      <c r="C235" s="5" t="s">
        <v>23</v>
      </c>
      <c r="D235" s="5" t="s">
        <v>14</v>
      </c>
      <c r="E235" s="5">
        <v>26</v>
      </c>
      <c r="F235" s="5" t="s">
        <v>35</v>
      </c>
      <c r="G235" s="7">
        <v>2200</v>
      </c>
      <c r="H235" s="6" t="s">
        <v>16</v>
      </c>
      <c r="I235" s="5" t="s">
        <v>20</v>
      </c>
      <c r="J235" s="5" t="s">
        <v>18</v>
      </c>
      <c r="K235" s="5" t="s">
        <v>82</v>
      </c>
      <c r="L235" s="173">
        <v>2019</v>
      </c>
    </row>
    <row r="236" spans="1:12" x14ac:dyDescent="0.2">
      <c r="A236" s="171" t="s">
        <v>615</v>
      </c>
      <c r="B236" s="4">
        <v>44904</v>
      </c>
      <c r="C236" s="5" t="s">
        <v>21</v>
      </c>
      <c r="D236" s="5" t="s">
        <v>14</v>
      </c>
      <c r="E236" s="5">
        <v>18</v>
      </c>
      <c r="F236" s="5" t="s">
        <v>22</v>
      </c>
      <c r="G236" s="7">
        <v>2300</v>
      </c>
      <c r="H236" s="6" t="s">
        <v>16</v>
      </c>
      <c r="I236" s="5" t="s">
        <v>20</v>
      </c>
      <c r="J236" s="5" t="s">
        <v>18</v>
      </c>
      <c r="K236" s="5" t="s">
        <v>81</v>
      </c>
      <c r="L236" s="173">
        <v>2018</v>
      </c>
    </row>
    <row r="237" spans="1:12" x14ac:dyDescent="0.2">
      <c r="A237" s="171" t="s">
        <v>616</v>
      </c>
      <c r="B237" s="4">
        <v>44904</v>
      </c>
      <c r="C237" s="5" t="s">
        <v>13</v>
      </c>
      <c r="D237" s="5" t="s">
        <v>14</v>
      </c>
      <c r="E237" s="5">
        <v>18</v>
      </c>
      <c r="F237" s="5" t="s">
        <v>15</v>
      </c>
      <c r="G237" s="7">
        <v>2400</v>
      </c>
      <c r="H237" s="6" t="s">
        <v>16</v>
      </c>
      <c r="I237" s="5" t="s">
        <v>20</v>
      </c>
      <c r="J237" s="5" t="s">
        <v>34</v>
      </c>
      <c r="K237" s="5" t="s">
        <v>79</v>
      </c>
      <c r="L237" s="173">
        <v>2017</v>
      </c>
    </row>
    <row r="238" spans="1:12" x14ac:dyDescent="0.2">
      <c r="A238" s="171" t="s">
        <v>617</v>
      </c>
      <c r="B238" s="4">
        <v>44904</v>
      </c>
      <c r="C238" s="5" t="s">
        <v>13</v>
      </c>
      <c r="D238" s="5" t="s">
        <v>14</v>
      </c>
      <c r="E238" s="5">
        <v>19</v>
      </c>
      <c r="F238" s="5" t="s">
        <v>15</v>
      </c>
      <c r="G238" s="7">
        <v>7000</v>
      </c>
      <c r="H238" s="6" t="s">
        <v>16</v>
      </c>
      <c r="I238" s="5" t="s">
        <v>20</v>
      </c>
      <c r="J238" s="5" t="s">
        <v>34</v>
      </c>
      <c r="K238" s="5" t="s">
        <v>79</v>
      </c>
      <c r="L238" s="173">
        <v>2017</v>
      </c>
    </row>
    <row r="239" spans="1:12" x14ac:dyDescent="0.2">
      <c r="A239" s="171" t="s">
        <v>618</v>
      </c>
      <c r="B239" s="4">
        <v>44904</v>
      </c>
      <c r="C239" s="5" t="s">
        <v>13</v>
      </c>
      <c r="D239" s="5" t="s">
        <v>14</v>
      </c>
      <c r="E239" s="5">
        <v>4</v>
      </c>
      <c r="F239" s="5" t="s">
        <v>15</v>
      </c>
      <c r="G239" s="7">
        <v>1000</v>
      </c>
      <c r="H239" s="6" t="s">
        <v>16</v>
      </c>
      <c r="I239" s="5" t="s">
        <v>20</v>
      </c>
      <c r="J239" s="5" t="s">
        <v>31</v>
      </c>
      <c r="K239" s="5" t="s">
        <v>79</v>
      </c>
      <c r="L239" s="173">
        <v>2017</v>
      </c>
    </row>
    <row r="240" spans="1:12" x14ac:dyDescent="0.2">
      <c r="A240" s="171" t="s">
        <v>619</v>
      </c>
      <c r="B240" s="4">
        <v>44904</v>
      </c>
      <c r="C240" s="5" t="s">
        <v>13</v>
      </c>
      <c r="D240" s="5" t="s">
        <v>14</v>
      </c>
      <c r="E240" s="5">
        <v>5</v>
      </c>
      <c r="F240" s="5" t="s">
        <v>15</v>
      </c>
      <c r="G240" s="7">
        <v>1100</v>
      </c>
      <c r="H240" s="6" t="s">
        <v>16</v>
      </c>
      <c r="I240" s="5" t="s">
        <v>20</v>
      </c>
      <c r="J240" s="5" t="s">
        <v>31</v>
      </c>
      <c r="K240" s="5" t="s">
        <v>79</v>
      </c>
      <c r="L240" s="173">
        <v>2017</v>
      </c>
    </row>
    <row r="241" spans="1:12" x14ac:dyDescent="0.2">
      <c r="A241" s="171" t="s">
        <v>620</v>
      </c>
      <c r="B241" s="4">
        <v>44907</v>
      </c>
      <c r="C241" s="5" t="s">
        <v>13</v>
      </c>
      <c r="D241" s="5" t="s">
        <v>14</v>
      </c>
      <c r="E241" s="5">
        <v>18</v>
      </c>
      <c r="F241" s="5" t="s">
        <v>15</v>
      </c>
      <c r="G241" s="7">
        <v>1200</v>
      </c>
      <c r="H241" s="6" t="s">
        <v>16</v>
      </c>
      <c r="I241" s="5" t="s">
        <v>20</v>
      </c>
      <c r="J241" s="5" t="s">
        <v>34</v>
      </c>
      <c r="K241" s="5" t="s">
        <v>79</v>
      </c>
      <c r="L241" s="173">
        <v>2017</v>
      </c>
    </row>
    <row r="242" spans="1:12" x14ac:dyDescent="0.2">
      <c r="A242" s="171" t="s">
        <v>621</v>
      </c>
      <c r="B242" s="4">
        <v>44907</v>
      </c>
      <c r="C242" s="5" t="s">
        <v>13</v>
      </c>
      <c r="D242" s="5" t="s">
        <v>14</v>
      </c>
      <c r="E242" s="5">
        <v>23</v>
      </c>
      <c r="F242" s="5" t="s">
        <v>15</v>
      </c>
      <c r="G242" s="7">
        <v>1300</v>
      </c>
      <c r="H242" s="6" t="s">
        <v>16</v>
      </c>
      <c r="I242" s="5" t="s">
        <v>20</v>
      </c>
      <c r="J242" s="5" t="s">
        <v>34</v>
      </c>
      <c r="K242" s="5" t="s">
        <v>79</v>
      </c>
      <c r="L242" s="173">
        <v>2017</v>
      </c>
    </row>
    <row r="243" spans="1:12" x14ac:dyDescent="0.2">
      <c r="A243" s="171" t="s">
        <v>622</v>
      </c>
      <c r="B243" s="4">
        <v>44907</v>
      </c>
      <c r="C243" s="5" t="s">
        <v>13</v>
      </c>
      <c r="D243" s="5" t="s">
        <v>14</v>
      </c>
      <c r="E243" s="5">
        <v>3</v>
      </c>
      <c r="F243" s="5" t="s">
        <v>15</v>
      </c>
      <c r="G243" s="7">
        <v>1400</v>
      </c>
      <c r="H243" s="6" t="s">
        <v>16</v>
      </c>
      <c r="I243" s="5" t="s">
        <v>20</v>
      </c>
      <c r="J243" s="5" t="s">
        <v>31</v>
      </c>
      <c r="K243" s="5" t="s">
        <v>79</v>
      </c>
      <c r="L243" s="173">
        <v>2017</v>
      </c>
    </row>
    <row r="244" spans="1:12" x14ac:dyDescent="0.2">
      <c r="A244" s="171" t="s">
        <v>623</v>
      </c>
      <c r="B244" s="4">
        <v>44907</v>
      </c>
      <c r="C244" s="5" t="s">
        <v>13</v>
      </c>
      <c r="D244" s="5" t="s">
        <v>14</v>
      </c>
      <c r="E244" s="5">
        <v>1</v>
      </c>
      <c r="F244" s="5" t="s">
        <v>15</v>
      </c>
      <c r="G244" s="7">
        <v>1500</v>
      </c>
      <c r="H244" s="6" t="s">
        <v>16</v>
      </c>
      <c r="I244" s="5" t="s">
        <v>20</v>
      </c>
      <c r="J244" s="5" t="s">
        <v>31</v>
      </c>
      <c r="K244" s="5" t="s">
        <v>79</v>
      </c>
      <c r="L244" s="173">
        <v>2017</v>
      </c>
    </row>
    <row r="245" spans="1:12" x14ac:dyDescent="0.2">
      <c r="A245" s="171" t="s">
        <v>624</v>
      </c>
      <c r="B245" s="4">
        <v>44907</v>
      </c>
      <c r="C245" s="5" t="s">
        <v>23</v>
      </c>
      <c r="D245" s="5" t="s">
        <v>14</v>
      </c>
      <c r="E245" s="5"/>
      <c r="F245" s="5" t="s">
        <v>35</v>
      </c>
      <c r="G245" s="7">
        <v>1600</v>
      </c>
      <c r="H245" s="6" t="s">
        <v>16</v>
      </c>
      <c r="I245" s="5" t="s">
        <v>20</v>
      </c>
      <c r="J245" s="5" t="s">
        <v>18</v>
      </c>
      <c r="K245" s="5" t="s">
        <v>82</v>
      </c>
      <c r="L245" s="173">
        <v>2019</v>
      </c>
    </row>
    <row r="246" spans="1:12" x14ac:dyDescent="0.2">
      <c r="A246" s="171" t="s">
        <v>625</v>
      </c>
      <c r="B246" s="4">
        <v>44907</v>
      </c>
      <c r="C246" s="5" t="s">
        <v>19</v>
      </c>
      <c r="D246" s="5" t="s">
        <v>14</v>
      </c>
      <c r="E246" s="5">
        <v>7</v>
      </c>
      <c r="F246" s="5" t="s">
        <v>22</v>
      </c>
      <c r="G246" s="7">
        <v>1700</v>
      </c>
      <c r="H246" s="6" t="s">
        <v>16</v>
      </c>
      <c r="I246" s="5" t="s">
        <v>20</v>
      </c>
      <c r="J246" s="5" t="s">
        <v>18</v>
      </c>
      <c r="K246" s="5" t="s">
        <v>80</v>
      </c>
      <c r="L246" s="173">
        <v>2017</v>
      </c>
    </row>
    <row r="247" spans="1:12" x14ac:dyDescent="0.2">
      <c r="A247" s="171" t="s">
        <v>626</v>
      </c>
      <c r="B247" s="4">
        <v>44907</v>
      </c>
      <c r="C247" s="5" t="s">
        <v>21</v>
      </c>
      <c r="D247" s="5" t="s">
        <v>14</v>
      </c>
      <c r="E247" s="5">
        <v>18</v>
      </c>
      <c r="F247" s="5" t="s">
        <v>22</v>
      </c>
      <c r="G247" s="7">
        <v>1800</v>
      </c>
      <c r="H247" s="6" t="s">
        <v>16</v>
      </c>
      <c r="I247" s="5" t="s">
        <v>20</v>
      </c>
      <c r="J247" s="5" t="s">
        <v>18</v>
      </c>
      <c r="K247" s="5" t="s">
        <v>81</v>
      </c>
      <c r="L247" s="173">
        <v>2018</v>
      </c>
    </row>
    <row r="248" spans="1:12" x14ac:dyDescent="0.2">
      <c r="A248" s="171" t="s">
        <v>627</v>
      </c>
      <c r="B248" s="4">
        <v>44908</v>
      </c>
      <c r="C248" s="5" t="s">
        <v>13</v>
      </c>
      <c r="D248" s="5" t="s">
        <v>14</v>
      </c>
      <c r="E248" s="5">
        <v>17</v>
      </c>
      <c r="F248" s="5" t="s">
        <v>15</v>
      </c>
      <c r="G248" s="7">
        <v>1900</v>
      </c>
      <c r="H248" s="6" t="s">
        <v>16</v>
      </c>
      <c r="I248" s="5" t="s">
        <v>20</v>
      </c>
      <c r="J248" s="5" t="s">
        <v>34</v>
      </c>
      <c r="K248" s="5" t="s">
        <v>79</v>
      </c>
      <c r="L248" s="173">
        <v>2017</v>
      </c>
    </row>
    <row r="249" spans="1:12" x14ac:dyDescent="0.2">
      <c r="A249" s="171" t="s">
        <v>628</v>
      </c>
      <c r="B249" s="4">
        <v>44908</v>
      </c>
      <c r="C249" s="5" t="s">
        <v>13</v>
      </c>
      <c r="D249" s="5" t="s">
        <v>14</v>
      </c>
      <c r="E249" s="5">
        <v>22</v>
      </c>
      <c r="F249" s="5" t="s">
        <v>15</v>
      </c>
      <c r="G249" s="7">
        <v>2000</v>
      </c>
      <c r="H249" s="6" t="s">
        <v>16</v>
      </c>
      <c r="I249" s="5" t="s">
        <v>20</v>
      </c>
      <c r="J249" s="5" t="s">
        <v>34</v>
      </c>
      <c r="K249" s="5" t="s">
        <v>79</v>
      </c>
      <c r="L249" s="173">
        <v>2017</v>
      </c>
    </row>
    <row r="250" spans="1:12" x14ac:dyDescent="0.2">
      <c r="A250" s="171" t="s">
        <v>629</v>
      </c>
      <c r="B250" s="4">
        <v>44908</v>
      </c>
      <c r="C250" s="5" t="s">
        <v>13</v>
      </c>
      <c r="D250" s="5" t="s">
        <v>14</v>
      </c>
      <c r="E250" s="5">
        <v>3</v>
      </c>
      <c r="F250" s="5" t="s">
        <v>15</v>
      </c>
      <c r="G250" s="7">
        <v>2100</v>
      </c>
      <c r="H250" s="6" t="s">
        <v>16</v>
      </c>
      <c r="I250" s="5" t="s">
        <v>20</v>
      </c>
      <c r="J250" s="5" t="s">
        <v>31</v>
      </c>
      <c r="K250" s="5" t="s">
        <v>79</v>
      </c>
      <c r="L250" s="173">
        <v>2017</v>
      </c>
    </row>
    <row r="251" spans="1:12" x14ac:dyDescent="0.2">
      <c r="A251" s="171" t="s">
        <v>630</v>
      </c>
      <c r="B251" s="4">
        <v>44908</v>
      </c>
      <c r="C251" s="5" t="s">
        <v>13</v>
      </c>
      <c r="D251" s="5" t="s">
        <v>14</v>
      </c>
      <c r="E251" s="5">
        <v>2</v>
      </c>
      <c r="F251" s="5" t="s">
        <v>15</v>
      </c>
      <c r="G251" s="7">
        <v>2200</v>
      </c>
      <c r="H251" s="6" t="s">
        <v>16</v>
      </c>
      <c r="I251" s="5" t="s">
        <v>20</v>
      </c>
      <c r="J251" s="5" t="s">
        <v>31</v>
      </c>
      <c r="K251" s="5" t="s">
        <v>79</v>
      </c>
      <c r="L251" s="173">
        <v>2017</v>
      </c>
    </row>
    <row r="252" spans="1:12" x14ac:dyDescent="0.2">
      <c r="A252" s="171" t="s">
        <v>631</v>
      </c>
      <c r="B252" s="4">
        <v>44908</v>
      </c>
      <c r="C252" s="5" t="s">
        <v>23</v>
      </c>
      <c r="D252" s="5" t="s">
        <v>14</v>
      </c>
      <c r="E252" s="5">
        <v>31</v>
      </c>
      <c r="F252" s="5" t="s">
        <v>35</v>
      </c>
      <c r="G252" s="7">
        <v>2300</v>
      </c>
      <c r="H252" s="6" t="s">
        <v>16</v>
      </c>
      <c r="I252" s="5" t="s">
        <v>20</v>
      </c>
      <c r="J252" s="5" t="s">
        <v>18</v>
      </c>
      <c r="K252" s="5" t="s">
        <v>82</v>
      </c>
      <c r="L252" s="173">
        <v>2019</v>
      </c>
    </row>
    <row r="253" spans="1:12" x14ac:dyDescent="0.2">
      <c r="A253" s="171" t="s">
        <v>632</v>
      </c>
      <c r="B253" s="4">
        <v>44908</v>
      </c>
      <c r="C253" s="5" t="s">
        <v>21</v>
      </c>
      <c r="D253" s="5" t="s">
        <v>14</v>
      </c>
      <c r="E253" s="5">
        <v>18</v>
      </c>
      <c r="F253" s="5" t="s">
        <v>22</v>
      </c>
      <c r="G253" s="7">
        <v>2400</v>
      </c>
      <c r="H253" s="6" t="s">
        <v>16</v>
      </c>
      <c r="I253" s="5" t="s">
        <v>20</v>
      </c>
      <c r="J253" s="5" t="s">
        <v>18</v>
      </c>
      <c r="K253" s="5" t="s">
        <v>81</v>
      </c>
      <c r="L253" s="173">
        <v>2018</v>
      </c>
    </row>
    <row r="254" spans="1:12" x14ac:dyDescent="0.2">
      <c r="A254" s="171" t="s">
        <v>633</v>
      </c>
      <c r="B254" s="4">
        <v>44908</v>
      </c>
      <c r="C254" s="5" t="s">
        <v>19</v>
      </c>
      <c r="D254" s="5" t="s">
        <v>14</v>
      </c>
      <c r="E254" s="5">
        <v>7</v>
      </c>
      <c r="F254" s="5" t="s">
        <v>22</v>
      </c>
      <c r="G254" s="7">
        <v>495</v>
      </c>
      <c r="H254" s="6" t="s">
        <v>16</v>
      </c>
      <c r="I254" s="5" t="s">
        <v>20</v>
      </c>
      <c r="J254" s="5" t="s">
        <v>18</v>
      </c>
      <c r="K254" s="5" t="s">
        <v>80</v>
      </c>
      <c r="L254" s="173">
        <v>2017</v>
      </c>
    </row>
    <row r="255" spans="1:12" x14ac:dyDescent="0.2">
      <c r="A255" s="171" t="s">
        <v>634</v>
      </c>
      <c r="B255" s="4">
        <v>44909</v>
      </c>
      <c r="C255" s="5" t="s">
        <v>13</v>
      </c>
      <c r="D255" s="5" t="s">
        <v>14</v>
      </c>
      <c r="E255" s="5">
        <v>17</v>
      </c>
      <c r="F255" s="5" t="s">
        <v>15</v>
      </c>
      <c r="G255" s="7">
        <v>5960</v>
      </c>
      <c r="H255" s="6" t="s">
        <v>16</v>
      </c>
      <c r="I255" s="5" t="s">
        <v>20</v>
      </c>
      <c r="J255" s="5" t="s">
        <v>34</v>
      </c>
      <c r="K255" s="5" t="s">
        <v>79</v>
      </c>
      <c r="L255" s="173">
        <v>2017</v>
      </c>
    </row>
    <row r="256" spans="1:12" x14ac:dyDescent="0.2">
      <c r="A256" s="171" t="s">
        <v>635</v>
      </c>
      <c r="B256" s="4">
        <v>44909</v>
      </c>
      <c r="C256" s="5" t="s">
        <v>13</v>
      </c>
      <c r="D256" s="5" t="s">
        <v>14</v>
      </c>
      <c r="E256" s="5">
        <v>24</v>
      </c>
      <c r="F256" s="5" t="s">
        <v>15</v>
      </c>
      <c r="G256" s="7">
        <v>8320</v>
      </c>
      <c r="H256" s="6" t="s">
        <v>16</v>
      </c>
      <c r="I256" s="5" t="s">
        <v>20</v>
      </c>
      <c r="J256" s="5" t="s">
        <v>34</v>
      </c>
      <c r="K256" s="5" t="s">
        <v>79</v>
      </c>
      <c r="L256" s="173">
        <v>2017</v>
      </c>
    </row>
    <row r="257" spans="1:12" x14ac:dyDescent="0.2">
      <c r="A257" s="171" t="s">
        <v>636</v>
      </c>
      <c r="B257" s="4">
        <v>44909</v>
      </c>
      <c r="C257" s="5" t="s">
        <v>13</v>
      </c>
      <c r="D257" s="5" t="s">
        <v>14</v>
      </c>
      <c r="E257" s="5">
        <v>3</v>
      </c>
      <c r="F257" s="5" t="s">
        <v>15</v>
      </c>
      <c r="G257" s="7">
        <v>4060</v>
      </c>
      <c r="H257" s="6" t="s">
        <v>16</v>
      </c>
      <c r="I257" s="5" t="s">
        <v>20</v>
      </c>
      <c r="J257" s="5" t="s">
        <v>31</v>
      </c>
      <c r="K257" s="5" t="s">
        <v>79</v>
      </c>
      <c r="L257" s="173">
        <v>2017</v>
      </c>
    </row>
    <row r="258" spans="1:12" x14ac:dyDescent="0.2">
      <c r="A258" s="171" t="s">
        <v>637</v>
      </c>
      <c r="B258" s="4">
        <v>44909</v>
      </c>
      <c r="C258" s="5" t="s">
        <v>23</v>
      </c>
      <c r="D258" s="5" t="s">
        <v>14</v>
      </c>
      <c r="E258" s="5">
        <v>30</v>
      </c>
      <c r="F258" s="5" t="s">
        <v>35</v>
      </c>
      <c r="G258" s="7">
        <v>1000</v>
      </c>
      <c r="H258" s="6" t="s">
        <v>16</v>
      </c>
      <c r="I258" s="5" t="s">
        <v>20</v>
      </c>
      <c r="J258" s="5" t="s">
        <v>18</v>
      </c>
      <c r="K258" s="5" t="s">
        <v>82</v>
      </c>
      <c r="L258" s="173">
        <v>2019</v>
      </c>
    </row>
    <row r="259" spans="1:12" x14ac:dyDescent="0.2">
      <c r="A259" s="171" t="s">
        <v>638</v>
      </c>
      <c r="B259" s="4">
        <v>44909</v>
      </c>
      <c r="C259" s="5" t="s">
        <v>21</v>
      </c>
      <c r="D259" s="5" t="s">
        <v>14</v>
      </c>
      <c r="E259" s="5">
        <v>12</v>
      </c>
      <c r="F259" s="5" t="s">
        <v>22</v>
      </c>
      <c r="G259" s="7">
        <v>1100</v>
      </c>
      <c r="H259" s="6" t="s">
        <v>16</v>
      </c>
      <c r="I259" s="5" t="s">
        <v>20</v>
      </c>
      <c r="J259" s="5" t="s">
        <v>18</v>
      </c>
      <c r="K259" s="5" t="s">
        <v>81</v>
      </c>
      <c r="L259" s="173">
        <v>2018</v>
      </c>
    </row>
    <row r="260" spans="1:12" x14ac:dyDescent="0.2">
      <c r="A260" s="171" t="s">
        <v>639</v>
      </c>
      <c r="B260" s="4">
        <v>44909</v>
      </c>
      <c r="C260" s="5" t="s">
        <v>19</v>
      </c>
      <c r="D260" s="5" t="s">
        <v>14</v>
      </c>
      <c r="E260" s="5">
        <v>5</v>
      </c>
      <c r="F260" s="5" t="s">
        <v>22</v>
      </c>
      <c r="G260" s="7">
        <v>1200</v>
      </c>
      <c r="H260" s="6" t="s">
        <v>16</v>
      </c>
      <c r="I260" s="5" t="s">
        <v>20</v>
      </c>
      <c r="J260" s="5" t="s">
        <v>18</v>
      </c>
      <c r="K260" s="5" t="s">
        <v>80</v>
      </c>
      <c r="L260" s="173">
        <v>2017</v>
      </c>
    </row>
    <row r="261" spans="1:12" x14ac:dyDescent="0.2">
      <c r="A261" s="171" t="s">
        <v>640</v>
      </c>
      <c r="B261" s="4">
        <v>44910</v>
      </c>
      <c r="C261" s="5" t="s">
        <v>19</v>
      </c>
      <c r="D261" s="5" t="s">
        <v>14</v>
      </c>
      <c r="E261" s="5">
        <v>5</v>
      </c>
      <c r="F261" s="5" t="s">
        <v>22</v>
      </c>
      <c r="G261" s="7">
        <v>1300</v>
      </c>
      <c r="H261" s="6" t="s">
        <v>16</v>
      </c>
      <c r="I261" s="5" t="s">
        <v>20</v>
      </c>
      <c r="J261" s="5" t="s">
        <v>18</v>
      </c>
      <c r="K261" s="5" t="s">
        <v>80</v>
      </c>
      <c r="L261" s="173">
        <v>2017</v>
      </c>
    </row>
    <row r="262" spans="1:12" x14ac:dyDescent="0.2">
      <c r="A262" s="171" t="s">
        <v>641</v>
      </c>
      <c r="B262" s="4">
        <v>44910</v>
      </c>
      <c r="C262" s="5" t="s">
        <v>13</v>
      </c>
      <c r="D262" s="5" t="s">
        <v>14</v>
      </c>
      <c r="E262" s="5"/>
      <c r="F262" s="5" t="s">
        <v>15</v>
      </c>
      <c r="G262" s="7">
        <v>1400</v>
      </c>
      <c r="H262" s="6" t="s">
        <v>16</v>
      </c>
      <c r="I262" s="5" t="s">
        <v>20</v>
      </c>
      <c r="J262" s="5" t="s">
        <v>34</v>
      </c>
      <c r="K262" s="5" t="s">
        <v>79</v>
      </c>
      <c r="L262" s="173">
        <v>2017</v>
      </c>
    </row>
    <row r="263" spans="1:12" x14ac:dyDescent="0.2">
      <c r="A263" s="171" t="s">
        <v>642</v>
      </c>
      <c r="B263" s="4">
        <v>44910</v>
      </c>
      <c r="C263" s="5" t="s">
        <v>13</v>
      </c>
      <c r="D263" s="5" t="s">
        <v>14</v>
      </c>
      <c r="E263" s="5">
        <v>23</v>
      </c>
      <c r="F263" s="5" t="s">
        <v>15</v>
      </c>
      <c r="G263" s="7">
        <v>1500</v>
      </c>
      <c r="H263" s="6" t="s">
        <v>16</v>
      </c>
      <c r="I263" s="5" t="s">
        <v>20</v>
      </c>
      <c r="J263" s="5" t="s">
        <v>34</v>
      </c>
      <c r="K263" s="5" t="s">
        <v>79</v>
      </c>
      <c r="L263" s="173">
        <v>2017</v>
      </c>
    </row>
    <row r="264" spans="1:12" x14ac:dyDescent="0.2">
      <c r="A264" s="171" t="s">
        <v>643</v>
      </c>
      <c r="B264" s="4">
        <v>44910</v>
      </c>
      <c r="C264" s="5" t="s">
        <v>13</v>
      </c>
      <c r="D264" s="5" t="s">
        <v>14</v>
      </c>
      <c r="E264" s="5">
        <v>4</v>
      </c>
      <c r="F264" s="5" t="s">
        <v>15</v>
      </c>
      <c r="G264" s="7">
        <v>1600</v>
      </c>
      <c r="H264" s="6" t="s">
        <v>16</v>
      </c>
      <c r="I264" s="5" t="s">
        <v>20</v>
      </c>
      <c r="J264" s="5" t="s">
        <v>31</v>
      </c>
      <c r="K264" s="5" t="s">
        <v>79</v>
      </c>
      <c r="L264" s="173">
        <v>2017</v>
      </c>
    </row>
    <row r="265" spans="1:12" x14ac:dyDescent="0.2">
      <c r="A265" s="171" t="s">
        <v>644</v>
      </c>
      <c r="B265" s="4">
        <v>44910</v>
      </c>
      <c r="C265" s="5" t="s">
        <v>13</v>
      </c>
      <c r="D265" s="5" t="s">
        <v>14</v>
      </c>
      <c r="E265" s="5">
        <v>1</v>
      </c>
      <c r="F265" s="5" t="s">
        <v>15</v>
      </c>
      <c r="G265" s="7">
        <v>1700</v>
      </c>
      <c r="H265" s="6" t="s">
        <v>16</v>
      </c>
      <c r="I265" s="5" t="s">
        <v>20</v>
      </c>
      <c r="J265" s="5" t="s">
        <v>31</v>
      </c>
      <c r="K265" s="5" t="s">
        <v>79</v>
      </c>
      <c r="L265" s="173">
        <v>2017</v>
      </c>
    </row>
    <row r="266" spans="1:12" x14ac:dyDescent="0.2">
      <c r="A266" s="171" t="s">
        <v>645</v>
      </c>
      <c r="B266" s="4">
        <v>44910</v>
      </c>
      <c r="C266" s="5" t="s">
        <v>21</v>
      </c>
      <c r="D266" s="5" t="s">
        <v>14</v>
      </c>
      <c r="E266" s="5">
        <v>12</v>
      </c>
      <c r="F266" s="5" t="s">
        <v>22</v>
      </c>
      <c r="G266" s="7">
        <v>1800</v>
      </c>
      <c r="H266" s="6" t="s">
        <v>16</v>
      </c>
      <c r="I266" s="5" t="s">
        <v>20</v>
      </c>
      <c r="J266" s="5" t="s">
        <v>18</v>
      </c>
      <c r="K266" s="5" t="s">
        <v>81</v>
      </c>
      <c r="L266" s="173">
        <v>2018</v>
      </c>
    </row>
    <row r="267" spans="1:12" x14ac:dyDescent="0.2">
      <c r="A267" s="171" t="s">
        <v>646</v>
      </c>
      <c r="B267" s="4">
        <v>44910</v>
      </c>
      <c r="C267" s="5" t="s">
        <v>23</v>
      </c>
      <c r="D267" s="5" t="s">
        <v>14</v>
      </c>
      <c r="E267" s="5">
        <v>30</v>
      </c>
      <c r="F267" s="5" t="s">
        <v>35</v>
      </c>
      <c r="G267" s="7">
        <v>1900</v>
      </c>
      <c r="H267" s="6" t="s">
        <v>16</v>
      </c>
      <c r="I267" s="5" t="s">
        <v>20</v>
      </c>
      <c r="J267" s="5" t="s">
        <v>18</v>
      </c>
      <c r="K267" s="5" t="s">
        <v>82</v>
      </c>
      <c r="L267" s="173">
        <v>2019</v>
      </c>
    </row>
    <row r="268" spans="1:12" x14ac:dyDescent="0.2">
      <c r="A268" s="171" t="s">
        <v>647</v>
      </c>
      <c r="B268" s="4">
        <v>44911</v>
      </c>
      <c r="C268" s="5" t="s">
        <v>23</v>
      </c>
      <c r="D268" s="5" t="s">
        <v>14</v>
      </c>
      <c r="E268" s="5">
        <v>22</v>
      </c>
      <c r="F268" s="5" t="s">
        <v>35</v>
      </c>
      <c r="G268" s="7">
        <v>2000</v>
      </c>
      <c r="H268" s="6" t="s">
        <v>16</v>
      </c>
      <c r="I268" s="5" t="s">
        <v>20</v>
      </c>
      <c r="J268" s="5" t="s">
        <v>18</v>
      </c>
      <c r="K268" s="5" t="s">
        <v>82</v>
      </c>
      <c r="L268" s="173">
        <v>2019</v>
      </c>
    </row>
    <row r="269" spans="1:12" x14ac:dyDescent="0.2">
      <c r="A269" s="171" t="s">
        <v>648</v>
      </c>
      <c r="B269" s="4">
        <v>44911</v>
      </c>
      <c r="C269" s="5" t="s">
        <v>19</v>
      </c>
      <c r="D269" s="5" t="s">
        <v>14</v>
      </c>
      <c r="E269" s="5">
        <v>5</v>
      </c>
      <c r="F269" s="5" t="s">
        <v>22</v>
      </c>
      <c r="G269" s="7">
        <v>2100</v>
      </c>
      <c r="H269" s="6" t="s">
        <v>16</v>
      </c>
      <c r="I269" s="5" t="s">
        <v>20</v>
      </c>
      <c r="J269" s="5" t="s">
        <v>18</v>
      </c>
      <c r="K269" s="5" t="s">
        <v>80</v>
      </c>
      <c r="L269" s="173">
        <v>2017</v>
      </c>
    </row>
    <row r="270" spans="1:12" x14ac:dyDescent="0.2">
      <c r="A270" s="171" t="s">
        <v>649</v>
      </c>
      <c r="B270" s="4">
        <v>44911</v>
      </c>
      <c r="C270" s="5" t="s">
        <v>13</v>
      </c>
      <c r="D270" s="5" t="s">
        <v>14</v>
      </c>
      <c r="E270" s="5">
        <v>17</v>
      </c>
      <c r="F270" s="5" t="s">
        <v>15</v>
      </c>
      <c r="G270" s="7">
        <v>2200</v>
      </c>
      <c r="H270" s="6" t="s">
        <v>16</v>
      </c>
      <c r="I270" s="5" t="s">
        <v>20</v>
      </c>
      <c r="J270" s="5" t="s">
        <v>34</v>
      </c>
      <c r="K270" s="5" t="s">
        <v>79</v>
      </c>
      <c r="L270" s="173">
        <v>2017</v>
      </c>
    </row>
    <row r="271" spans="1:12" x14ac:dyDescent="0.2">
      <c r="A271" s="171" t="s">
        <v>650</v>
      </c>
      <c r="B271" s="4">
        <v>44911</v>
      </c>
      <c r="C271" s="5" t="s">
        <v>13</v>
      </c>
      <c r="D271" s="5" t="s">
        <v>14</v>
      </c>
      <c r="E271" s="5">
        <v>4</v>
      </c>
      <c r="F271" s="5" t="s">
        <v>15</v>
      </c>
      <c r="G271" s="7">
        <v>2300</v>
      </c>
      <c r="H271" s="6" t="s">
        <v>16</v>
      </c>
      <c r="I271" s="5" t="s">
        <v>20</v>
      </c>
      <c r="J271" s="5" t="s">
        <v>31</v>
      </c>
      <c r="K271" s="5" t="s">
        <v>79</v>
      </c>
      <c r="L271" s="173">
        <v>2017</v>
      </c>
    </row>
    <row r="272" spans="1:12" x14ac:dyDescent="0.2">
      <c r="A272" s="171" t="s">
        <v>651</v>
      </c>
      <c r="B272" s="4">
        <v>44911</v>
      </c>
      <c r="C272" s="5" t="s">
        <v>13</v>
      </c>
      <c r="D272" s="5" t="s">
        <v>14</v>
      </c>
      <c r="E272" s="5">
        <v>23</v>
      </c>
      <c r="F272" s="5" t="s">
        <v>15</v>
      </c>
      <c r="G272" s="7">
        <v>2400</v>
      </c>
      <c r="H272" s="6" t="s">
        <v>16</v>
      </c>
      <c r="I272" s="5" t="s">
        <v>20</v>
      </c>
      <c r="J272" s="5" t="s">
        <v>34</v>
      </c>
      <c r="K272" s="5" t="s">
        <v>79</v>
      </c>
      <c r="L272" s="173">
        <v>2017</v>
      </c>
    </row>
    <row r="273" spans="1:12" x14ac:dyDescent="0.2">
      <c r="A273" s="171" t="s">
        <v>652</v>
      </c>
      <c r="B273" s="4">
        <v>44911</v>
      </c>
      <c r="C273" s="5" t="s">
        <v>13</v>
      </c>
      <c r="D273" s="5" t="s">
        <v>14</v>
      </c>
      <c r="E273" s="5">
        <v>1</v>
      </c>
      <c r="F273" s="5" t="s">
        <v>15</v>
      </c>
      <c r="G273" s="7">
        <v>1780</v>
      </c>
      <c r="H273" s="6" t="s">
        <v>16</v>
      </c>
      <c r="I273" s="5" t="s">
        <v>20</v>
      </c>
      <c r="J273" s="5" t="s">
        <v>31</v>
      </c>
      <c r="K273" s="5" t="s">
        <v>79</v>
      </c>
      <c r="L273" s="173">
        <v>2017</v>
      </c>
    </row>
    <row r="274" spans="1:12" x14ac:dyDescent="0.2">
      <c r="A274" s="171" t="s">
        <v>653</v>
      </c>
      <c r="B274" s="4">
        <v>44912</v>
      </c>
      <c r="C274" s="5" t="s">
        <v>13</v>
      </c>
      <c r="D274" s="5" t="s">
        <v>14</v>
      </c>
      <c r="E274" s="5">
        <v>3</v>
      </c>
      <c r="F274" s="5" t="s">
        <v>15</v>
      </c>
      <c r="G274" s="7">
        <v>4700</v>
      </c>
      <c r="H274" s="6" t="s">
        <v>16</v>
      </c>
      <c r="I274" s="5" t="s">
        <v>20</v>
      </c>
      <c r="J274" s="5" t="s">
        <v>31</v>
      </c>
      <c r="K274" s="5" t="s">
        <v>79</v>
      </c>
      <c r="L274" s="173">
        <v>2017</v>
      </c>
    </row>
    <row r="275" spans="1:12" x14ac:dyDescent="0.2">
      <c r="A275" s="171" t="s">
        <v>654</v>
      </c>
      <c r="B275" s="4">
        <v>44913</v>
      </c>
      <c r="C275" s="5" t="s">
        <v>13</v>
      </c>
      <c r="D275" s="5" t="s">
        <v>14</v>
      </c>
      <c r="E275" s="5">
        <v>4</v>
      </c>
      <c r="F275" s="5" t="s">
        <v>15</v>
      </c>
      <c r="G275" s="7">
        <v>1000</v>
      </c>
      <c r="H275" s="6" t="s">
        <v>16</v>
      </c>
      <c r="I275" s="5" t="s">
        <v>20</v>
      </c>
      <c r="J275" s="5" t="s">
        <v>31</v>
      </c>
      <c r="K275" s="5" t="s">
        <v>79</v>
      </c>
      <c r="L275" s="173">
        <v>2017</v>
      </c>
    </row>
    <row r="276" spans="1:12" x14ac:dyDescent="0.2">
      <c r="A276" s="171" t="s">
        <v>655</v>
      </c>
      <c r="B276" s="4">
        <v>44914</v>
      </c>
      <c r="C276" s="5" t="s">
        <v>13</v>
      </c>
      <c r="D276" s="5" t="s">
        <v>14</v>
      </c>
      <c r="E276" s="5">
        <v>17</v>
      </c>
      <c r="F276" s="5" t="s">
        <v>15</v>
      </c>
      <c r="G276" s="7">
        <v>1100</v>
      </c>
      <c r="H276" s="6" t="s">
        <v>16</v>
      </c>
      <c r="I276" s="5" t="s">
        <v>20</v>
      </c>
      <c r="J276" s="5" t="s">
        <v>18</v>
      </c>
      <c r="K276" s="5" t="s">
        <v>79</v>
      </c>
      <c r="L276" s="173">
        <v>2017</v>
      </c>
    </row>
    <row r="277" spans="1:12" x14ac:dyDescent="0.2">
      <c r="A277" s="171" t="s">
        <v>656</v>
      </c>
      <c r="B277" s="4">
        <v>44914</v>
      </c>
      <c r="C277" s="5" t="s">
        <v>13</v>
      </c>
      <c r="D277" s="5" t="s">
        <v>14</v>
      </c>
      <c r="E277" s="5">
        <v>4</v>
      </c>
      <c r="F277" s="5" t="s">
        <v>15</v>
      </c>
      <c r="G277" s="7">
        <v>1200</v>
      </c>
      <c r="H277" s="6" t="s">
        <v>16</v>
      </c>
      <c r="I277" s="5" t="s">
        <v>20</v>
      </c>
      <c r="J277" s="5" t="s">
        <v>31</v>
      </c>
      <c r="K277" s="5" t="s">
        <v>79</v>
      </c>
      <c r="L277" s="173">
        <v>2017</v>
      </c>
    </row>
    <row r="278" spans="1:12" x14ac:dyDescent="0.2">
      <c r="A278" s="171" t="s">
        <v>657</v>
      </c>
      <c r="B278" s="4">
        <v>44914</v>
      </c>
      <c r="C278" s="5" t="s">
        <v>13</v>
      </c>
      <c r="D278" s="5" t="s">
        <v>14</v>
      </c>
      <c r="E278" s="5">
        <v>19</v>
      </c>
      <c r="F278" s="5" t="s">
        <v>15</v>
      </c>
      <c r="G278" s="7">
        <v>1300</v>
      </c>
      <c r="H278" s="6" t="s">
        <v>16</v>
      </c>
      <c r="I278" s="5" t="s">
        <v>20</v>
      </c>
      <c r="J278" s="5" t="s">
        <v>34</v>
      </c>
      <c r="K278" s="5" t="s">
        <v>79</v>
      </c>
      <c r="L278" s="173">
        <v>2017</v>
      </c>
    </row>
    <row r="279" spans="1:12" x14ac:dyDescent="0.2">
      <c r="A279" s="171" t="s">
        <v>658</v>
      </c>
      <c r="B279" s="4">
        <v>44914</v>
      </c>
      <c r="C279" s="5" t="s">
        <v>13</v>
      </c>
      <c r="D279" s="5" t="s">
        <v>14</v>
      </c>
      <c r="E279" s="5">
        <v>2</v>
      </c>
      <c r="F279" s="5" t="s">
        <v>15</v>
      </c>
      <c r="G279" s="7">
        <v>1400</v>
      </c>
      <c r="H279" s="6" t="s">
        <v>16</v>
      </c>
      <c r="I279" s="5" t="s">
        <v>85</v>
      </c>
      <c r="J279" s="5" t="s">
        <v>31</v>
      </c>
      <c r="K279" s="5" t="s">
        <v>79</v>
      </c>
      <c r="L279" s="173">
        <v>2017</v>
      </c>
    </row>
    <row r="280" spans="1:12" x14ac:dyDescent="0.2">
      <c r="A280" s="171" t="s">
        <v>659</v>
      </c>
      <c r="B280" s="4">
        <v>44914</v>
      </c>
      <c r="C280" s="5" t="s">
        <v>23</v>
      </c>
      <c r="D280" s="5" t="s">
        <v>14</v>
      </c>
      <c r="E280" s="5"/>
      <c r="F280" s="5" t="s">
        <v>35</v>
      </c>
      <c r="G280" s="7">
        <v>1500</v>
      </c>
      <c r="H280" s="6" t="s">
        <v>16</v>
      </c>
      <c r="I280" s="5" t="s">
        <v>85</v>
      </c>
      <c r="J280" s="5" t="s">
        <v>18</v>
      </c>
      <c r="K280" s="5" t="s">
        <v>82</v>
      </c>
      <c r="L280" s="173">
        <v>2019</v>
      </c>
    </row>
    <row r="281" spans="1:12" x14ac:dyDescent="0.2">
      <c r="A281" s="171" t="s">
        <v>660</v>
      </c>
      <c r="B281" s="4">
        <v>44914</v>
      </c>
      <c r="C281" s="5" t="s">
        <v>19</v>
      </c>
      <c r="D281" s="5" t="s">
        <v>14</v>
      </c>
      <c r="E281" s="5">
        <v>7</v>
      </c>
      <c r="F281" s="5" t="s">
        <v>22</v>
      </c>
      <c r="G281" s="7">
        <v>1600</v>
      </c>
      <c r="H281" s="6" t="s">
        <v>16</v>
      </c>
      <c r="I281" s="5" t="s">
        <v>85</v>
      </c>
      <c r="J281" s="5" t="s">
        <v>18</v>
      </c>
      <c r="K281" s="5" t="s">
        <v>80</v>
      </c>
      <c r="L281" s="173">
        <v>2017</v>
      </c>
    </row>
    <row r="282" spans="1:12" x14ac:dyDescent="0.2">
      <c r="A282" s="171" t="s">
        <v>661</v>
      </c>
      <c r="B282" s="4">
        <v>44915</v>
      </c>
      <c r="C282" s="5" t="s">
        <v>13</v>
      </c>
      <c r="D282" s="5" t="s">
        <v>14</v>
      </c>
      <c r="E282" s="5">
        <v>17</v>
      </c>
      <c r="F282" s="5" t="s">
        <v>15</v>
      </c>
      <c r="G282" s="7">
        <v>17000000000</v>
      </c>
      <c r="H282" s="6" t="s">
        <v>16</v>
      </c>
      <c r="I282" s="5" t="s">
        <v>85</v>
      </c>
      <c r="J282" s="5" t="s">
        <v>34</v>
      </c>
      <c r="K282" s="5" t="s">
        <v>79</v>
      </c>
      <c r="L282" s="173">
        <v>2017</v>
      </c>
    </row>
    <row r="283" spans="1:12" x14ac:dyDescent="0.2">
      <c r="A283" s="171" t="s">
        <v>662</v>
      </c>
      <c r="B283" s="4">
        <v>44915</v>
      </c>
      <c r="C283" s="5" t="s">
        <v>13</v>
      </c>
      <c r="D283" s="5" t="s">
        <v>14</v>
      </c>
      <c r="E283" s="5">
        <v>4</v>
      </c>
      <c r="F283" s="5" t="s">
        <v>15</v>
      </c>
      <c r="G283" s="7">
        <v>1800</v>
      </c>
      <c r="H283" s="6" t="s">
        <v>16</v>
      </c>
      <c r="I283" s="5" t="s">
        <v>85</v>
      </c>
      <c r="J283" s="5" t="s">
        <v>31</v>
      </c>
      <c r="K283" s="5" t="s">
        <v>79</v>
      </c>
      <c r="L283" s="173">
        <v>2017</v>
      </c>
    </row>
    <row r="284" spans="1:12" x14ac:dyDescent="0.2">
      <c r="A284" s="171" t="s">
        <v>663</v>
      </c>
      <c r="B284" s="4">
        <v>44915</v>
      </c>
      <c r="C284" s="5" t="s">
        <v>13</v>
      </c>
      <c r="D284" s="5" t="s">
        <v>14</v>
      </c>
      <c r="E284" s="5">
        <v>20</v>
      </c>
      <c r="F284" s="5" t="s">
        <v>15</v>
      </c>
      <c r="G284" s="7">
        <v>1900</v>
      </c>
      <c r="H284" s="6" t="s">
        <v>16</v>
      </c>
      <c r="I284" s="5" t="s">
        <v>85</v>
      </c>
      <c r="J284" s="5" t="s">
        <v>18</v>
      </c>
      <c r="K284" s="5" t="s">
        <v>79</v>
      </c>
      <c r="L284" s="173">
        <v>2017</v>
      </c>
    </row>
    <row r="285" spans="1:12" x14ac:dyDescent="0.2">
      <c r="A285" s="171" t="s">
        <v>664</v>
      </c>
      <c r="B285" s="4">
        <v>44915</v>
      </c>
      <c r="C285" s="5" t="s">
        <v>13</v>
      </c>
      <c r="D285" s="5" t="s">
        <v>14</v>
      </c>
      <c r="E285" s="5">
        <v>2</v>
      </c>
      <c r="F285" s="5" t="s">
        <v>15</v>
      </c>
      <c r="G285" s="7">
        <v>2000</v>
      </c>
      <c r="H285" s="6" t="s">
        <v>16</v>
      </c>
      <c r="I285" s="5" t="s">
        <v>85</v>
      </c>
      <c r="J285" s="5" t="s">
        <v>31</v>
      </c>
      <c r="K285" s="5" t="s">
        <v>79</v>
      </c>
      <c r="L285" s="173">
        <v>2017</v>
      </c>
    </row>
    <row r="286" spans="1:12" x14ac:dyDescent="0.2">
      <c r="A286" s="171" t="s">
        <v>665</v>
      </c>
      <c r="B286" s="4">
        <v>44915</v>
      </c>
      <c r="C286" s="5" t="s">
        <v>21</v>
      </c>
      <c r="D286" s="5" t="s">
        <v>14</v>
      </c>
      <c r="E286" s="5">
        <v>5</v>
      </c>
      <c r="F286" s="5" t="s">
        <v>22</v>
      </c>
      <c r="G286" s="7">
        <v>2100</v>
      </c>
      <c r="H286" s="6" t="s">
        <v>16</v>
      </c>
      <c r="I286" s="5" t="s">
        <v>85</v>
      </c>
      <c r="J286" s="5" t="s">
        <v>18</v>
      </c>
      <c r="K286" s="5" t="s">
        <v>81</v>
      </c>
      <c r="L286" s="173">
        <v>2018</v>
      </c>
    </row>
    <row r="287" spans="1:12" x14ac:dyDescent="0.2">
      <c r="A287" s="171" t="s">
        <v>666</v>
      </c>
      <c r="B287" s="4">
        <v>44916</v>
      </c>
      <c r="C287" s="5" t="s">
        <v>21</v>
      </c>
      <c r="D287" s="5" t="s">
        <v>14</v>
      </c>
      <c r="E287" s="5">
        <v>5</v>
      </c>
      <c r="F287" s="5" t="s">
        <v>22</v>
      </c>
      <c r="G287" s="7">
        <v>2200</v>
      </c>
      <c r="H287" s="6" t="s">
        <v>16</v>
      </c>
      <c r="I287" s="5" t="s">
        <v>85</v>
      </c>
      <c r="J287" s="5" t="s">
        <v>18</v>
      </c>
      <c r="K287" s="5" t="s">
        <v>81</v>
      </c>
      <c r="L287" s="173">
        <v>2018</v>
      </c>
    </row>
    <row r="288" spans="1:12" x14ac:dyDescent="0.2">
      <c r="A288" s="171" t="s">
        <v>667</v>
      </c>
      <c r="B288" s="4">
        <v>44916</v>
      </c>
      <c r="C288" s="5" t="s">
        <v>13</v>
      </c>
      <c r="D288" s="5" t="s">
        <v>14</v>
      </c>
      <c r="E288" s="5">
        <v>18</v>
      </c>
      <c r="F288" s="5" t="s">
        <v>15</v>
      </c>
      <c r="G288" s="7">
        <v>2300</v>
      </c>
      <c r="H288" s="6" t="s">
        <v>16</v>
      </c>
      <c r="I288" s="5" t="s">
        <v>20</v>
      </c>
      <c r="J288" s="5" t="s">
        <v>34</v>
      </c>
      <c r="K288" s="5" t="s">
        <v>79</v>
      </c>
      <c r="L288" s="173">
        <v>2017</v>
      </c>
    </row>
    <row r="289" spans="1:12" x14ac:dyDescent="0.2">
      <c r="A289" s="171" t="s">
        <v>668</v>
      </c>
      <c r="B289" s="4">
        <v>44916</v>
      </c>
      <c r="C289" s="5" t="s">
        <v>13</v>
      </c>
      <c r="D289" s="5" t="s">
        <v>14</v>
      </c>
      <c r="E289" s="5">
        <v>19</v>
      </c>
      <c r="F289" s="5" t="s">
        <v>15</v>
      </c>
      <c r="G289" s="7">
        <v>2400</v>
      </c>
      <c r="H289" s="6" t="s">
        <v>16</v>
      </c>
      <c r="I289" s="5" t="s">
        <v>20</v>
      </c>
      <c r="J289" s="5" t="s">
        <v>18</v>
      </c>
      <c r="K289" s="5" t="s">
        <v>79</v>
      </c>
      <c r="L289" s="173">
        <v>2017</v>
      </c>
    </row>
    <row r="290" spans="1:12" x14ac:dyDescent="0.2">
      <c r="A290" s="171" t="s">
        <v>669</v>
      </c>
      <c r="B290" s="4" t="s">
        <v>86</v>
      </c>
      <c r="C290" s="5" t="s">
        <v>13</v>
      </c>
      <c r="D290" s="5" t="s">
        <v>14</v>
      </c>
      <c r="E290" s="5">
        <v>4</v>
      </c>
      <c r="F290" s="5" t="s">
        <v>15</v>
      </c>
      <c r="G290" s="7">
        <v>4000</v>
      </c>
      <c r="H290" s="6" t="s">
        <v>16</v>
      </c>
      <c r="I290" s="5" t="s">
        <v>20</v>
      </c>
      <c r="J290" s="5" t="s">
        <v>31</v>
      </c>
      <c r="K290" s="5" t="s">
        <v>79</v>
      </c>
      <c r="L290" s="173">
        <v>2017</v>
      </c>
    </row>
    <row r="291" spans="1:12" x14ac:dyDescent="0.2">
      <c r="A291" s="171" t="s">
        <v>670</v>
      </c>
      <c r="B291" s="4">
        <v>117964</v>
      </c>
      <c r="C291" s="5" t="s">
        <v>13</v>
      </c>
      <c r="D291" s="5" t="s">
        <v>14</v>
      </c>
      <c r="E291" s="5">
        <v>2</v>
      </c>
      <c r="F291" s="5" t="s">
        <v>15</v>
      </c>
      <c r="G291" s="7">
        <v>2180</v>
      </c>
      <c r="H291" s="6" t="s">
        <v>16</v>
      </c>
      <c r="I291" s="5" t="s">
        <v>20</v>
      </c>
      <c r="J291" s="5" t="s">
        <v>31</v>
      </c>
      <c r="K291" s="5" t="s">
        <v>79</v>
      </c>
      <c r="L291" s="173">
        <v>2017</v>
      </c>
    </row>
    <row r="292" spans="1:12" x14ac:dyDescent="0.2">
      <c r="A292" s="171" t="s">
        <v>671</v>
      </c>
      <c r="B292" s="4">
        <v>44916</v>
      </c>
      <c r="C292" s="5" t="s">
        <v>23</v>
      </c>
      <c r="D292" s="5" t="s">
        <v>14</v>
      </c>
      <c r="E292" s="5"/>
      <c r="F292" s="5" t="s">
        <v>35</v>
      </c>
      <c r="G292" s="7">
        <v>582</v>
      </c>
      <c r="H292" s="6" t="s">
        <v>16</v>
      </c>
      <c r="I292" s="5" t="s">
        <v>20</v>
      </c>
      <c r="J292" s="5" t="s">
        <v>18</v>
      </c>
      <c r="K292" s="5" t="s">
        <v>82</v>
      </c>
      <c r="L292" s="173">
        <v>2019</v>
      </c>
    </row>
    <row r="293" spans="1:12" x14ac:dyDescent="0.2">
      <c r="A293" s="171" t="s">
        <v>672</v>
      </c>
      <c r="B293" s="4">
        <v>44916</v>
      </c>
      <c r="C293" s="5" t="s">
        <v>23</v>
      </c>
      <c r="D293" s="5" t="s">
        <v>14</v>
      </c>
      <c r="E293" s="5">
        <v>14</v>
      </c>
      <c r="F293" s="5" t="s">
        <v>35</v>
      </c>
      <c r="G293" s="7">
        <v>1553</v>
      </c>
      <c r="H293" s="6" t="s">
        <v>16</v>
      </c>
      <c r="I293" s="5" t="s">
        <v>20</v>
      </c>
      <c r="J293" s="5" t="s">
        <v>18</v>
      </c>
      <c r="K293" s="5" t="s">
        <v>82</v>
      </c>
      <c r="L293" s="173">
        <v>2019</v>
      </c>
    </row>
    <row r="294" spans="1:12" x14ac:dyDescent="0.2">
      <c r="A294" s="171" t="s">
        <v>673</v>
      </c>
      <c r="B294" s="4">
        <v>44917</v>
      </c>
      <c r="C294" s="5" t="s">
        <v>13</v>
      </c>
      <c r="D294" s="5" t="s">
        <v>14</v>
      </c>
      <c r="E294" s="5">
        <v>17</v>
      </c>
      <c r="F294" s="5" t="s">
        <v>15</v>
      </c>
      <c r="G294" s="7">
        <v>4680</v>
      </c>
      <c r="H294" s="6" t="s">
        <v>16</v>
      </c>
      <c r="I294" s="5" t="s">
        <v>20</v>
      </c>
      <c r="J294" s="5" t="s">
        <v>34</v>
      </c>
      <c r="K294" s="5" t="s">
        <v>79</v>
      </c>
      <c r="L294" s="173">
        <v>2017</v>
      </c>
    </row>
    <row r="295" spans="1:12" x14ac:dyDescent="0.2">
      <c r="A295" s="171" t="s">
        <v>674</v>
      </c>
      <c r="B295" s="4">
        <v>44917</v>
      </c>
      <c r="C295" s="5" t="s">
        <v>13</v>
      </c>
      <c r="D295" s="5" t="s">
        <v>14</v>
      </c>
      <c r="E295" s="5">
        <v>18</v>
      </c>
      <c r="F295" s="5" t="s">
        <v>15</v>
      </c>
      <c r="G295" s="7">
        <v>5600</v>
      </c>
      <c r="H295" s="6" t="s">
        <v>16</v>
      </c>
      <c r="I295" s="5" t="s">
        <v>20</v>
      </c>
      <c r="J295" s="5" t="s">
        <v>34</v>
      </c>
      <c r="K295" s="5" t="s">
        <v>79</v>
      </c>
      <c r="L295" s="173">
        <v>2017</v>
      </c>
    </row>
    <row r="296" spans="1:12" x14ac:dyDescent="0.2">
      <c r="A296" s="171" t="s">
        <v>675</v>
      </c>
      <c r="B296" s="4">
        <v>44917</v>
      </c>
      <c r="C296" s="5" t="s">
        <v>13</v>
      </c>
      <c r="D296" s="5" t="s">
        <v>14</v>
      </c>
      <c r="E296" s="5">
        <v>3</v>
      </c>
      <c r="F296" s="5" t="s">
        <v>15</v>
      </c>
      <c r="G296" s="7">
        <v>1000</v>
      </c>
      <c r="H296" s="6" t="s">
        <v>16</v>
      </c>
      <c r="I296" s="5" t="s">
        <v>20</v>
      </c>
      <c r="J296" s="5" t="s">
        <v>31</v>
      </c>
      <c r="K296" s="5" t="s">
        <v>79</v>
      </c>
      <c r="L296" s="173">
        <v>2017</v>
      </c>
    </row>
    <row r="297" spans="1:12" x14ac:dyDescent="0.2">
      <c r="A297" s="171" t="s">
        <v>676</v>
      </c>
      <c r="B297" s="4">
        <v>44917</v>
      </c>
      <c r="C297" s="5" t="s">
        <v>13</v>
      </c>
      <c r="D297" s="5" t="s">
        <v>14</v>
      </c>
      <c r="E297" s="5">
        <v>2</v>
      </c>
      <c r="F297" s="5" t="s">
        <v>15</v>
      </c>
      <c r="G297" s="7">
        <v>1100</v>
      </c>
      <c r="H297" s="6" t="s">
        <v>16</v>
      </c>
      <c r="I297" s="5" t="s">
        <v>20</v>
      </c>
      <c r="J297" s="5" t="s">
        <v>31</v>
      </c>
      <c r="K297" s="5" t="s">
        <v>79</v>
      </c>
      <c r="L297" s="173">
        <v>2017</v>
      </c>
    </row>
    <row r="298" spans="1:12" x14ac:dyDescent="0.2">
      <c r="A298" s="171" t="s">
        <v>677</v>
      </c>
      <c r="B298" s="4">
        <v>44917</v>
      </c>
      <c r="C298" s="5" t="s">
        <v>23</v>
      </c>
      <c r="D298" s="5" t="s">
        <v>14</v>
      </c>
      <c r="E298" s="5">
        <v>23</v>
      </c>
      <c r="F298" s="5" t="s">
        <v>35</v>
      </c>
      <c r="G298" s="7">
        <v>1200</v>
      </c>
      <c r="H298" s="6" t="s">
        <v>16</v>
      </c>
      <c r="I298" s="5" t="s">
        <v>20</v>
      </c>
      <c r="J298" s="5" t="s">
        <v>18</v>
      </c>
      <c r="K298" s="5" t="s">
        <v>82</v>
      </c>
      <c r="L298" s="173">
        <v>2019</v>
      </c>
    </row>
    <row r="299" spans="1:12" x14ac:dyDescent="0.2">
      <c r="A299" s="171" t="s">
        <v>678</v>
      </c>
      <c r="B299" s="4">
        <v>44917</v>
      </c>
      <c r="C299" s="5" t="s">
        <v>19</v>
      </c>
      <c r="D299" s="5" t="s">
        <v>14</v>
      </c>
      <c r="E299" s="5">
        <v>7</v>
      </c>
      <c r="F299" s="5" t="s">
        <v>22</v>
      </c>
      <c r="G299" s="7">
        <v>1300</v>
      </c>
      <c r="H299" s="6" t="s">
        <v>16</v>
      </c>
      <c r="I299" s="5" t="s">
        <v>20</v>
      </c>
      <c r="J299" s="5" t="s">
        <v>18</v>
      </c>
      <c r="K299" s="5" t="s">
        <v>80</v>
      </c>
      <c r="L299" s="173">
        <v>2017</v>
      </c>
    </row>
    <row r="300" spans="1:12" x14ac:dyDescent="0.2">
      <c r="A300" s="171" t="s">
        <v>679</v>
      </c>
      <c r="B300" s="4">
        <v>44917</v>
      </c>
      <c r="C300" s="5" t="s">
        <v>21</v>
      </c>
      <c r="D300" s="5" t="s">
        <v>14</v>
      </c>
      <c r="E300" s="5">
        <v>6</v>
      </c>
      <c r="F300" s="5" t="s">
        <v>22</v>
      </c>
      <c r="G300" s="7">
        <v>1400</v>
      </c>
      <c r="H300" s="6" t="s">
        <v>16</v>
      </c>
      <c r="I300" s="5" t="s">
        <v>20</v>
      </c>
      <c r="J300" s="5" t="s">
        <v>18</v>
      </c>
      <c r="K300" s="5" t="s">
        <v>81</v>
      </c>
      <c r="L300" s="173">
        <v>2018</v>
      </c>
    </row>
    <row r="301" spans="1:12" x14ac:dyDescent="0.2">
      <c r="A301" s="171" t="s">
        <v>680</v>
      </c>
      <c r="B301" s="4">
        <v>44918</v>
      </c>
      <c r="C301" s="5" t="s">
        <v>19</v>
      </c>
      <c r="D301" s="5" t="s">
        <v>14</v>
      </c>
      <c r="E301" s="5">
        <v>7</v>
      </c>
      <c r="F301" s="5" t="s">
        <v>22</v>
      </c>
      <c r="G301" s="7">
        <v>1500</v>
      </c>
      <c r="H301" s="6" t="s">
        <v>16</v>
      </c>
      <c r="I301" s="5" t="s">
        <v>20</v>
      </c>
      <c r="J301" s="5" t="s">
        <v>18</v>
      </c>
      <c r="K301" s="5" t="s">
        <v>80</v>
      </c>
      <c r="L301" s="173">
        <v>2017</v>
      </c>
    </row>
    <row r="302" spans="1:12" x14ac:dyDescent="0.2">
      <c r="A302" s="171" t="s">
        <v>681</v>
      </c>
      <c r="B302" s="4">
        <v>44918</v>
      </c>
      <c r="C302" s="5" t="s">
        <v>21</v>
      </c>
      <c r="D302" s="5" t="s">
        <v>14</v>
      </c>
      <c r="E302" s="5">
        <v>6</v>
      </c>
      <c r="F302" s="5" t="s">
        <v>22</v>
      </c>
      <c r="G302" s="7">
        <v>1600</v>
      </c>
      <c r="H302" s="6" t="s">
        <v>16</v>
      </c>
      <c r="I302" s="5" t="s">
        <v>20</v>
      </c>
      <c r="J302" s="5" t="s">
        <v>18</v>
      </c>
      <c r="K302" s="5" t="s">
        <v>81</v>
      </c>
      <c r="L302" s="173">
        <v>2018</v>
      </c>
    </row>
    <row r="303" spans="1:12" x14ac:dyDescent="0.2">
      <c r="A303" s="171" t="s">
        <v>682</v>
      </c>
      <c r="B303" s="4">
        <v>44918</v>
      </c>
      <c r="C303" s="5" t="s">
        <v>23</v>
      </c>
      <c r="D303" s="5" t="s">
        <v>14</v>
      </c>
      <c r="E303" s="5">
        <v>31</v>
      </c>
      <c r="F303" s="5" t="s">
        <v>35</v>
      </c>
      <c r="G303" s="7">
        <v>1700</v>
      </c>
      <c r="H303" s="6" t="s">
        <v>16</v>
      </c>
      <c r="I303" s="5" t="s">
        <v>20</v>
      </c>
      <c r="J303" s="5" t="s">
        <v>18</v>
      </c>
      <c r="K303" s="5" t="s">
        <v>82</v>
      </c>
      <c r="L303" s="173">
        <v>2019</v>
      </c>
    </row>
    <row r="304" spans="1:12" x14ac:dyDescent="0.2">
      <c r="A304" s="171" t="s">
        <v>683</v>
      </c>
      <c r="B304" s="4">
        <v>44918</v>
      </c>
      <c r="C304" s="5" t="s">
        <v>13</v>
      </c>
      <c r="D304" s="5" t="s">
        <v>14</v>
      </c>
      <c r="E304" s="5">
        <v>18</v>
      </c>
      <c r="F304" s="5" t="s">
        <v>15</v>
      </c>
      <c r="G304" s="7">
        <v>1800</v>
      </c>
      <c r="H304" s="6" t="s">
        <v>16</v>
      </c>
      <c r="I304" s="5" t="s">
        <v>20</v>
      </c>
      <c r="J304" s="5" t="s">
        <v>34</v>
      </c>
      <c r="K304" s="5" t="s">
        <v>79</v>
      </c>
      <c r="L304" s="173">
        <v>2017</v>
      </c>
    </row>
    <row r="305" spans="1:12" x14ac:dyDescent="0.2">
      <c r="A305" s="171" t="s">
        <v>684</v>
      </c>
      <c r="B305" s="4">
        <v>44918</v>
      </c>
      <c r="C305" s="5" t="s">
        <v>13</v>
      </c>
      <c r="D305" s="5" t="s">
        <v>14</v>
      </c>
      <c r="E305" s="5">
        <v>20</v>
      </c>
      <c r="F305" s="5" t="s">
        <v>15</v>
      </c>
      <c r="G305" s="7">
        <v>1900</v>
      </c>
      <c r="H305" s="6" t="s">
        <v>16</v>
      </c>
      <c r="I305" s="5" t="s">
        <v>20</v>
      </c>
      <c r="J305" s="5" t="s">
        <v>34</v>
      </c>
      <c r="K305" s="5" t="s">
        <v>79</v>
      </c>
      <c r="L305" s="173">
        <v>2017</v>
      </c>
    </row>
    <row r="306" spans="1:12" x14ac:dyDescent="0.2">
      <c r="A306" s="171" t="s">
        <v>685</v>
      </c>
      <c r="B306" s="4">
        <v>44918</v>
      </c>
      <c r="C306" s="5" t="s">
        <v>13</v>
      </c>
      <c r="D306" s="5" t="s">
        <v>14</v>
      </c>
      <c r="E306" s="5">
        <v>1</v>
      </c>
      <c r="F306" s="5" t="s">
        <v>15</v>
      </c>
      <c r="G306" s="7">
        <v>2000</v>
      </c>
      <c r="H306" s="6" t="s">
        <v>16</v>
      </c>
      <c r="I306" s="5" t="s">
        <v>85</v>
      </c>
      <c r="J306" s="5" t="s">
        <v>31</v>
      </c>
      <c r="K306" s="5" t="s">
        <v>79</v>
      </c>
      <c r="L306" s="173">
        <v>2017</v>
      </c>
    </row>
    <row r="307" spans="1:12" x14ac:dyDescent="0.2">
      <c r="A307" s="171" t="s">
        <v>686</v>
      </c>
      <c r="B307" s="4">
        <v>44918</v>
      </c>
      <c r="C307" s="5" t="s">
        <v>13</v>
      </c>
      <c r="D307" s="5" t="s">
        <v>14</v>
      </c>
      <c r="E307" s="5">
        <v>2</v>
      </c>
      <c r="F307" s="5" t="s">
        <v>15</v>
      </c>
      <c r="G307" s="7">
        <v>2100</v>
      </c>
      <c r="H307" s="6" t="s">
        <v>16</v>
      </c>
      <c r="I307" s="5" t="s">
        <v>85</v>
      </c>
      <c r="J307" s="5" t="s">
        <v>31</v>
      </c>
      <c r="K307" s="5" t="s">
        <v>79</v>
      </c>
      <c r="L307" s="173">
        <v>2017</v>
      </c>
    </row>
    <row r="308" spans="1:12" x14ac:dyDescent="0.2">
      <c r="A308" s="171" t="s">
        <v>687</v>
      </c>
      <c r="B308" s="4">
        <v>44918</v>
      </c>
      <c r="C308" s="5" t="s">
        <v>13</v>
      </c>
      <c r="D308" s="5" t="s">
        <v>14</v>
      </c>
      <c r="E308" s="5">
        <v>2</v>
      </c>
      <c r="F308" s="5" t="s">
        <v>15</v>
      </c>
      <c r="G308" s="7">
        <v>2200</v>
      </c>
      <c r="H308" s="6" t="s">
        <v>16</v>
      </c>
      <c r="I308" s="5" t="s">
        <v>85</v>
      </c>
      <c r="J308" s="5" t="s">
        <v>31</v>
      </c>
      <c r="K308" s="5" t="s">
        <v>79</v>
      </c>
      <c r="L308" s="173">
        <v>2017</v>
      </c>
    </row>
    <row r="309" spans="1:12" x14ac:dyDescent="0.2">
      <c r="A309" s="171" t="s">
        <v>688</v>
      </c>
      <c r="B309" s="4">
        <v>44919</v>
      </c>
      <c r="C309" s="5" t="s">
        <v>13</v>
      </c>
      <c r="D309" s="5" t="s">
        <v>14</v>
      </c>
      <c r="E309" s="5">
        <v>3</v>
      </c>
      <c r="F309" s="5" t="s">
        <v>15</v>
      </c>
      <c r="G309" s="7">
        <v>2300</v>
      </c>
      <c r="H309" s="6" t="s">
        <v>16</v>
      </c>
      <c r="I309" s="5" t="s">
        <v>85</v>
      </c>
      <c r="J309" s="5" t="s">
        <v>31</v>
      </c>
      <c r="K309" s="5" t="s">
        <v>79</v>
      </c>
      <c r="L309" s="173">
        <v>2017</v>
      </c>
    </row>
    <row r="310" spans="1:12" x14ac:dyDescent="0.2">
      <c r="A310" s="171" t="s">
        <v>689</v>
      </c>
      <c r="B310" s="4">
        <v>44919</v>
      </c>
      <c r="C310" s="5" t="s">
        <v>13</v>
      </c>
      <c r="D310" s="5" t="s">
        <v>14</v>
      </c>
      <c r="E310" s="5">
        <v>2</v>
      </c>
      <c r="F310" s="5" t="s">
        <v>15</v>
      </c>
      <c r="G310" s="7">
        <v>2400</v>
      </c>
      <c r="H310" s="6" t="s">
        <v>16</v>
      </c>
      <c r="I310" s="5" t="s">
        <v>85</v>
      </c>
      <c r="J310" s="5" t="s">
        <v>31</v>
      </c>
      <c r="K310" s="5" t="s">
        <v>79</v>
      </c>
      <c r="L310" s="173">
        <v>2017</v>
      </c>
    </row>
    <row r="311" spans="1:12" x14ac:dyDescent="0.2">
      <c r="A311" s="171" t="s">
        <v>690</v>
      </c>
      <c r="B311" s="4">
        <v>44921</v>
      </c>
      <c r="C311" s="5" t="s">
        <v>13</v>
      </c>
      <c r="D311" s="5" t="s">
        <v>14</v>
      </c>
      <c r="E311" s="5">
        <v>2</v>
      </c>
      <c r="F311" s="5" t="s">
        <v>15</v>
      </c>
      <c r="G311" s="7">
        <v>3120</v>
      </c>
      <c r="H311" s="6" t="s">
        <v>16</v>
      </c>
      <c r="I311" s="5" t="s">
        <v>85</v>
      </c>
      <c r="J311" s="5" t="s">
        <v>31</v>
      </c>
      <c r="K311" s="5" t="s">
        <v>79</v>
      </c>
      <c r="L311" s="173">
        <v>2017</v>
      </c>
    </row>
    <row r="312" spans="1:12" x14ac:dyDescent="0.2">
      <c r="A312" s="171" t="s">
        <v>691</v>
      </c>
      <c r="B312" s="4">
        <v>44921</v>
      </c>
      <c r="C312" s="5" t="s">
        <v>13</v>
      </c>
      <c r="D312" s="5" t="s">
        <v>14</v>
      </c>
      <c r="E312" s="5">
        <v>24</v>
      </c>
      <c r="F312" s="5" t="s">
        <v>15</v>
      </c>
      <c r="G312" s="7">
        <v>5080</v>
      </c>
      <c r="H312" s="6" t="s">
        <v>16</v>
      </c>
      <c r="I312" s="5" t="s">
        <v>85</v>
      </c>
      <c r="J312" s="5" t="s">
        <v>34</v>
      </c>
      <c r="K312" s="5" t="s">
        <v>79</v>
      </c>
      <c r="L312" s="173">
        <v>2017</v>
      </c>
    </row>
    <row r="313" spans="1:12" x14ac:dyDescent="0.2">
      <c r="A313" s="171" t="s">
        <v>692</v>
      </c>
      <c r="B313" s="4">
        <v>44921</v>
      </c>
      <c r="C313" s="5" t="s">
        <v>13</v>
      </c>
      <c r="D313" s="5" t="s">
        <v>14</v>
      </c>
      <c r="E313" s="5">
        <v>17</v>
      </c>
      <c r="F313" s="5" t="s">
        <v>15</v>
      </c>
      <c r="G313" s="7">
        <v>6220</v>
      </c>
      <c r="H313" s="6" t="s">
        <v>16</v>
      </c>
      <c r="I313" s="5" t="s">
        <v>85</v>
      </c>
      <c r="J313" s="5" t="s">
        <v>34</v>
      </c>
      <c r="K313" s="5" t="s">
        <v>79</v>
      </c>
      <c r="L313" s="173">
        <v>2017</v>
      </c>
    </row>
    <row r="314" spans="1:12" x14ac:dyDescent="0.2">
      <c r="A314" s="171" t="s">
        <v>693</v>
      </c>
      <c r="B314" s="4">
        <v>44921</v>
      </c>
      <c r="C314" s="5" t="s">
        <v>23</v>
      </c>
      <c r="D314" s="5" t="s">
        <v>14</v>
      </c>
      <c r="E314" s="5">
        <v>31</v>
      </c>
      <c r="F314" s="5" t="s">
        <v>35</v>
      </c>
      <c r="G314" s="7">
        <v>1000</v>
      </c>
      <c r="H314" s="6" t="s">
        <v>16</v>
      </c>
      <c r="I314" s="5" t="s">
        <v>85</v>
      </c>
      <c r="J314" s="5" t="s">
        <v>18</v>
      </c>
      <c r="K314" s="5" t="s">
        <v>82</v>
      </c>
      <c r="L314" s="173">
        <v>2019</v>
      </c>
    </row>
    <row r="315" spans="1:12" x14ac:dyDescent="0.2">
      <c r="A315" s="171" t="s">
        <v>694</v>
      </c>
      <c r="B315" s="4">
        <v>44922</v>
      </c>
      <c r="C315" s="5" t="s">
        <v>13</v>
      </c>
      <c r="D315" s="5" t="s">
        <v>14</v>
      </c>
      <c r="E315" s="5">
        <v>3</v>
      </c>
      <c r="F315" s="5" t="s">
        <v>15</v>
      </c>
      <c r="G315" s="7">
        <v>1100</v>
      </c>
      <c r="H315" s="6" t="s">
        <v>16</v>
      </c>
      <c r="I315" s="5" t="s">
        <v>85</v>
      </c>
      <c r="J315" s="5" t="s">
        <v>31</v>
      </c>
      <c r="K315" s="5" t="s">
        <v>79</v>
      </c>
      <c r="L315" s="173">
        <v>2017</v>
      </c>
    </row>
    <row r="316" spans="1:12" x14ac:dyDescent="0.2">
      <c r="A316" s="171" t="s">
        <v>695</v>
      </c>
      <c r="B316" s="4">
        <v>44922</v>
      </c>
      <c r="C316" s="5" t="s">
        <v>13</v>
      </c>
      <c r="D316" s="5" t="s">
        <v>14</v>
      </c>
      <c r="E316" s="5">
        <v>1</v>
      </c>
      <c r="F316" s="5" t="s">
        <v>15</v>
      </c>
      <c r="G316" s="7">
        <v>1200</v>
      </c>
      <c r="H316" s="6" t="s">
        <v>16</v>
      </c>
      <c r="I316" s="5" t="s">
        <v>20</v>
      </c>
      <c r="J316" s="5" t="s">
        <v>31</v>
      </c>
      <c r="K316" s="5" t="s">
        <v>79</v>
      </c>
      <c r="L316" s="173">
        <v>2017</v>
      </c>
    </row>
    <row r="317" spans="1:12" x14ac:dyDescent="0.2">
      <c r="A317" s="171" t="s">
        <v>696</v>
      </c>
      <c r="B317" s="4">
        <v>44922</v>
      </c>
      <c r="C317" s="5" t="s">
        <v>13</v>
      </c>
      <c r="D317" s="5" t="s">
        <v>14</v>
      </c>
      <c r="E317" s="5">
        <v>22</v>
      </c>
      <c r="F317" s="5" t="s">
        <v>15</v>
      </c>
      <c r="G317" s="7">
        <v>1300</v>
      </c>
      <c r="H317" s="6" t="s">
        <v>16</v>
      </c>
      <c r="I317" s="5" t="s">
        <v>20</v>
      </c>
      <c r="J317" s="5" t="s">
        <v>34</v>
      </c>
      <c r="K317" s="5" t="s">
        <v>79</v>
      </c>
      <c r="L317" s="173">
        <v>2017</v>
      </c>
    </row>
    <row r="318" spans="1:12" x14ac:dyDescent="0.2">
      <c r="A318" s="171" t="s">
        <v>697</v>
      </c>
      <c r="B318" s="4">
        <v>44922</v>
      </c>
      <c r="C318" s="5" t="s">
        <v>13</v>
      </c>
      <c r="D318" s="5" t="s">
        <v>14</v>
      </c>
      <c r="E318" s="5">
        <v>18</v>
      </c>
      <c r="F318" s="5" t="s">
        <v>15</v>
      </c>
      <c r="G318" s="7">
        <v>1400</v>
      </c>
      <c r="H318" s="6" t="s">
        <v>16</v>
      </c>
      <c r="I318" s="5" t="s">
        <v>20</v>
      </c>
      <c r="J318" s="5" t="s">
        <v>34</v>
      </c>
      <c r="K318" s="5" t="s">
        <v>79</v>
      </c>
      <c r="L318" s="173">
        <v>2017</v>
      </c>
    </row>
    <row r="319" spans="1:12" x14ac:dyDescent="0.2">
      <c r="A319" s="171" t="s">
        <v>698</v>
      </c>
      <c r="B319" s="4">
        <v>44922</v>
      </c>
      <c r="C319" s="5" t="s">
        <v>23</v>
      </c>
      <c r="D319" s="5" t="s">
        <v>14</v>
      </c>
      <c r="E319" s="5">
        <v>31</v>
      </c>
      <c r="F319" s="5" t="s">
        <v>35</v>
      </c>
      <c r="G319" s="7">
        <v>1500</v>
      </c>
      <c r="H319" s="6" t="s">
        <v>16</v>
      </c>
      <c r="I319" s="5" t="s">
        <v>20</v>
      </c>
      <c r="J319" s="5" t="s">
        <v>18</v>
      </c>
      <c r="K319" s="5" t="s">
        <v>82</v>
      </c>
      <c r="L319" s="173">
        <v>2019</v>
      </c>
    </row>
    <row r="320" spans="1:12" x14ac:dyDescent="0.2">
      <c r="A320" s="171" t="s">
        <v>699</v>
      </c>
      <c r="B320" s="4">
        <v>44921</v>
      </c>
      <c r="C320" s="5" t="s">
        <v>21</v>
      </c>
      <c r="D320" s="5" t="s">
        <v>14</v>
      </c>
      <c r="E320" s="5">
        <v>10</v>
      </c>
      <c r="F320" s="5" t="s">
        <v>22</v>
      </c>
      <c r="G320" s="7">
        <v>1600</v>
      </c>
      <c r="H320" s="6" t="s">
        <v>16</v>
      </c>
      <c r="I320" s="5" t="s">
        <v>20</v>
      </c>
      <c r="J320" s="5" t="s">
        <v>18</v>
      </c>
      <c r="K320" s="5" t="s">
        <v>81</v>
      </c>
      <c r="L320" s="173">
        <v>2018</v>
      </c>
    </row>
    <row r="321" spans="1:12" x14ac:dyDescent="0.2">
      <c r="A321" s="171" t="s">
        <v>700</v>
      </c>
      <c r="B321" s="4">
        <v>44922</v>
      </c>
      <c r="C321" s="5" t="s">
        <v>21</v>
      </c>
      <c r="D321" s="5" t="s">
        <v>14</v>
      </c>
      <c r="E321" s="5">
        <v>10</v>
      </c>
      <c r="F321" s="5" t="s">
        <v>22</v>
      </c>
      <c r="G321" s="7">
        <v>1700</v>
      </c>
      <c r="H321" s="6" t="s">
        <v>16</v>
      </c>
      <c r="I321" s="5" t="s">
        <v>20</v>
      </c>
      <c r="J321" s="5" t="s">
        <v>18</v>
      </c>
      <c r="K321" s="5" t="s">
        <v>81</v>
      </c>
      <c r="L321" s="173">
        <v>2018</v>
      </c>
    </row>
    <row r="322" spans="1:12" x14ac:dyDescent="0.2">
      <c r="A322" s="171" t="s">
        <v>701</v>
      </c>
      <c r="B322" s="4">
        <v>44923</v>
      </c>
      <c r="C322" s="5" t="s">
        <v>13</v>
      </c>
      <c r="D322" s="5" t="s">
        <v>14</v>
      </c>
      <c r="E322" s="5">
        <v>17</v>
      </c>
      <c r="F322" s="5" t="s">
        <v>15</v>
      </c>
      <c r="G322" s="7">
        <v>1800</v>
      </c>
      <c r="H322" s="6" t="s">
        <v>16</v>
      </c>
      <c r="I322" s="5" t="s">
        <v>20</v>
      </c>
      <c r="J322" s="5" t="s">
        <v>34</v>
      </c>
      <c r="K322" s="5" t="s">
        <v>79</v>
      </c>
      <c r="L322" s="173">
        <v>2017</v>
      </c>
    </row>
    <row r="323" spans="1:12" x14ac:dyDescent="0.2">
      <c r="A323" s="171" t="s">
        <v>702</v>
      </c>
      <c r="B323" s="4">
        <v>44923</v>
      </c>
      <c r="C323" s="5" t="s">
        <v>23</v>
      </c>
      <c r="D323" s="5" t="s">
        <v>14</v>
      </c>
      <c r="E323" s="5">
        <v>31</v>
      </c>
      <c r="F323" s="5" t="s">
        <v>35</v>
      </c>
      <c r="G323" s="7">
        <v>1900</v>
      </c>
      <c r="H323" s="6" t="s">
        <v>16</v>
      </c>
      <c r="I323" s="5" t="s">
        <v>20</v>
      </c>
      <c r="J323" s="5" t="s">
        <v>18</v>
      </c>
      <c r="K323" s="5" t="s">
        <v>82</v>
      </c>
      <c r="L323" s="173">
        <v>2019</v>
      </c>
    </row>
    <row r="324" spans="1:12" x14ac:dyDescent="0.2">
      <c r="A324" s="171" t="s">
        <v>703</v>
      </c>
      <c r="B324" s="4">
        <v>44923</v>
      </c>
      <c r="C324" s="5" t="s">
        <v>13</v>
      </c>
      <c r="D324" s="5" t="s">
        <v>14</v>
      </c>
      <c r="E324" s="5">
        <v>22</v>
      </c>
      <c r="F324" s="5" t="s">
        <v>15</v>
      </c>
      <c r="G324" s="7">
        <v>2000</v>
      </c>
      <c r="H324" s="6" t="s">
        <v>16</v>
      </c>
      <c r="I324" s="5" t="s">
        <v>20</v>
      </c>
      <c r="J324" s="5" t="s">
        <v>34</v>
      </c>
      <c r="K324" s="5" t="s">
        <v>79</v>
      </c>
      <c r="L324" s="173">
        <v>2017</v>
      </c>
    </row>
    <row r="325" spans="1:12" x14ac:dyDescent="0.2">
      <c r="A325" s="171" t="s">
        <v>704</v>
      </c>
      <c r="B325" s="4">
        <v>44923</v>
      </c>
      <c r="C325" s="5" t="s">
        <v>13</v>
      </c>
      <c r="D325" s="5" t="s">
        <v>14</v>
      </c>
      <c r="E325" s="5">
        <v>1</v>
      </c>
      <c r="F325" s="5" t="s">
        <v>15</v>
      </c>
      <c r="G325" s="7">
        <v>2100</v>
      </c>
      <c r="H325" s="6" t="s">
        <v>16</v>
      </c>
      <c r="I325" s="5" t="s">
        <v>20</v>
      </c>
      <c r="J325" s="5" t="s">
        <v>31</v>
      </c>
      <c r="K325" s="5" t="s">
        <v>79</v>
      </c>
      <c r="L325" s="173">
        <v>2017</v>
      </c>
    </row>
    <row r="326" spans="1:12" x14ac:dyDescent="0.2">
      <c r="A326" s="171" t="s">
        <v>705</v>
      </c>
      <c r="B326" s="4">
        <v>44923</v>
      </c>
      <c r="C326" s="5" t="s">
        <v>13</v>
      </c>
      <c r="D326" s="5" t="s">
        <v>14</v>
      </c>
      <c r="E326" s="5">
        <v>3</v>
      </c>
      <c r="F326" s="5" t="s">
        <v>15</v>
      </c>
      <c r="G326" s="7">
        <v>2200</v>
      </c>
      <c r="H326" s="6" t="s">
        <v>16</v>
      </c>
      <c r="I326" s="5" t="s">
        <v>20</v>
      </c>
      <c r="J326" s="5" t="s">
        <v>31</v>
      </c>
      <c r="K326" s="5" t="s">
        <v>79</v>
      </c>
      <c r="L326" s="173">
        <v>2017</v>
      </c>
    </row>
    <row r="327" spans="1:12" x14ac:dyDescent="0.2">
      <c r="A327" s="171" t="s">
        <v>706</v>
      </c>
      <c r="B327" s="4">
        <v>44923</v>
      </c>
      <c r="C327" s="5" t="s">
        <v>21</v>
      </c>
      <c r="D327" s="5" t="s">
        <v>14</v>
      </c>
      <c r="E327" s="5">
        <v>10</v>
      </c>
      <c r="F327" s="5" t="s">
        <v>22</v>
      </c>
      <c r="G327" s="7">
        <v>2300</v>
      </c>
      <c r="H327" s="6" t="s">
        <v>16</v>
      </c>
      <c r="I327" s="5" t="s">
        <v>20</v>
      </c>
      <c r="J327" s="5" t="s">
        <v>18</v>
      </c>
      <c r="K327" s="5" t="s">
        <v>81</v>
      </c>
      <c r="L327" s="173">
        <v>2018</v>
      </c>
    </row>
    <row r="328" spans="1:12" x14ac:dyDescent="0.2">
      <c r="A328" s="171" t="s">
        <v>707</v>
      </c>
      <c r="B328" s="4">
        <v>44924</v>
      </c>
      <c r="C328" s="5" t="s">
        <v>21</v>
      </c>
      <c r="D328" s="5" t="s">
        <v>14</v>
      </c>
      <c r="E328" s="5">
        <v>10</v>
      </c>
      <c r="F328" s="5" t="s">
        <v>22</v>
      </c>
      <c r="G328" s="7">
        <v>2400</v>
      </c>
      <c r="H328" s="6" t="s">
        <v>16</v>
      </c>
      <c r="I328" s="5" t="s">
        <v>20</v>
      </c>
      <c r="J328" s="5" t="s">
        <v>18</v>
      </c>
      <c r="K328" s="5" t="s">
        <v>81</v>
      </c>
      <c r="L328" s="173">
        <v>2018</v>
      </c>
    </row>
    <row r="329" spans="1:12" x14ac:dyDescent="0.2">
      <c r="A329" s="171" t="s">
        <v>708</v>
      </c>
      <c r="B329" s="4">
        <v>44924</v>
      </c>
      <c r="C329" s="5" t="s">
        <v>23</v>
      </c>
      <c r="D329" s="5" t="s">
        <v>14</v>
      </c>
      <c r="E329" s="5">
        <v>30</v>
      </c>
      <c r="F329" s="5" t="s">
        <v>35</v>
      </c>
      <c r="G329" s="7">
        <v>1900</v>
      </c>
      <c r="H329" s="6" t="s">
        <v>16</v>
      </c>
      <c r="I329" s="5" t="s">
        <v>20</v>
      </c>
      <c r="J329" s="5" t="s">
        <v>18</v>
      </c>
      <c r="K329" s="5" t="s">
        <v>82</v>
      </c>
      <c r="L329" s="173">
        <v>2019</v>
      </c>
    </row>
    <row r="330" spans="1:12" x14ac:dyDescent="0.2">
      <c r="A330" s="171" t="s">
        <v>709</v>
      </c>
      <c r="B330" s="4">
        <v>44924</v>
      </c>
      <c r="C330" s="5" t="s">
        <v>13</v>
      </c>
      <c r="D330" s="5" t="s">
        <v>14</v>
      </c>
      <c r="E330" s="5">
        <v>4</v>
      </c>
      <c r="F330" s="5" t="s">
        <v>15</v>
      </c>
      <c r="G330" s="7">
        <v>1000</v>
      </c>
      <c r="H330" s="6" t="s">
        <v>16</v>
      </c>
      <c r="I330" s="5" t="s">
        <v>20</v>
      </c>
      <c r="J330" s="5" t="s">
        <v>31</v>
      </c>
      <c r="K330" s="5" t="s">
        <v>79</v>
      </c>
      <c r="L330" s="173">
        <v>2017</v>
      </c>
    </row>
    <row r="331" spans="1:12" x14ac:dyDescent="0.2">
      <c r="A331" s="171" t="s">
        <v>710</v>
      </c>
      <c r="B331" s="4">
        <v>44924</v>
      </c>
      <c r="C331" s="5" t="s">
        <v>13</v>
      </c>
      <c r="D331" s="5" t="s">
        <v>14</v>
      </c>
      <c r="E331" s="5">
        <v>4</v>
      </c>
      <c r="F331" s="5" t="s">
        <v>15</v>
      </c>
      <c r="G331" s="7">
        <v>1100</v>
      </c>
      <c r="H331" s="6" t="s">
        <v>16</v>
      </c>
      <c r="I331" s="5" t="s">
        <v>20</v>
      </c>
      <c r="J331" s="5" t="s">
        <v>31</v>
      </c>
      <c r="K331" s="5" t="s">
        <v>79</v>
      </c>
      <c r="L331" s="173">
        <v>2017</v>
      </c>
    </row>
    <row r="332" spans="1:12" x14ac:dyDescent="0.2">
      <c r="A332" s="171" t="s">
        <v>711</v>
      </c>
      <c r="B332" s="4">
        <v>44924</v>
      </c>
      <c r="C332" s="5" t="s">
        <v>13</v>
      </c>
      <c r="D332" s="5" t="s">
        <v>14</v>
      </c>
      <c r="E332" s="5">
        <v>18</v>
      </c>
      <c r="F332" s="5" t="s">
        <v>15</v>
      </c>
      <c r="G332" s="7">
        <v>1200</v>
      </c>
      <c r="H332" s="6" t="s">
        <v>16</v>
      </c>
      <c r="I332" s="5" t="s">
        <v>20</v>
      </c>
      <c r="J332" s="5" t="s">
        <v>34</v>
      </c>
      <c r="K332" s="5" t="s">
        <v>79</v>
      </c>
      <c r="L332" s="173">
        <v>2017</v>
      </c>
    </row>
    <row r="333" spans="1:12" x14ac:dyDescent="0.2">
      <c r="A333" s="171" t="s">
        <v>712</v>
      </c>
      <c r="B333" s="4">
        <v>44924</v>
      </c>
      <c r="C333" s="5" t="s">
        <v>13</v>
      </c>
      <c r="D333" s="5" t="s">
        <v>14</v>
      </c>
      <c r="E333" s="5">
        <v>18</v>
      </c>
      <c r="F333" s="5" t="s">
        <v>15</v>
      </c>
      <c r="G333" s="7">
        <v>1300</v>
      </c>
      <c r="H333" s="6" t="s">
        <v>16</v>
      </c>
      <c r="I333" s="5" t="s">
        <v>20</v>
      </c>
      <c r="J333" s="5" t="s">
        <v>34</v>
      </c>
      <c r="K333" s="5" t="s">
        <v>79</v>
      </c>
      <c r="L333" s="173">
        <v>2017</v>
      </c>
    </row>
    <row r="334" spans="1:12" x14ac:dyDescent="0.2">
      <c r="A334" s="171" t="s">
        <v>713</v>
      </c>
      <c r="B334" s="4">
        <v>44925</v>
      </c>
      <c r="C334" s="5" t="s">
        <v>13</v>
      </c>
      <c r="D334" s="5" t="s">
        <v>14</v>
      </c>
      <c r="E334" s="5">
        <v>18</v>
      </c>
      <c r="F334" s="5" t="s">
        <v>15</v>
      </c>
      <c r="G334" s="7">
        <v>1400</v>
      </c>
      <c r="H334" s="6" t="s">
        <v>16</v>
      </c>
      <c r="I334" s="5" t="s">
        <v>20</v>
      </c>
      <c r="J334" s="5" t="s">
        <v>34</v>
      </c>
      <c r="K334" s="5" t="s">
        <v>79</v>
      </c>
      <c r="L334" s="173">
        <v>2017</v>
      </c>
    </row>
    <row r="335" spans="1:12" x14ac:dyDescent="0.2">
      <c r="A335" s="171" t="s">
        <v>714</v>
      </c>
      <c r="B335" s="4">
        <v>44925</v>
      </c>
      <c r="C335" s="5" t="s">
        <v>13</v>
      </c>
      <c r="D335" s="5" t="s">
        <v>14</v>
      </c>
      <c r="E335" s="5">
        <v>4</v>
      </c>
      <c r="F335" s="5" t="s">
        <v>15</v>
      </c>
      <c r="G335" s="7">
        <v>1500</v>
      </c>
      <c r="H335" s="6" t="s">
        <v>16</v>
      </c>
      <c r="I335" s="5" t="s">
        <v>20</v>
      </c>
      <c r="J335" s="5" t="s">
        <v>31</v>
      </c>
      <c r="K335" s="5" t="s">
        <v>79</v>
      </c>
      <c r="L335" s="173">
        <v>2017</v>
      </c>
    </row>
    <row r="336" spans="1:12" x14ac:dyDescent="0.2">
      <c r="A336" s="171" t="s">
        <v>715</v>
      </c>
      <c r="B336" s="4">
        <v>44925</v>
      </c>
      <c r="C336" s="5" t="s">
        <v>13</v>
      </c>
      <c r="D336" s="5" t="s">
        <v>14</v>
      </c>
      <c r="E336" s="5">
        <v>18</v>
      </c>
      <c r="F336" s="5" t="s">
        <v>15</v>
      </c>
      <c r="G336" s="7">
        <v>1600</v>
      </c>
      <c r="H336" s="6" t="s">
        <v>16</v>
      </c>
      <c r="I336" s="5" t="s">
        <v>20</v>
      </c>
      <c r="J336" s="5" t="s">
        <v>34</v>
      </c>
      <c r="K336" s="5" t="s">
        <v>79</v>
      </c>
      <c r="L336" s="173">
        <v>2017</v>
      </c>
    </row>
    <row r="337" spans="1:12" x14ac:dyDescent="0.2">
      <c r="A337" s="171" t="s">
        <v>716</v>
      </c>
      <c r="B337" s="4">
        <v>44831</v>
      </c>
      <c r="C337" s="5" t="s">
        <v>13</v>
      </c>
      <c r="D337" s="5" t="s">
        <v>14</v>
      </c>
      <c r="E337" s="5">
        <v>32</v>
      </c>
      <c r="F337" s="5" t="s">
        <v>15</v>
      </c>
      <c r="G337" s="7">
        <v>1000</v>
      </c>
      <c r="H337" s="6" t="s">
        <v>16</v>
      </c>
      <c r="I337" s="5" t="s">
        <v>17</v>
      </c>
      <c r="J337" s="5" t="s">
        <v>18</v>
      </c>
      <c r="K337" s="5" t="s">
        <v>79</v>
      </c>
      <c r="L337" s="173">
        <v>2017</v>
      </c>
    </row>
    <row r="338" spans="1:12" x14ac:dyDescent="0.2">
      <c r="A338" s="171" t="s">
        <v>717</v>
      </c>
      <c r="B338" s="4">
        <v>44832</v>
      </c>
      <c r="C338" s="5" t="s">
        <v>13</v>
      </c>
      <c r="D338" s="5" t="s">
        <v>14</v>
      </c>
      <c r="E338" s="5">
        <v>20</v>
      </c>
      <c r="F338" s="5" t="s">
        <v>15</v>
      </c>
      <c r="G338" s="7">
        <v>1100</v>
      </c>
      <c r="H338" s="6" t="s">
        <v>16</v>
      </c>
      <c r="I338" s="5" t="s">
        <v>17</v>
      </c>
      <c r="J338" s="5" t="s">
        <v>18</v>
      </c>
      <c r="K338" s="5" t="s">
        <v>79</v>
      </c>
      <c r="L338" s="173">
        <v>2017</v>
      </c>
    </row>
    <row r="339" spans="1:12" x14ac:dyDescent="0.2">
      <c r="A339" s="171" t="s">
        <v>718</v>
      </c>
      <c r="B339" s="4">
        <v>44832</v>
      </c>
      <c r="C339" s="5" t="s">
        <v>13</v>
      </c>
      <c r="D339" s="5" t="s">
        <v>14</v>
      </c>
      <c r="E339" s="5">
        <v>18</v>
      </c>
      <c r="F339" s="5" t="s">
        <v>15</v>
      </c>
      <c r="G339" s="7">
        <v>1200</v>
      </c>
      <c r="H339" s="6" t="s">
        <v>16</v>
      </c>
      <c r="I339" s="5" t="s">
        <v>17</v>
      </c>
      <c r="J339" s="5" t="s">
        <v>18</v>
      </c>
      <c r="K339" s="5" t="s">
        <v>79</v>
      </c>
      <c r="L339" s="173">
        <v>2017</v>
      </c>
    </row>
    <row r="340" spans="1:12" x14ac:dyDescent="0.2">
      <c r="A340" s="171" t="s">
        <v>719</v>
      </c>
      <c r="B340" s="4">
        <v>44832</v>
      </c>
      <c r="C340" s="5" t="s">
        <v>19</v>
      </c>
      <c r="D340" s="5" t="s">
        <v>14</v>
      </c>
      <c r="E340" s="5">
        <v>14</v>
      </c>
      <c r="F340" s="5" t="s">
        <v>15</v>
      </c>
      <c r="G340" s="7">
        <v>1300</v>
      </c>
      <c r="H340" s="6" t="s">
        <v>16</v>
      </c>
      <c r="I340" s="5" t="s">
        <v>17</v>
      </c>
      <c r="J340" s="5" t="s">
        <v>18</v>
      </c>
      <c r="K340" s="5" t="s">
        <v>80</v>
      </c>
      <c r="L340" s="173">
        <v>2017</v>
      </c>
    </row>
    <row r="341" spans="1:12" x14ac:dyDescent="0.2">
      <c r="A341" s="171" t="s">
        <v>720</v>
      </c>
      <c r="B341" s="4">
        <v>44833</v>
      </c>
      <c r="C341" s="5" t="s">
        <v>13</v>
      </c>
      <c r="D341" s="5" t="s">
        <v>14</v>
      </c>
      <c r="E341" s="5">
        <v>12</v>
      </c>
      <c r="F341" s="5" t="s">
        <v>15</v>
      </c>
      <c r="G341" s="7">
        <v>1400</v>
      </c>
      <c r="H341" s="6" t="s">
        <v>16</v>
      </c>
      <c r="I341" s="5" t="s">
        <v>17</v>
      </c>
      <c r="J341" s="5" t="s">
        <v>18</v>
      </c>
      <c r="K341" s="5" t="s">
        <v>79</v>
      </c>
      <c r="L341" s="173">
        <v>2017</v>
      </c>
    </row>
    <row r="342" spans="1:12" x14ac:dyDescent="0.2">
      <c r="A342" s="171" t="s">
        <v>721</v>
      </c>
      <c r="B342" s="4">
        <v>44833</v>
      </c>
      <c r="C342" s="5" t="s">
        <v>13</v>
      </c>
      <c r="D342" s="5" t="s">
        <v>14</v>
      </c>
      <c r="E342" s="5">
        <v>26</v>
      </c>
      <c r="F342" s="5" t="s">
        <v>15</v>
      </c>
      <c r="G342" s="7">
        <v>1500</v>
      </c>
      <c r="H342" s="6" t="s">
        <v>16</v>
      </c>
      <c r="I342" s="5" t="s">
        <v>17</v>
      </c>
      <c r="J342" s="5" t="s">
        <v>18</v>
      </c>
      <c r="K342" s="5" t="s">
        <v>79</v>
      </c>
      <c r="L342" s="173">
        <v>2017</v>
      </c>
    </row>
    <row r="343" spans="1:12" x14ac:dyDescent="0.2">
      <c r="A343" s="171" t="s">
        <v>722</v>
      </c>
      <c r="B343" s="4">
        <v>44833</v>
      </c>
      <c r="C343" s="5" t="s">
        <v>19</v>
      </c>
      <c r="D343" s="5" t="s">
        <v>14</v>
      </c>
      <c r="E343" s="5">
        <v>24</v>
      </c>
      <c r="F343" s="5" t="s">
        <v>15</v>
      </c>
      <c r="G343" s="7">
        <v>1600</v>
      </c>
      <c r="H343" s="6" t="s">
        <v>16</v>
      </c>
      <c r="I343" s="5" t="s">
        <v>17</v>
      </c>
      <c r="J343" s="5" t="s">
        <v>18</v>
      </c>
      <c r="K343" s="5" t="s">
        <v>80</v>
      </c>
      <c r="L343" s="173">
        <v>2017</v>
      </c>
    </row>
    <row r="344" spans="1:12" x14ac:dyDescent="0.2">
      <c r="A344" s="171" t="s">
        <v>723</v>
      </c>
      <c r="B344" s="4">
        <v>44834</v>
      </c>
      <c r="C344" s="5" t="s">
        <v>19</v>
      </c>
      <c r="D344" s="5" t="s">
        <v>14</v>
      </c>
      <c r="E344" s="5">
        <v>24</v>
      </c>
      <c r="F344" s="5" t="s">
        <v>15</v>
      </c>
      <c r="G344" s="7">
        <v>1700</v>
      </c>
      <c r="H344" s="6" t="s">
        <v>16</v>
      </c>
      <c r="I344" s="5" t="s">
        <v>17</v>
      </c>
      <c r="J344" s="5" t="s">
        <v>18</v>
      </c>
      <c r="K344" s="5" t="s">
        <v>80</v>
      </c>
      <c r="L344" s="173">
        <v>2017</v>
      </c>
    </row>
    <row r="345" spans="1:12" x14ac:dyDescent="0.2">
      <c r="A345" s="171" t="s">
        <v>724</v>
      </c>
      <c r="B345" s="4">
        <v>44834</v>
      </c>
      <c r="C345" s="5" t="s">
        <v>13</v>
      </c>
      <c r="D345" s="5" t="s">
        <v>14</v>
      </c>
      <c r="E345" s="5">
        <v>9</v>
      </c>
      <c r="F345" s="5" t="s">
        <v>15</v>
      </c>
      <c r="G345" s="7">
        <v>1800</v>
      </c>
      <c r="H345" s="6" t="s">
        <v>16</v>
      </c>
      <c r="I345" s="5" t="s">
        <v>17</v>
      </c>
      <c r="J345" s="5" t="s">
        <v>18</v>
      </c>
      <c r="K345" s="5" t="s">
        <v>79</v>
      </c>
      <c r="L345" s="173">
        <v>2017</v>
      </c>
    </row>
    <row r="346" spans="1:12" x14ac:dyDescent="0.2">
      <c r="A346" s="171" t="s">
        <v>725</v>
      </c>
      <c r="B346" s="4">
        <v>44834</v>
      </c>
      <c r="C346" s="5" t="s">
        <v>13</v>
      </c>
      <c r="D346" s="5" t="s">
        <v>14</v>
      </c>
      <c r="E346" s="5">
        <v>32</v>
      </c>
      <c r="F346" s="5" t="s">
        <v>15</v>
      </c>
      <c r="G346" s="7">
        <v>1900</v>
      </c>
      <c r="H346" s="6" t="s">
        <v>16</v>
      </c>
      <c r="I346" s="5" t="s">
        <v>17</v>
      </c>
      <c r="J346" s="5" t="s">
        <v>18</v>
      </c>
      <c r="K346" s="5" t="s">
        <v>79</v>
      </c>
      <c r="L346" s="173">
        <v>2017</v>
      </c>
    </row>
    <row r="347" spans="1:12" x14ac:dyDescent="0.2">
      <c r="A347" s="171" t="s">
        <v>726</v>
      </c>
      <c r="B347" s="4">
        <v>44835</v>
      </c>
      <c r="C347" s="5" t="s">
        <v>19</v>
      </c>
      <c r="D347" s="5" t="s">
        <v>14</v>
      </c>
      <c r="E347" s="5">
        <v>24</v>
      </c>
      <c r="F347" s="5" t="s">
        <v>15</v>
      </c>
      <c r="G347" s="7">
        <v>2000</v>
      </c>
      <c r="H347" s="6" t="s">
        <v>16</v>
      </c>
      <c r="I347" s="5" t="s">
        <v>17</v>
      </c>
      <c r="J347" s="5" t="s">
        <v>18</v>
      </c>
      <c r="K347" s="5" t="s">
        <v>80</v>
      </c>
      <c r="L347" s="173">
        <v>2017</v>
      </c>
    </row>
    <row r="348" spans="1:12" x14ac:dyDescent="0.2">
      <c r="A348" s="171" t="s">
        <v>727</v>
      </c>
      <c r="B348" s="4">
        <v>44835</v>
      </c>
      <c r="C348" s="5" t="s">
        <v>13</v>
      </c>
      <c r="D348" s="5" t="s">
        <v>14</v>
      </c>
      <c r="E348" s="5">
        <v>23</v>
      </c>
      <c r="F348" s="5" t="s">
        <v>15</v>
      </c>
      <c r="G348" s="7">
        <v>2100</v>
      </c>
      <c r="H348" s="6" t="s">
        <v>16</v>
      </c>
      <c r="I348" s="5" t="s">
        <v>17</v>
      </c>
      <c r="J348" s="5" t="s">
        <v>18</v>
      </c>
      <c r="K348" s="5" t="s">
        <v>79</v>
      </c>
      <c r="L348" s="173">
        <v>2017</v>
      </c>
    </row>
    <row r="349" spans="1:12" x14ac:dyDescent="0.2">
      <c r="A349" s="171" t="s">
        <v>728</v>
      </c>
      <c r="B349" s="4">
        <v>44835</v>
      </c>
      <c r="C349" s="5" t="s">
        <v>13</v>
      </c>
      <c r="D349" s="5" t="s">
        <v>14</v>
      </c>
      <c r="E349" s="5">
        <v>4</v>
      </c>
      <c r="F349" s="5" t="s">
        <v>15</v>
      </c>
      <c r="G349" s="7">
        <v>2200</v>
      </c>
      <c r="H349" s="6" t="s">
        <v>16</v>
      </c>
      <c r="I349" s="5" t="s">
        <v>17</v>
      </c>
      <c r="J349" s="5" t="s">
        <v>18</v>
      </c>
      <c r="K349" s="5" t="s">
        <v>79</v>
      </c>
      <c r="L349" s="173">
        <v>2017</v>
      </c>
    </row>
    <row r="350" spans="1:12" x14ac:dyDescent="0.2">
      <c r="A350" s="171" t="s">
        <v>729</v>
      </c>
      <c r="B350" s="4">
        <v>44837</v>
      </c>
      <c r="C350" s="5" t="s">
        <v>19</v>
      </c>
      <c r="D350" s="5" t="s">
        <v>14</v>
      </c>
      <c r="E350" s="5">
        <v>24</v>
      </c>
      <c r="F350" s="5" t="s">
        <v>15</v>
      </c>
      <c r="G350" s="7">
        <v>2300</v>
      </c>
      <c r="H350" s="6" t="s">
        <v>16</v>
      </c>
      <c r="I350" s="5" t="s">
        <v>17</v>
      </c>
      <c r="J350" s="5" t="s">
        <v>18</v>
      </c>
      <c r="K350" s="5" t="s">
        <v>80</v>
      </c>
      <c r="L350" s="173">
        <v>2017</v>
      </c>
    </row>
    <row r="351" spans="1:12" x14ac:dyDescent="0.2">
      <c r="A351" s="171" t="s">
        <v>730</v>
      </c>
      <c r="B351" s="4">
        <v>44837</v>
      </c>
      <c r="C351" s="5" t="s">
        <v>13</v>
      </c>
      <c r="D351" s="5" t="s">
        <v>14</v>
      </c>
      <c r="E351" s="5">
        <v>17</v>
      </c>
      <c r="F351" s="5" t="s">
        <v>15</v>
      </c>
      <c r="G351" s="7">
        <v>2400</v>
      </c>
      <c r="H351" s="6" t="s">
        <v>16</v>
      </c>
      <c r="I351" s="5" t="s">
        <v>17</v>
      </c>
      <c r="J351" s="5" t="s">
        <v>18</v>
      </c>
      <c r="K351" s="5" t="s">
        <v>79</v>
      </c>
      <c r="L351" s="173">
        <v>2017</v>
      </c>
    </row>
    <row r="352" spans="1:12" x14ac:dyDescent="0.2">
      <c r="A352" s="171" t="s">
        <v>731</v>
      </c>
      <c r="B352" s="4">
        <v>44837</v>
      </c>
      <c r="C352" s="5" t="s">
        <v>13</v>
      </c>
      <c r="D352" s="5" t="s">
        <v>14</v>
      </c>
      <c r="E352" s="5">
        <v>8</v>
      </c>
      <c r="F352" s="5" t="s">
        <v>15</v>
      </c>
      <c r="G352" s="7">
        <v>2500</v>
      </c>
      <c r="H352" s="6" t="s">
        <v>16</v>
      </c>
      <c r="I352" s="5" t="s">
        <v>17</v>
      </c>
      <c r="J352" s="5" t="s">
        <v>18</v>
      </c>
      <c r="K352" s="5" t="s">
        <v>79</v>
      </c>
      <c r="L352" s="173">
        <v>2017</v>
      </c>
    </row>
    <row r="353" spans="1:12" x14ac:dyDescent="0.2">
      <c r="A353" s="171" t="s">
        <v>732</v>
      </c>
      <c r="B353" s="4">
        <v>44837</v>
      </c>
      <c r="C353" s="5" t="s">
        <v>13</v>
      </c>
      <c r="D353" s="5" t="s">
        <v>14</v>
      </c>
      <c r="E353" s="5">
        <v>20</v>
      </c>
      <c r="F353" s="5" t="s">
        <v>15</v>
      </c>
      <c r="G353" s="7">
        <v>2600</v>
      </c>
      <c r="H353" s="6" t="s">
        <v>16</v>
      </c>
      <c r="I353" s="5" t="s">
        <v>17</v>
      </c>
      <c r="J353" s="5" t="s">
        <v>18</v>
      </c>
      <c r="K353" s="5" t="s">
        <v>79</v>
      </c>
      <c r="L353" s="173">
        <v>2017</v>
      </c>
    </row>
    <row r="354" spans="1:12" x14ac:dyDescent="0.2">
      <c r="A354" s="171" t="s">
        <v>733</v>
      </c>
      <c r="B354" s="4">
        <v>44838</v>
      </c>
      <c r="C354" s="5" t="s">
        <v>19</v>
      </c>
      <c r="D354" s="5" t="s">
        <v>14</v>
      </c>
      <c r="E354" s="5">
        <v>27</v>
      </c>
      <c r="F354" s="5" t="s">
        <v>15</v>
      </c>
      <c r="G354" s="7">
        <v>2700</v>
      </c>
      <c r="H354" s="6" t="s">
        <v>16</v>
      </c>
      <c r="I354" s="5" t="s">
        <v>17</v>
      </c>
      <c r="J354" s="5" t="s">
        <v>18</v>
      </c>
      <c r="K354" s="5" t="s">
        <v>80</v>
      </c>
      <c r="L354" s="173">
        <v>2017</v>
      </c>
    </row>
    <row r="355" spans="1:12" x14ac:dyDescent="0.2">
      <c r="A355" s="171" t="s">
        <v>734</v>
      </c>
      <c r="B355" s="4">
        <v>44838</v>
      </c>
      <c r="C355" s="5" t="s">
        <v>13</v>
      </c>
      <c r="D355" s="5" t="s">
        <v>14</v>
      </c>
      <c r="E355" s="5">
        <v>18</v>
      </c>
      <c r="F355" s="5" t="s">
        <v>15</v>
      </c>
      <c r="G355" s="7">
        <v>2800</v>
      </c>
      <c r="H355" s="6" t="s">
        <v>16</v>
      </c>
      <c r="I355" s="5" t="s">
        <v>17</v>
      </c>
      <c r="J355" s="5" t="s">
        <v>18</v>
      </c>
      <c r="K355" s="5" t="s">
        <v>79</v>
      </c>
      <c r="L355" s="173">
        <v>2017</v>
      </c>
    </row>
    <row r="356" spans="1:12" x14ac:dyDescent="0.2">
      <c r="A356" s="171" t="s">
        <v>735</v>
      </c>
      <c r="B356" s="4">
        <v>44838</v>
      </c>
      <c r="C356" s="5" t="s">
        <v>13</v>
      </c>
      <c r="D356" s="5" t="s">
        <v>14</v>
      </c>
      <c r="E356" s="5">
        <v>16</v>
      </c>
      <c r="F356" s="5" t="s">
        <v>15</v>
      </c>
      <c r="G356" s="7">
        <v>2900</v>
      </c>
      <c r="H356" s="6" t="s">
        <v>16</v>
      </c>
      <c r="I356" s="5" t="s">
        <v>17</v>
      </c>
      <c r="J356" s="5" t="s">
        <v>18</v>
      </c>
      <c r="K356" s="5" t="s">
        <v>79</v>
      </c>
      <c r="L356" s="173">
        <v>2017</v>
      </c>
    </row>
    <row r="357" spans="1:12" x14ac:dyDescent="0.2">
      <c r="A357" s="171" t="s">
        <v>736</v>
      </c>
      <c r="B357" s="4">
        <v>44838</v>
      </c>
      <c r="C357" s="5" t="s">
        <v>13</v>
      </c>
      <c r="D357" s="5" t="s">
        <v>14</v>
      </c>
      <c r="E357" s="5">
        <v>12</v>
      </c>
      <c r="F357" s="5" t="s">
        <v>15</v>
      </c>
      <c r="G357" s="7">
        <v>3000</v>
      </c>
      <c r="H357" s="6" t="s">
        <v>16</v>
      </c>
      <c r="I357" s="5" t="s">
        <v>17</v>
      </c>
      <c r="J357" s="5" t="s">
        <v>18</v>
      </c>
      <c r="K357" s="5" t="s">
        <v>79</v>
      </c>
      <c r="L357" s="173">
        <v>2017</v>
      </c>
    </row>
    <row r="358" spans="1:12" x14ac:dyDescent="0.2">
      <c r="A358" s="171" t="s">
        <v>737</v>
      </c>
      <c r="B358" s="4">
        <v>44839</v>
      </c>
      <c r="C358" s="5" t="s">
        <v>13</v>
      </c>
      <c r="D358" s="5" t="s">
        <v>14</v>
      </c>
      <c r="E358" s="5">
        <v>18</v>
      </c>
      <c r="F358" s="5" t="s">
        <v>15</v>
      </c>
      <c r="G358" s="7">
        <v>1000</v>
      </c>
      <c r="H358" s="6" t="s">
        <v>16</v>
      </c>
      <c r="I358" s="5" t="s">
        <v>17</v>
      </c>
      <c r="J358" s="5" t="s">
        <v>18</v>
      </c>
      <c r="K358" s="5" t="s">
        <v>79</v>
      </c>
      <c r="L358" s="173">
        <v>2017</v>
      </c>
    </row>
    <row r="359" spans="1:12" x14ac:dyDescent="0.2">
      <c r="A359" s="171" t="s">
        <v>738</v>
      </c>
      <c r="B359" s="4">
        <v>44839</v>
      </c>
      <c r="C359" s="5" t="s">
        <v>19</v>
      </c>
      <c r="D359" s="5" t="s">
        <v>14</v>
      </c>
      <c r="E359" s="5">
        <v>24</v>
      </c>
      <c r="F359" s="5" t="s">
        <v>15</v>
      </c>
      <c r="G359" s="7">
        <v>1100</v>
      </c>
      <c r="H359" s="6" t="s">
        <v>16</v>
      </c>
      <c r="I359" s="5" t="s">
        <v>17</v>
      </c>
      <c r="J359" s="5" t="s">
        <v>18</v>
      </c>
      <c r="K359" s="5" t="s">
        <v>80</v>
      </c>
      <c r="L359" s="173">
        <v>2017</v>
      </c>
    </row>
    <row r="360" spans="1:12" x14ac:dyDescent="0.2">
      <c r="A360" s="171" t="s">
        <v>739</v>
      </c>
      <c r="B360" s="4">
        <v>44839</v>
      </c>
      <c r="C360" s="5" t="s">
        <v>19</v>
      </c>
      <c r="D360" s="5" t="s">
        <v>14</v>
      </c>
      <c r="E360" s="5">
        <v>6</v>
      </c>
      <c r="F360" s="5" t="s">
        <v>15</v>
      </c>
      <c r="G360" s="7">
        <v>1200</v>
      </c>
      <c r="H360" s="6" t="s">
        <v>16</v>
      </c>
      <c r="I360" s="5" t="s">
        <v>17</v>
      </c>
      <c r="J360" s="5" t="s">
        <v>18</v>
      </c>
      <c r="K360" s="5" t="s">
        <v>80</v>
      </c>
      <c r="L360" s="173">
        <v>2017</v>
      </c>
    </row>
    <row r="361" spans="1:12" x14ac:dyDescent="0.2">
      <c r="A361" s="171" t="s">
        <v>740</v>
      </c>
      <c r="B361" s="4">
        <v>44839</v>
      </c>
      <c r="C361" s="5" t="s">
        <v>13</v>
      </c>
      <c r="D361" s="5" t="s">
        <v>14</v>
      </c>
      <c r="E361" s="5">
        <v>13</v>
      </c>
      <c r="F361" s="5" t="s">
        <v>15</v>
      </c>
      <c r="G361" s="7">
        <v>1300</v>
      </c>
      <c r="H361" s="6" t="s">
        <v>16</v>
      </c>
      <c r="I361" s="5" t="s">
        <v>17</v>
      </c>
      <c r="J361" s="5" t="s">
        <v>18</v>
      </c>
      <c r="K361" s="5" t="s">
        <v>79</v>
      </c>
      <c r="L361" s="173">
        <v>2017</v>
      </c>
    </row>
    <row r="362" spans="1:12" x14ac:dyDescent="0.2">
      <c r="A362" s="171" t="s">
        <v>741</v>
      </c>
      <c r="B362" s="4">
        <v>44839</v>
      </c>
      <c r="C362" s="5" t="s">
        <v>13</v>
      </c>
      <c r="D362" s="5" t="s">
        <v>14</v>
      </c>
      <c r="E362" s="5">
        <v>10</v>
      </c>
      <c r="F362" s="5" t="s">
        <v>15</v>
      </c>
      <c r="G362" s="7">
        <v>1400</v>
      </c>
      <c r="H362" s="6" t="s">
        <v>16</v>
      </c>
      <c r="I362" s="5" t="s">
        <v>17</v>
      </c>
      <c r="J362" s="5" t="s">
        <v>18</v>
      </c>
      <c r="K362" s="5" t="s">
        <v>79</v>
      </c>
      <c r="L362" s="173">
        <v>2017</v>
      </c>
    </row>
    <row r="363" spans="1:12" x14ac:dyDescent="0.2">
      <c r="A363" s="171" t="s">
        <v>742</v>
      </c>
      <c r="B363" s="4">
        <v>44840</v>
      </c>
      <c r="C363" s="5" t="s">
        <v>13</v>
      </c>
      <c r="D363" s="5" t="s">
        <v>14</v>
      </c>
      <c r="E363" s="5">
        <v>6</v>
      </c>
      <c r="F363" s="5" t="s">
        <v>15</v>
      </c>
      <c r="G363" s="7">
        <v>1500</v>
      </c>
      <c r="H363" s="6" t="s">
        <v>16</v>
      </c>
      <c r="I363" s="5" t="s">
        <v>17</v>
      </c>
      <c r="J363" s="5" t="s">
        <v>18</v>
      </c>
      <c r="K363" s="5" t="s">
        <v>79</v>
      </c>
      <c r="L363" s="173">
        <v>2017</v>
      </c>
    </row>
    <row r="364" spans="1:12" x14ac:dyDescent="0.2">
      <c r="A364" s="171" t="s">
        <v>743</v>
      </c>
      <c r="B364" s="4">
        <v>44840</v>
      </c>
      <c r="C364" s="5" t="s">
        <v>13</v>
      </c>
      <c r="D364" s="5" t="s">
        <v>14</v>
      </c>
      <c r="E364" s="5">
        <v>11</v>
      </c>
      <c r="F364" s="5" t="s">
        <v>15</v>
      </c>
      <c r="G364" s="7">
        <v>1600</v>
      </c>
      <c r="H364" s="6" t="s">
        <v>16</v>
      </c>
      <c r="I364" s="5" t="s">
        <v>17</v>
      </c>
      <c r="J364" s="5" t="s">
        <v>18</v>
      </c>
      <c r="K364" s="5" t="s">
        <v>79</v>
      </c>
      <c r="L364" s="173">
        <v>2017</v>
      </c>
    </row>
    <row r="365" spans="1:12" x14ac:dyDescent="0.2">
      <c r="A365" s="171" t="s">
        <v>744</v>
      </c>
      <c r="B365" s="4">
        <v>44840</v>
      </c>
      <c r="C365" s="5" t="s">
        <v>19</v>
      </c>
      <c r="D365" s="5" t="s">
        <v>14</v>
      </c>
      <c r="E365" s="5">
        <v>20</v>
      </c>
      <c r="F365" s="5" t="s">
        <v>15</v>
      </c>
      <c r="G365" s="7">
        <v>1700</v>
      </c>
      <c r="H365" s="6" t="s">
        <v>16</v>
      </c>
      <c r="I365" s="5" t="s">
        <v>17</v>
      </c>
      <c r="J365" s="5" t="s">
        <v>18</v>
      </c>
      <c r="K365" s="5" t="s">
        <v>80</v>
      </c>
      <c r="L365" s="173">
        <v>2017</v>
      </c>
    </row>
    <row r="366" spans="1:12" x14ac:dyDescent="0.2">
      <c r="A366" s="171" t="s">
        <v>745</v>
      </c>
      <c r="B366" s="4">
        <v>44840</v>
      </c>
      <c r="C366" s="5" t="s">
        <v>19</v>
      </c>
      <c r="D366" s="5" t="s">
        <v>14</v>
      </c>
      <c r="E366" s="5">
        <v>4</v>
      </c>
      <c r="F366" s="5" t="s">
        <v>15</v>
      </c>
      <c r="G366" s="7">
        <v>1800</v>
      </c>
      <c r="H366" s="6" t="s">
        <v>16</v>
      </c>
      <c r="I366" s="5" t="s">
        <v>17</v>
      </c>
      <c r="J366" s="5" t="s">
        <v>18</v>
      </c>
      <c r="K366" s="5" t="s">
        <v>80</v>
      </c>
      <c r="L366" s="173">
        <v>2017</v>
      </c>
    </row>
    <row r="367" spans="1:12" x14ac:dyDescent="0.2">
      <c r="A367" s="171" t="s">
        <v>746</v>
      </c>
      <c r="B367" s="4">
        <v>44840</v>
      </c>
      <c r="C367" s="5" t="s">
        <v>19</v>
      </c>
      <c r="D367" s="5" t="s">
        <v>14</v>
      </c>
      <c r="E367" s="5">
        <v>2</v>
      </c>
      <c r="F367" s="5" t="s">
        <v>15</v>
      </c>
      <c r="G367" s="7">
        <v>1900</v>
      </c>
      <c r="H367" s="6" t="s">
        <v>16</v>
      </c>
      <c r="I367" s="5" t="s">
        <v>17</v>
      </c>
      <c r="J367" s="5" t="s">
        <v>18</v>
      </c>
      <c r="K367" s="5" t="s">
        <v>80</v>
      </c>
      <c r="L367" s="173">
        <v>2017</v>
      </c>
    </row>
    <row r="368" spans="1:12" x14ac:dyDescent="0.2">
      <c r="A368" s="171" t="s">
        <v>747</v>
      </c>
      <c r="B368" s="4">
        <v>44840</v>
      </c>
      <c r="C368" s="5" t="s">
        <v>13</v>
      </c>
      <c r="D368" s="5" t="s">
        <v>14</v>
      </c>
      <c r="E368" s="5">
        <v>11</v>
      </c>
      <c r="F368" s="5" t="s">
        <v>15</v>
      </c>
      <c r="G368" s="7">
        <v>2000</v>
      </c>
      <c r="H368" s="6" t="s">
        <v>16</v>
      </c>
      <c r="I368" s="5" t="s">
        <v>17</v>
      </c>
      <c r="J368" s="5" t="s">
        <v>18</v>
      </c>
      <c r="K368" s="5" t="s">
        <v>79</v>
      </c>
      <c r="L368" s="173">
        <v>2017</v>
      </c>
    </row>
    <row r="369" spans="1:12" x14ac:dyDescent="0.2">
      <c r="A369" s="171" t="s">
        <v>748</v>
      </c>
      <c r="B369" s="4">
        <v>44840</v>
      </c>
      <c r="C369" s="5" t="s">
        <v>13</v>
      </c>
      <c r="D369" s="5" t="s">
        <v>14</v>
      </c>
      <c r="E369" s="5">
        <v>12</v>
      </c>
      <c r="F369" s="5" t="s">
        <v>15</v>
      </c>
      <c r="G369" s="7">
        <v>2100</v>
      </c>
      <c r="H369" s="6" t="s">
        <v>16</v>
      </c>
      <c r="I369" s="5" t="s">
        <v>17</v>
      </c>
      <c r="J369" s="5" t="s">
        <v>18</v>
      </c>
      <c r="K369" s="5" t="s">
        <v>79</v>
      </c>
      <c r="L369" s="173">
        <v>2017</v>
      </c>
    </row>
    <row r="370" spans="1:12" x14ac:dyDescent="0.2">
      <c r="A370" s="171" t="s">
        <v>749</v>
      </c>
      <c r="B370" s="4">
        <v>44841</v>
      </c>
      <c r="C370" s="5" t="s">
        <v>19</v>
      </c>
      <c r="D370" s="5" t="s">
        <v>14</v>
      </c>
      <c r="E370" s="5">
        <v>27</v>
      </c>
      <c r="F370" s="5" t="s">
        <v>15</v>
      </c>
      <c r="G370" s="7">
        <v>2200</v>
      </c>
      <c r="H370" s="6" t="s">
        <v>16</v>
      </c>
      <c r="I370" s="5" t="s">
        <v>17</v>
      </c>
      <c r="J370" s="5" t="s">
        <v>18</v>
      </c>
      <c r="K370" s="5" t="s">
        <v>80</v>
      </c>
      <c r="L370" s="173">
        <v>2017</v>
      </c>
    </row>
    <row r="371" spans="1:12" x14ac:dyDescent="0.2">
      <c r="A371" s="171" t="s">
        <v>750</v>
      </c>
      <c r="B371" s="4">
        <v>44841</v>
      </c>
      <c r="C371" s="5" t="s">
        <v>13</v>
      </c>
      <c r="D371" s="5" t="s">
        <v>14</v>
      </c>
      <c r="E371" s="5">
        <v>14</v>
      </c>
      <c r="F371" s="5" t="s">
        <v>15</v>
      </c>
      <c r="G371" s="7">
        <v>2300</v>
      </c>
      <c r="H371" s="6" t="s">
        <v>16</v>
      </c>
      <c r="I371" s="5" t="s">
        <v>17</v>
      </c>
      <c r="J371" s="5" t="s">
        <v>18</v>
      </c>
      <c r="K371" s="5" t="s">
        <v>79</v>
      </c>
      <c r="L371" s="173">
        <v>2017</v>
      </c>
    </row>
    <row r="372" spans="1:12" x14ac:dyDescent="0.2">
      <c r="A372" s="171" t="s">
        <v>751</v>
      </c>
      <c r="B372" s="4">
        <v>44841</v>
      </c>
      <c r="C372" s="5" t="s">
        <v>13</v>
      </c>
      <c r="D372" s="5" t="s">
        <v>14</v>
      </c>
      <c r="E372" s="5">
        <v>31</v>
      </c>
      <c r="F372" s="5" t="s">
        <v>15</v>
      </c>
      <c r="G372" s="7">
        <v>2400</v>
      </c>
      <c r="H372" s="6" t="s">
        <v>16</v>
      </c>
      <c r="I372" s="5" t="s">
        <v>17</v>
      </c>
      <c r="J372" s="5" t="s">
        <v>18</v>
      </c>
      <c r="K372" s="5" t="s">
        <v>79</v>
      </c>
      <c r="L372" s="173">
        <v>2017</v>
      </c>
    </row>
    <row r="373" spans="1:12" x14ac:dyDescent="0.2">
      <c r="A373" s="171" t="s">
        <v>752</v>
      </c>
      <c r="B373" s="4">
        <v>44844</v>
      </c>
      <c r="C373" s="5" t="s">
        <v>19</v>
      </c>
      <c r="D373" s="5" t="s">
        <v>14</v>
      </c>
      <c r="E373" s="5">
        <v>20</v>
      </c>
      <c r="F373" s="5" t="s">
        <v>15</v>
      </c>
      <c r="G373" s="7">
        <v>2500</v>
      </c>
      <c r="H373" s="6" t="s">
        <v>16</v>
      </c>
      <c r="I373" s="5" t="s">
        <v>17</v>
      </c>
      <c r="J373" s="5" t="s">
        <v>18</v>
      </c>
      <c r="K373" s="5" t="s">
        <v>80</v>
      </c>
      <c r="L373" s="173">
        <v>2017</v>
      </c>
    </row>
    <row r="374" spans="1:12" x14ac:dyDescent="0.2">
      <c r="A374" s="171" t="s">
        <v>753</v>
      </c>
      <c r="B374" s="4">
        <v>44844</v>
      </c>
      <c r="C374" s="5" t="s">
        <v>13</v>
      </c>
      <c r="D374" s="5" t="s">
        <v>14</v>
      </c>
      <c r="E374" s="5">
        <v>39</v>
      </c>
      <c r="F374" s="5" t="s">
        <v>15</v>
      </c>
      <c r="G374" s="7">
        <v>2600</v>
      </c>
      <c r="H374" s="6" t="s">
        <v>16</v>
      </c>
      <c r="I374" s="5" t="s">
        <v>17</v>
      </c>
      <c r="J374" s="5" t="s">
        <v>18</v>
      </c>
      <c r="K374" s="5" t="s">
        <v>79</v>
      </c>
      <c r="L374" s="173">
        <v>2017</v>
      </c>
    </row>
    <row r="375" spans="1:12" x14ac:dyDescent="0.2">
      <c r="A375" s="171" t="s">
        <v>754</v>
      </c>
      <c r="B375" s="4">
        <v>44846</v>
      </c>
      <c r="C375" s="5" t="s">
        <v>13</v>
      </c>
      <c r="D375" s="5" t="s">
        <v>14</v>
      </c>
      <c r="E375" s="5">
        <v>12</v>
      </c>
      <c r="F375" s="5" t="s">
        <v>15</v>
      </c>
      <c r="G375" s="7">
        <v>2700</v>
      </c>
      <c r="H375" s="6" t="s">
        <v>16</v>
      </c>
      <c r="I375" s="5" t="s">
        <v>17</v>
      </c>
      <c r="J375" s="5" t="s">
        <v>18</v>
      </c>
      <c r="K375" s="5" t="s">
        <v>79</v>
      </c>
      <c r="L375" s="173">
        <v>2017</v>
      </c>
    </row>
    <row r="376" spans="1:12" x14ac:dyDescent="0.2">
      <c r="A376" s="171" t="s">
        <v>755</v>
      </c>
      <c r="B376" s="4">
        <v>44846</v>
      </c>
      <c r="C376" s="5" t="s">
        <v>13</v>
      </c>
      <c r="D376" s="5" t="s">
        <v>14</v>
      </c>
      <c r="E376" s="5">
        <v>15</v>
      </c>
      <c r="F376" s="5" t="s">
        <v>15</v>
      </c>
      <c r="G376" s="7">
        <v>2800</v>
      </c>
      <c r="H376" s="6" t="s">
        <v>16</v>
      </c>
      <c r="I376" s="5" t="s">
        <v>17</v>
      </c>
      <c r="J376" s="5" t="s">
        <v>18</v>
      </c>
      <c r="K376" s="5" t="s">
        <v>79</v>
      </c>
      <c r="L376" s="173">
        <v>2017</v>
      </c>
    </row>
    <row r="377" spans="1:12" x14ac:dyDescent="0.2">
      <c r="A377" s="171" t="s">
        <v>756</v>
      </c>
      <c r="B377" s="4">
        <v>44846</v>
      </c>
      <c r="C377" s="5" t="s">
        <v>13</v>
      </c>
      <c r="D377" s="5" t="s">
        <v>14</v>
      </c>
      <c r="E377" s="5">
        <v>18</v>
      </c>
      <c r="F377" s="5" t="s">
        <v>15</v>
      </c>
      <c r="G377" s="7">
        <v>2900</v>
      </c>
      <c r="H377" s="6" t="s">
        <v>16</v>
      </c>
      <c r="I377" s="5" t="s">
        <v>20</v>
      </c>
      <c r="J377" s="5" t="s">
        <v>18</v>
      </c>
      <c r="K377" s="5" t="s">
        <v>79</v>
      </c>
      <c r="L377" s="173">
        <v>2017</v>
      </c>
    </row>
    <row r="378" spans="1:12" x14ac:dyDescent="0.2">
      <c r="A378" s="171" t="s">
        <v>757</v>
      </c>
      <c r="B378" s="4">
        <v>44847</v>
      </c>
      <c r="C378" s="5" t="s">
        <v>13</v>
      </c>
      <c r="D378" s="5" t="s">
        <v>14</v>
      </c>
      <c r="E378" s="5">
        <v>19</v>
      </c>
      <c r="F378" s="5" t="s">
        <v>15</v>
      </c>
      <c r="G378" s="7">
        <v>3000</v>
      </c>
      <c r="H378" s="6" t="s">
        <v>16</v>
      </c>
      <c r="I378" s="5" t="s">
        <v>17</v>
      </c>
      <c r="J378" s="5" t="s">
        <v>18</v>
      </c>
      <c r="K378" s="5" t="s">
        <v>79</v>
      </c>
      <c r="L378" s="173">
        <v>2017</v>
      </c>
    </row>
    <row r="379" spans="1:12" x14ac:dyDescent="0.2">
      <c r="A379" s="171" t="s">
        <v>758</v>
      </c>
      <c r="B379" s="4">
        <v>44847</v>
      </c>
      <c r="C379" s="5" t="s">
        <v>13</v>
      </c>
      <c r="D379" s="5" t="s">
        <v>14</v>
      </c>
      <c r="E379" s="5">
        <v>13</v>
      </c>
      <c r="F379" s="5" t="s">
        <v>15</v>
      </c>
      <c r="G379" s="7">
        <v>1000</v>
      </c>
      <c r="H379" s="6" t="s">
        <v>16</v>
      </c>
      <c r="I379" s="5" t="s">
        <v>17</v>
      </c>
      <c r="J379" s="5" t="s">
        <v>18</v>
      </c>
      <c r="K379" s="5" t="s">
        <v>79</v>
      </c>
      <c r="L379" s="173">
        <v>2017</v>
      </c>
    </row>
    <row r="380" spans="1:12" x14ac:dyDescent="0.2">
      <c r="A380" s="171" t="s">
        <v>759</v>
      </c>
      <c r="B380" s="4">
        <v>44848</v>
      </c>
      <c r="C380" s="5" t="s">
        <v>13</v>
      </c>
      <c r="D380" s="5" t="s">
        <v>14</v>
      </c>
      <c r="E380" s="5">
        <v>17</v>
      </c>
      <c r="F380" s="5" t="s">
        <v>15</v>
      </c>
      <c r="G380" s="7">
        <v>1100</v>
      </c>
      <c r="H380" s="6" t="s">
        <v>16</v>
      </c>
      <c r="I380" s="5" t="s">
        <v>17</v>
      </c>
      <c r="J380" s="5" t="s">
        <v>18</v>
      </c>
      <c r="K380" s="5" t="s">
        <v>79</v>
      </c>
      <c r="L380" s="173">
        <v>2017</v>
      </c>
    </row>
    <row r="381" spans="1:12" x14ac:dyDescent="0.2">
      <c r="A381" s="171" t="s">
        <v>760</v>
      </c>
      <c r="B381" s="4">
        <v>44851</v>
      </c>
      <c r="C381" s="5" t="s">
        <v>13</v>
      </c>
      <c r="D381" s="5" t="s">
        <v>14</v>
      </c>
      <c r="E381" s="5">
        <v>17</v>
      </c>
      <c r="F381" s="5" t="s">
        <v>15</v>
      </c>
      <c r="G381" s="7">
        <v>1200</v>
      </c>
      <c r="H381" s="6" t="s">
        <v>16</v>
      </c>
      <c r="I381" s="5" t="s">
        <v>17</v>
      </c>
      <c r="J381" s="5" t="s">
        <v>18</v>
      </c>
      <c r="K381" s="5" t="s">
        <v>79</v>
      </c>
      <c r="L381" s="173">
        <v>2017</v>
      </c>
    </row>
    <row r="382" spans="1:12" x14ac:dyDescent="0.2">
      <c r="A382" s="171" t="s">
        <v>761</v>
      </c>
      <c r="B382" s="4">
        <v>44851</v>
      </c>
      <c r="C382" s="5" t="s">
        <v>13</v>
      </c>
      <c r="D382" s="5" t="s">
        <v>14</v>
      </c>
      <c r="E382" s="5">
        <v>27</v>
      </c>
      <c r="F382" s="5" t="s">
        <v>15</v>
      </c>
      <c r="G382" s="7">
        <v>1300</v>
      </c>
      <c r="H382" s="6" t="s">
        <v>16</v>
      </c>
      <c r="I382" s="5" t="s">
        <v>17</v>
      </c>
      <c r="J382" s="5" t="s">
        <v>18</v>
      </c>
      <c r="K382" s="5" t="s">
        <v>79</v>
      </c>
      <c r="L382" s="173">
        <v>2017</v>
      </c>
    </row>
    <row r="383" spans="1:12" x14ac:dyDescent="0.2">
      <c r="A383" s="171" t="s">
        <v>762</v>
      </c>
      <c r="B383" s="4">
        <v>44851</v>
      </c>
      <c r="C383" s="5" t="s">
        <v>19</v>
      </c>
      <c r="D383" s="5" t="s">
        <v>14</v>
      </c>
      <c r="E383" s="5">
        <v>24</v>
      </c>
      <c r="F383" s="5" t="s">
        <v>15</v>
      </c>
      <c r="G383" s="7">
        <v>1400</v>
      </c>
      <c r="H383" s="6" t="s">
        <v>16</v>
      </c>
      <c r="I383" s="5" t="s">
        <v>17</v>
      </c>
      <c r="J383" s="5" t="s">
        <v>18</v>
      </c>
      <c r="K383" s="5" t="s">
        <v>80</v>
      </c>
      <c r="L383" s="173">
        <v>2017</v>
      </c>
    </row>
    <row r="384" spans="1:12" x14ac:dyDescent="0.2">
      <c r="A384" s="171" t="s">
        <v>763</v>
      </c>
      <c r="B384" s="4">
        <v>44852</v>
      </c>
      <c r="C384" s="5" t="s">
        <v>19</v>
      </c>
      <c r="D384" s="5" t="s">
        <v>14</v>
      </c>
      <c r="E384" s="5">
        <v>23</v>
      </c>
      <c r="F384" s="5" t="s">
        <v>15</v>
      </c>
      <c r="G384" s="7">
        <v>1500</v>
      </c>
      <c r="H384" s="6" t="s">
        <v>16</v>
      </c>
      <c r="I384" s="5" t="s">
        <v>17</v>
      </c>
      <c r="J384" s="5" t="s">
        <v>18</v>
      </c>
      <c r="K384" s="5" t="s">
        <v>80</v>
      </c>
      <c r="L384" s="173">
        <v>2017</v>
      </c>
    </row>
    <row r="385" spans="1:12" x14ac:dyDescent="0.2">
      <c r="A385" s="171" t="s">
        <v>764</v>
      </c>
      <c r="B385" s="4">
        <v>44852</v>
      </c>
      <c r="C385" s="5" t="s">
        <v>13</v>
      </c>
      <c r="D385" s="5" t="s">
        <v>14</v>
      </c>
      <c r="E385" s="5">
        <v>18</v>
      </c>
      <c r="F385" s="5" t="s">
        <v>15</v>
      </c>
      <c r="G385" s="7">
        <v>1600</v>
      </c>
      <c r="H385" s="6" t="s">
        <v>16</v>
      </c>
      <c r="I385" s="5" t="s">
        <v>17</v>
      </c>
      <c r="J385" s="5" t="s">
        <v>18</v>
      </c>
      <c r="K385" s="5" t="s">
        <v>79</v>
      </c>
      <c r="L385" s="173">
        <v>2017</v>
      </c>
    </row>
    <row r="386" spans="1:12" x14ac:dyDescent="0.2">
      <c r="A386" s="171" t="s">
        <v>765</v>
      </c>
      <c r="B386" s="4">
        <v>44852</v>
      </c>
      <c r="C386" s="5" t="s">
        <v>13</v>
      </c>
      <c r="D386" s="5" t="s">
        <v>14</v>
      </c>
      <c r="E386" s="5">
        <v>22</v>
      </c>
      <c r="F386" s="5" t="s">
        <v>15</v>
      </c>
      <c r="G386" s="7">
        <v>1700</v>
      </c>
      <c r="H386" s="6" t="s">
        <v>16</v>
      </c>
      <c r="I386" s="5" t="s">
        <v>17</v>
      </c>
      <c r="J386" s="5" t="s">
        <v>18</v>
      </c>
      <c r="K386" s="5" t="s">
        <v>79</v>
      </c>
      <c r="L386" s="173">
        <v>2017</v>
      </c>
    </row>
    <row r="387" spans="1:12" x14ac:dyDescent="0.2">
      <c r="A387" s="171" t="s">
        <v>766</v>
      </c>
      <c r="B387" s="4">
        <v>44853</v>
      </c>
      <c r="C387" s="5" t="s">
        <v>13</v>
      </c>
      <c r="D387" s="5" t="s">
        <v>14</v>
      </c>
      <c r="E387" s="5">
        <v>17</v>
      </c>
      <c r="F387" s="5" t="s">
        <v>15</v>
      </c>
      <c r="G387" s="7">
        <v>1800</v>
      </c>
      <c r="H387" s="6" t="s">
        <v>16</v>
      </c>
      <c r="I387" s="5" t="s">
        <v>17</v>
      </c>
      <c r="J387" s="5" t="s">
        <v>18</v>
      </c>
      <c r="K387" s="5" t="s">
        <v>79</v>
      </c>
      <c r="L387" s="173">
        <v>2017</v>
      </c>
    </row>
    <row r="388" spans="1:12" x14ac:dyDescent="0.2">
      <c r="A388" s="171" t="s">
        <v>767</v>
      </c>
      <c r="B388" s="4">
        <v>44853</v>
      </c>
      <c r="C388" s="5" t="s">
        <v>13</v>
      </c>
      <c r="D388" s="5" t="s">
        <v>14</v>
      </c>
      <c r="E388" s="5">
        <v>14</v>
      </c>
      <c r="F388" s="5" t="s">
        <v>15</v>
      </c>
      <c r="G388" s="7">
        <v>1900</v>
      </c>
      <c r="H388" s="6" t="s">
        <v>16</v>
      </c>
      <c r="I388" s="5" t="s">
        <v>17</v>
      </c>
      <c r="J388" s="5" t="s">
        <v>18</v>
      </c>
      <c r="K388" s="5" t="s">
        <v>79</v>
      </c>
      <c r="L388" s="173">
        <v>2017</v>
      </c>
    </row>
    <row r="389" spans="1:12" x14ac:dyDescent="0.2">
      <c r="A389" s="171" t="s">
        <v>768</v>
      </c>
      <c r="B389" s="4">
        <v>44853</v>
      </c>
      <c r="C389" s="5" t="s">
        <v>13</v>
      </c>
      <c r="D389" s="5" t="s">
        <v>14</v>
      </c>
      <c r="E389" s="5">
        <v>7</v>
      </c>
      <c r="F389" s="5" t="s">
        <v>15</v>
      </c>
      <c r="G389" s="7">
        <v>2000</v>
      </c>
      <c r="H389" s="6" t="s">
        <v>16</v>
      </c>
      <c r="I389" s="5" t="s">
        <v>17</v>
      </c>
      <c r="J389" s="5" t="s">
        <v>18</v>
      </c>
      <c r="K389" s="5" t="s">
        <v>79</v>
      </c>
      <c r="L389" s="173">
        <v>2017</v>
      </c>
    </row>
    <row r="390" spans="1:12" x14ac:dyDescent="0.2">
      <c r="A390" s="171" t="s">
        <v>769</v>
      </c>
      <c r="B390" s="4">
        <v>44853</v>
      </c>
      <c r="C390" s="5" t="s">
        <v>19</v>
      </c>
      <c r="D390" s="5" t="s">
        <v>14</v>
      </c>
      <c r="E390" s="5">
        <v>25</v>
      </c>
      <c r="F390" s="5" t="s">
        <v>15</v>
      </c>
      <c r="G390" s="7">
        <v>2100</v>
      </c>
      <c r="H390" s="6" t="s">
        <v>16</v>
      </c>
      <c r="I390" s="5" t="s">
        <v>17</v>
      </c>
      <c r="J390" s="5" t="s">
        <v>18</v>
      </c>
      <c r="K390" s="5" t="s">
        <v>80</v>
      </c>
      <c r="L390" s="173">
        <v>2017</v>
      </c>
    </row>
    <row r="391" spans="1:12" x14ac:dyDescent="0.2">
      <c r="A391" s="171" t="s">
        <v>770</v>
      </c>
      <c r="B391" s="4">
        <v>44854</v>
      </c>
      <c r="C391" s="5" t="s">
        <v>13</v>
      </c>
      <c r="D391" s="5" t="s">
        <v>14</v>
      </c>
      <c r="E391" s="5">
        <v>24</v>
      </c>
      <c r="F391" s="5" t="s">
        <v>15</v>
      </c>
      <c r="G391" s="7">
        <v>2200</v>
      </c>
      <c r="H391" s="6" t="s">
        <v>16</v>
      </c>
      <c r="I391" s="5" t="s">
        <v>17</v>
      </c>
      <c r="J391" s="5" t="s">
        <v>18</v>
      </c>
      <c r="K391" s="5" t="s">
        <v>79</v>
      </c>
      <c r="L391" s="173">
        <v>2017</v>
      </c>
    </row>
    <row r="392" spans="1:12" x14ac:dyDescent="0.2">
      <c r="A392" s="171" t="s">
        <v>771</v>
      </c>
      <c r="B392" s="4">
        <v>44854</v>
      </c>
      <c r="C392" s="5" t="s">
        <v>13</v>
      </c>
      <c r="D392" s="5" t="s">
        <v>14</v>
      </c>
      <c r="E392" s="5">
        <v>13</v>
      </c>
      <c r="F392" s="5" t="s">
        <v>15</v>
      </c>
      <c r="G392" s="7">
        <v>2300</v>
      </c>
      <c r="H392" s="6" t="s">
        <v>16</v>
      </c>
      <c r="I392" s="5" t="s">
        <v>17</v>
      </c>
      <c r="J392" s="5" t="s">
        <v>18</v>
      </c>
      <c r="K392" s="5" t="s">
        <v>79</v>
      </c>
      <c r="L392" s="173">
        <v>2017</v>
      </c>
    </row>
    <row r="393" spans="1:12" x14ac:dyDescent="0.2">
      <c r="A393" s="171" t="s">
        <v>772</v>
      </c>
      <c r="B393" s="4">
        <v>44854</v>
      </c>
      <c r="C393" s="5" t="s">
        <v>13</v>
      </c>
      <c r="D393" s="5" t="s">
        <v>14</v>
      </c>
      <c r="E393" s="5">
        <v>4</v>
      </c>
      <c r="F393" s="5" t="s">
        <v>15</v>
      </c>
      <c r="G393" s="7">
        <v>2400</v>
      </c>
      <c r="H393" s="6" t="s">
        <v>16</v>
      </c>
      <c r="I393" s="5" t="s">
        <v>17</v>
      </c>
      <c r="J393" s="5" t="s">
        <v>18</v>
      </c>
      <c r="K393" s="5" t="s">
        <v>79</v>
      </c>
      <c r="L393" s="173">
        <v>2017</v>
      </c>
    </row>
    <row r="394" spans="1:12" x14ac:dyDescent="0.2">
      <c r="A394" s="171" t="s">
        <v>773</v>
      </c>
      <c r="B394" s="4">
        <v>44854</v>
      </c>
      <c r="C394" s="5" t="s">
        <v>19</v>
      </c>
      <c r="D394" s="5" t="s">
        <v>14</v>
      </c>
      <c r="E394" s="5">
        <v>25</v>
      </c>
      <c r="F394" s="5" t="s">
        <v>15</v>
      </c>
      <c r="G394" s="7">
        <v>2500</v>
      </c>
      <c r="H394" s="6" t="s">
        <v>16</v>
      </c>
      <c r="I394" s="5" t="s">
        <v>17</v>
      </c>
      <c r="J394" s="5" t="s">
        <v>18</v>
      </c>
      <c r="K394" s="5" t="s">
        <v>80</v>
      </c>
      <c r="L394" s="173">
        <v>2017</v>
      </c>
    </row>
    <row r="395" spans="1:12" x14ac:dyDescent="0.2">
      <c r="A395" s="171" t="s">
        <v>774</v>
      </c>
      <c r="B395" s="4">
        <v>44855</v>
      </c>
      <c r="C395" s="5" t="s">
        <v>19</v>
      </c>
      <c r="D395" s="5" t="s">
        <v>14</v>
      </c>
      <c r="E395" s="5">
        <v>24</v>
      </c>
      <c r="F395" s="5" t="s">
        <v>15</v>
      </c>
      <c r="G395" s="7">
        <v>2600</v>
      </c>
      <c r="H395" s="6" t="s">
        <v>16</v>
      </c>
      <c r="I395" s="5" t="s">
        <v>17</v>
      </c>
      <c r="J395" s="5" t="s">
        <v>18</v>
      </c>
      <c r="K395" s="5" t="s">
        <v>80</v>
      </c>
      <c r="L395" s="173">
        <v>2017</v>
      </c>
    </row>
    <row r="396" spans="1:12" x14ac:dyDescent="0.2">
      <c r="A396" s="171" t="s">
        <v>775</v>
      </c>
      <c r="B396" s="4">
        <v>44855</v>
      </c>
      <c r="C396" s="5" t="s">
        <v>13</v>
      </c>
      <c r="D396" s="5" t="s">
        <v>14</v>
      </c>
      <c r="E396" s="5">
        <v>17</v>
      </c>
      <c r="F396" s="5" t="s">
        <v>15</v>
      </c>
      <c r="G396" s="7">
        <v>2700</v>
      </c>
      <c r="H396" s="6" t="s">
        <v>16</v>
      </c>
      <c r="I396" s="5" t="s">
        <v>17</v>
      </c>
      <c r="J396" s="5" t="s">
        <v>18</v>
      </c>
      <c r="K396" s="5" t="s">
        <v>79</v>
      </c>
      <c r="L396" s="173">
        <v>2017</v>
      </c>
    </row>
    <row r="397" spans="1:12" x14ac:dyDescent="0.2">
      <c r="A397" s="171" t="s">
        <v>776</v>
      </c>
      <c r="B397" s="4">
        <v>44855</v>
      </c>
      <c r="C397" s="5" t="s">
        <v>13</v>
      </c>
      <c r="D397" s="5" t="s">
        <v>14</v>
      </c>
      <c r="E397" s="5">
        <v>22</v>
      </c>
      <c r="F397" s="5" t="s">
        <v>15</v>
      </c>
      <c r="G397" s="7">
        <v>2800</v>
      </c>
      <c r="H397" s="6" t="s">
        <v>16</v>
      </c>
      <c r="I397" s="5" t="s">
        <v>17</v>
      </c>
      <c r="J397" s="5" t="s">
        <v>18</v>
      </c>
      <c r="K397" s="5" t="s">
        <v>79</v>
      </c>
      <c r="L397" s="173">
        <v>2017</v>
      </c>
    </row>
    <row r="398" spans="1:12" x14ac:dyDescent="0.2">
      <c r="A398" s="171" t="s">
        <v>777</v>
      </c>
      <c r="B398" s="4">
        <v>44858</v>
      </c>
      <c r="C398" s="5" t="s">
        <v>19</v>
      </c>
      <c r="D398" s="5" t="s">
        <v>14</v>
      </c>
      <c r="E398" s="5">
        <v>23</v>
      </c>
      <c r="F398" s="5" t="s">
        <v>15</v>
      </c>
      <c r="G398" s="7">
        <v>2900</v>
      </c>
      <c r="H398" s="6" t="s">
        <v>16</v>
      </c>
      <c r="I398" s="5" t="s">
        <v>17</v>
      </c>
      <c r="J398" s="5" t="s">
        <v>18</v>
      </c>
      <c r="K398" s="5" t="s">
        <v>80</v>
      </c>
      <c r="L398" s="173">
        <v>2017</v>
      </c>
    </row>
    <row r="399" spans="1:12" x14ac:dyDescent="0.2">
      <c r="A399" s="171" t="s">
        <v>778</v>
      </c>
      <c r="B399" s="4">
        <v>44858</v>
      </c>
      <c r="C399" s="5" t="s">
        <v>13</v>
      </c>
      <c r="D399" s="5" t="s">
        <v>14</v>
      </c>
      <c r="E399" s="5">
        <v>9</v>
      </c>
      <c r="F399" s="5" t="s">
        <v>15</v>
      </c>
      <c r="G399" s="7">
        <v>3000</v>
      </c>
      <c r="H399" s="6" t="s">
        <v>16</v>
      </c>
      <c r="I399" s="5" t="s">
        <v>17</v>
      </c>
      <c r="J399" s="5" t="s">
        <v>18</v>
      </c>
      <c r="K399" s="5" t="s">
        <v>79</v>
      </c>
      <c r="L399" s="173">
        <v>2017</v>
      </c>
    </row>
    <row r="400" spans="1:12" x14ac:dyDescent="0.2">
      <c r="A400" s="171" t="s">
        <v>779</v>
      </c>
      <c r="B400" s="4">
        <v>44858</v>
      </c>
      <c r="C400" s="5" t="s">
        <v>13</v>
      </c>
      <c r="D400" s="5" t="s">
        <v>14</v>
      </c>
      <c r="E400" s="5">
        <v>5</v>
      </c>
      <c r="F400" s="5" t="s">
        <v>15</v>
      </c>
      <c r="G400" s="7">
        <v>3100</v>
      </c>
      <c r="H400" s="6" t="s">
        <v>16</v>
      </c>
      <c r="I400" s="5" t="s">
        <v>17</v>
      </c>
      <c r="J400" s="5" t="s">
        <v>18</v>
      </c>
      <c r="K400" s="5" t="s">
        <v>79</v>
      </c>
      <c r="L400" s="173">
        <v>2017</v>
      </c>
    </row>
    <row r="401" spans="1:12" x14ac:dyDescent="0.2">
      <c r="A401" s="171" t="s">
        <v>780</v>
      </c>
      <c r="B401" s="4">
        <v>44858</v>
      </c>
      <c r="C401" s="5" t="s">
        <v>13</v>
      </c>
      <c r="D401" s="5" t="s">
        <v>14</v>
      </c>
      <c r="E401" s="5">
        <v>23</v>
      </c>
      <c r="F401" s="5" t="s">
        <v>15</v>
      </c>
      <c r="G401" s="7">
        <v>3200</v>
      </c>
      <c r="H401" s="6" t="s">
        <v>16</v>
      </c>
      <c r="I401" s="5" t="s">
        <v>17</v>
      </c>
      <c r="J401" s="5" t="s">
        <v>18</v>
      </c>
      <c r="K401" s="5" t="s">
        <v>79</v>
      </c>
      <c r="L401" s="173">
        <v>2017</v>
      </c>
    </row>
    <row r="402" spans="1:12" x14ac:dyDescent="0.2">
      <c r="A402" s="171" t="s">
        <v>781</v>
      </c>
      <c r="B402" s="4">
        <v>44859</v>
      </c>
      <c r="C402" s="5" t="s">
        <v>13</v>
      </c>
      <c r="D402" s="5" t="s">
        <v>14</v>
      </c>
      <c r="E402" s="5">
        <v>23</v>
      </c>
      <c r="F402" s="5" t="s">
        <v>15</v>
      </c>
      <c r="G402" s="7">
        <v>3300</v>
      </c>
      <c r="H402" s="6" t="s">
        <v>16</v>
      </c>
      <c r="I402" s="5" t="s">
        <v>17</v>
      </c>
      <c r="J402" s="5" t="s">
        <v>18</v>
      </c>
      <c r="K402" s="5" t="s">
        <v>79</v>
      </c>
      <c r="L402" s="173">
        <v>2017</v>
      </c>
    </row>
    <row r="403" spans="1:12" x14ac:dyDescent="0.2">
      <c r="A403" s="171" t="s">
        <v>782</v>
      </c>
      <c r="B403" s="4">
        <v>44859</v>
      </c>
      <c r="C403" s="5" t="s">
        <v>13</v>
      </c>
      <c r="D403" s="5" t="s">
        <v>14</v>
      </c>
      <c r="E403" s="5">
        <v>9</v>
      </c>
      <c r="F403" s="5" t="s">
        <v>15</v>
      </c>
      <c r="G403" s="7">
        <v>3400</v>
      </c>
      <c r="H403" s="6" t="s">
        <v>16</v>
      </c>
      <c r="I403" s="5" t="s">
        <v>17</v>
      </c>
      <c r="J403" s="5" t="s">
        <v>18</v>
      </c>
      <c r="K403" s="5" t="s">
        <v>79</v>
      </c>
      <c r="L403" s="173">
        <v>2017</v>
      </c>
    </row>
    <row r="404" spans="1:12" x14ac:dyDescent="0.2">
      <c r="A404" s="171" t="s">
        <v>783</v>
      </c>
      <c r="B404" s="4">
        <v>44859</v>
      </c>
      <c r="C404" s="5" t="s">
        <v>13</v>
      </c>
      <c r="D404" s="5" t="s">
        <v>14</v>
      </c>
      <c r="E404" s="5">
        <v>8</v>
      </c>
      <c r="F404" s="5" t="s">
        <v>15</v>
      </c>
      <c r="G404" s="7">
        <v>3500</v>
      </c>
      <c r="H404" s="6" t="s">
        <v>16</v>
      </c>
      <c r="I404" s="5" t="s">
        <v>17</v>
      </c>
      <c r="J404" s="5" t="s">
        <v>18</v>
      </c>
      <c r="K404" s="5" t="s">
        <v>79</v>
      </c>
      <c r="L404" s="173">
        <v>2017</v>
      </c>
    </row>
    <row r="405" spans="1:12" x14ac:dyDescent="0.2">
      <c r="A405" s="171" t="s">
        <v>784</v>
      </c>
      <c r="B405" s="4">
        <v>44859</v>
      </c>
      <c r="C405" s="5" t="s">
        <v>19</v>
      </c>
      <c r="D405" s="5" t="s">
        <v>14</v>
      </c>
      <c r="E405" s="5">
        <v>25</v>
      </c>
      <c r="F405" s="5" t="s">
        <v>15</v>
      </c>
      <c r="G405" s="7">
        <v>3600</v>
      </c>
      <c r="H405" s="6" t="s">
        <v>16</v>
      </c>
      <c r="I405" s="5" t="s">
        <v>17</v>
      </c>
      <c r="J405" s="5" t="s">
        <v>18</v>
      </c>
      <c r="K405" s="5" t="s">
        <v>80</v>
      </c>
      <c r="L405" s="173">
        <v>2017</v>
      </c>
    </row>
    <row r="406" spans="1:12" x14ac:dyDescent="0.2">
      <c r="A406" s="171" t="s">
        <v>785</v>
      </c>
      <c r="B406" s="4">
        <v>44860</v>
      </c>
      <c r="C406" s="5" t="s">
        <v>21</v>
      </c>
      <c r="D406" s="5" t="s">
        <v>14</v>
      </c>
      <c r="E406" s="5">
        <v>9</v>
      </c>
      <c r="F406" s="5" t="s">
        <v>22</v>
      </c>
      <c r="G406" s="7">
        <v>3700</v>
      </c>
      <c r="H406" s="6" t="s">
        <v>16</v>
      </c>
      <c r="I406" s="5" t="s">
        <v>20</v>
      </c>
      <c r="J406" s="5" t="s">
        <v>18</v>
      </c>
      <c r="K406" s="5" t="s">
        <v>81</v>
      </c>
      <c r="L406" s="173">
        <v>2018</v>
      </c>
    </row>
    <row r="407" spans="1:12" x14ac:dyDescent="0.2">
      <c r="A407" s="171" t="s">
        <v>786</v>
      </c>
      <c r="B407" s="4">
        <v>44860</v>
      </c>
      <c r="C407" s="5" t="s">
        <v>21</v>
      </c>
      <c r="D407" s="5" t="s">
        <v>14</v>
      </c>
      <c r="E407" s="5">
        <v>22</v>
      </c>
      <c r="F407" s="5" t="s">
        <v>22</v>
      </c>
      <c r="G407" s="7">
        <v>3800</v>
      </c>
      <c r="H407" s="6" t="s">
        <v>16</v>
      </c>
      <c r="I407" s="5" t="s">
        <v>20</v>
      </c>
      <c r="J407" s="5" t="s">
        <v>18</v>
      </c>
      <c r="K407" s="5" t="s">
        <v>81</v>
      </c>
      <c r="L407" s="173">
        <v>2018</v>
      </c>
    </row>
    <row r="408" spans="1:12" x14ac:dyDescent="0.2">
      <c r="A408" s="171" t="s">
        <v>787</v>
      </c>
      <c r="B408" s="4">
        <v>44860</v>
      </c>
      <c r="C408" s="5" t="s">
        <v>23</v>
      </c>
      <c r="D408" s="5" t="s">
        <v>14</v>
      </c>
      <c r="E408" s="5">
        <v>29</v>
      </c>
      <c r="F408" s="5" t="s">
        <v>22</v>
      </c>
      <c r="G408" s="7">
        <v>3900</v>
      </c>
      <c r="H408" s="6" t="s">
        <v>16</v>
      </c>
      <c r="I408" s="5" t="s">
        <v>20</v>
      </c>
      <c r="J408" s="5" t="s">
        <v>18</v>
      </c>
      <c r="K408" s="5" t="s">
        <v>82</v>
      </c>
      <c r="L408" s="173">
        <v>2019</v>
      </c>
    </row>
    <row r="409" spans="1:12" x14ac:dyDescent="0.2">
      <c r="A409" s="171" t="s">
        <v>788</v>
      </c>
      <c r="B409" s="4">
        <v>44862</v>
      </c>
      <c r="C409" s="5" t="s">
        <v>21</v>
      </c>
      <c r="D409" s="5" t="s">
        <v>14</v>
      </c>
      <c r="E409" s="5">
        <v>15</v>
      </c>
      <c r="F409" s="5" t="s">
        <v>22</v>
      </c>
      <c r="G409" s="7">
        <v>4000</v>
      </c>
      <c r="H409" s="6" t="s">
        <v>16</v>
      </c>
      <c r="I409" s="5" t="s">
        <v>20</v>
      </c>
      <c r="J409" s="5" t="s">
        <v>18</v>
      </c>
      <c r="K409" s="5" t="s">
        <v>81</v>
      </c>
      <c r="L409" s="173">
        <v>2018</v>
      </c>
    </row>
    <row r="410" spans="1:12" x14ac:dyDescent="0.2">
      <c r="A410" s="171" t="s">
        <v>789</v>
      </c>
      <c r="B410" s="4">
        <v>44862</v>
      </c>
      <c r="C410" s="5" t="s">
        <v>23</v>
      </c>
      <c r="D410" s="5" t="s">
        <v>14</v>
      </c>
      <c r="E410" s="5">
        <v>29</v>
      </c>
      <c r="F410" s="5" t="s">
        <v>22</v>
      </c>
      <c r="G410" s="7">
        <v>4100</v>
      </c>
      <c r="H410" s="6" t="s">
        <v>16</v>
      </c>
      <c r="I410" s="5" t="s">
        <v>20</v>
      </c>
      <c r="J410" s="5" t="s">
        <v>18</v>
      </c>
      <c r="K410" s="5" t="s">
        <v>82</v>
      </c>
      <c r="L410" s="173">
        <v>2019</v>
      </c>
    </row>
    <row r="411" spans="1:12" x14ac:dyDescent="0.2">
      <c r="A411" s="171" t="s">
        <v>790</v>
      </c>
      <c r="B411" s="4">
        <v>44865</v>
      </c>
      <c r="C411" s="5" t="s">
        <v>19</v>
      </c>
      <c r="D411" s="5" t="s">
        <v>14</v>
      </c>
      <c r="E411" s="5">
        <v>22</v>
      </c>
      <c r="F411" s="5" t="s">
        <v>22</v>
      </c>
      <c r="G411" s="7">
        <v>4200</v>
      </c>
      <c r="H411" s="6" t="s">
        <v>16</v>
      </c>
      <c r="I411" s="5" t="s">
        <v>20</v>
      </c>
      <c r="J411" s="5" t="s">
        <v>18</v>
      </c>
      <c r="K411" s="5" t="s">
        <v>80</v>
      </c>
      <c r="L411" s="173">
        <v>2017</v>
      </c>
    </row>
    <row r="412" spans="1:12" x14ac:dyDescent="0.2">
      <c r="A412" s="171" t="s">
        <v>791</v>
      </c>
      <c r="B412" s="4">
        <v>44865</v>
      </c>
      <c r="C412" s="5" t="s">
        <v>23</v>
      </c>
      <c r="D412" s="5" t="s">
        <v>14</v>
      </c>
      <c r="E412" s="5">
        <v>28</v>
      </c>
      <c r="F412" s="5" t="s">
        <v>22</v>
      </c>
      <c r="G412" s="7">
        <v>1540</v>
      </c>
      <c r="H412" s="6" t="s">
        <v>16</v>
      </c>
      <c r="I412" s="5" t="s">
        <v>20</v>
      </c>
      <c r="J412" s="5" t="s">
        <v>18</v>
      </c>
      <c r="K412" s="5" t="s">
        <v>82</v>
      </c>
      <c r="L412" s="173">
        <v>2019</v>
      </c>
    </row>
    <row r="413" spans="1:12" x14ac:dyDescent="0.2">
      <c r="A413" s="171" t="s">
        <v>792</v>
      </c>
      <c r="B413" s="4">
        <v>44865</v>
      </c>
      <c r="C413" s="5" t="s">
        <v>21</v>
      </c>
      <c r="D413" s="5" t="s">
        <v>14</v>
      </c>
      <c r="E413" s="5">
        <v>6</v>
      </c>
      <c r="F413" s="5" t="s">
        <v>22</v>
      </c>
      <c r="G413" s="7">
        <v>4100</v>
      </c>
      <c r="H413" s="6" t="s">
        <v>16</v>
      </c>
      <c r="I413" s="5" t="s">
        <v>20</v>
      </c>
      <c r="J413" s="5" t="s">
        <v>18</v>
      </c>
      <c r="K413" s="5" t="s">
        <v>81</v>
      </c>
      <c r="L413" s="173">
        <v>2018</v>
      </c>
    </row>
    <row r="414" spans="1:12" x14ac:dyDescent="0.2">
      <c r="A414" s="171" t="s">
        <v>793</v>
      </c>
      <c r="B414" s="4" t="s">
        <v>83</v>
      </c>
      <c r="C414" s="5" t="s">
        <v>21</v>
      </c>
      <c r="D414" s="5" t="s">
        <v>14</v>
      </c>
      <c r="E414" s="5">
        <v>9</v>
      </c>
      <c r="F414" s="5" t="s">
        <v>22</v>
      </c>
      <c r="G414" s="7">
        <v>4100</v>
      </c>
      <c r="H414" s="6" t="s">
        <v>16</v>
      </c>
      <c r="I414" s="5" t="s">
        <v>20</v>
      </c>
      <c r="J414" s="5" t="s">
        <v>18</v>
      </c>
      <c r="K414" s="5" t="s">
        <v>81</v>
      </c>
      <c r="L414" s="173">
        <v>2018</v>
      </c>
    </row>
    <row r="415" spans="1:12" x14ac:dyDescent="0.2">
      <c r="A415" s="171" t="s">
        <v>794</v>
      </c>
      <c r="B415" s="4">
        <v>44866</v>
      </c>
      <c r="C415" s="5" t="s">
        <v>21</v>
      </c>
      <c r="D415" s="5" t="s">
        <v>14</v>
      </c>
      <c r="E415" s="5">
        <v>6</v>
      </c>
      <c r="F415" s="5" t="s">
        <v>22</v>
      </c>
      <c r="G415" s="7">
        <v>4100</v>
      </c>
      <c r="H415" s="6" t="s">
        <v>16</v>
      </c>
      <c r="I415" s="5" t="s">
        <v>20</v>
      </c>
      <c r="J415" s="5" t="s">
        <v>18</v>
      </c>
      <c r="K415" s="5" t="s">
        <v>81</v>
      </c>
      <c r="L415" s="173">
        <v>2018</v>
      </c>
    </row>
    <row r="416" spans="1:12" x14ac:dyDescent="0.2">
      <c r="A416" s="171" t="s">
        <v>795</v>
      </c>
      <c r="B416" s="4">
        <v>44866</v>
      </c>
      <c r="C416" s="5" t="s">
        <v>23</v>
      </c>
      <c r="D416" s="5" t="s">
        <v>14</v>
      </c>
      <c r="E416" s="5">
        <v>28</v>
      </c>
      <c r="F416" s="5" t="s">
        <v>22</v>
      </c>
      <c r="G416" s="7">
        <v>4100</v>
      </c>
      <c r="H416" s="6" t="s">
        <v>16</v>
      </c>
      <c r="I416" s="5" t="s">
        <v>20</v>
      </c>
      <c r="J416" s="5" t="s">
        <v>18</v>
      </c>
      <c r="K416" s="5" t="s">
        <v>82</v>
      </c>
      <c r="L416" s="173">
        <v>2019</v>
      </c>
    </row>
    <row r="417" spans="1:12" x14ac:dyDescent="0.2">
      <c r="A417" s="171" t="s">
        <v>796</v>
      </c>
      <c r="B417" s="4">
        <v>44866</v>
      </c>
      <c r="C417" s="5" t="s">
        <v>19</v>
      </c>
      <c r="D417" s="5" t="s">
        <v>14</v>
      </c>
      <c r="E417" s="5">
        <v>20</v>
      </c>
      <c r="F417" s="5" t="s">
        <v>22</v>
      </c>
      <c r="G417" s="7">
        <v>4100</v>
      </c>
      <c r="H417" s="6" t="s">
        <v>16</v>
      </c>
      <c r="I417" s="5" t="s">
        <v>20</v>
      </c>
      <c r="J417" s="5" t="s">
        <v>18</v>
      </c>
      <c r="K417" s="5" t="s">
        <v>80</v>
      </c>
      <c r="L417" s="173">
        <v>2017</v>
      </c>
    </row>
    <row r="418" spans="1:12" x14ac:dyDescent="0.2">
      <c r="A418" s="171" t="s">
        <v>797</v>
      </c>
      <c r="B418" s="4">
        <v>44866</v>
      </c>
      <c r="C418" s="5" t="s">
        <v>21</v>
      </c>
      <c r="D418" s="5" t="s">
        <v>14</v>
      </c>
      <c r="E418" s="5">
        <v>1</v>
      </c>
      <c r="F418" s="5" t="s">
        <v>24</v>
      </c>
      <c r="G418" s="7">
        <v>4100</v>
      </c>
      <c r="H418" s="6" t="s">
        <v>16</v>
      </c>
      <c r="I418" s="5" t="s">
        <v>20</v>
      </c>
      <c r="J418" s="5" t="s">
        <v>18</v>
      </c>
      <c r="K418" s="5" t="s">
        <v>81</v>
      </c>
      <c r="L418" s="173">
        <v>2018</v>
      </c>
    </row>
    <row r="419" spans="1:12" x14ac:dyDescent="0.2">
      <c r="A419" s="171" t="s">
        <v>798</v>
      </c>
      <c r="B419" s="4">
        <v>44866</v>
      </c>
      <c r="C419" s="5" t="s">
        <v>21</v>
      </c>
      <c r="D419" s="5" t="s">
        <v>14</v>
      </c>
      <c r="E419" s="5">
        <v>1</v>
      </c>
      <c r="F419" s="5" t="s">
        <v>24</v>
      </c>
      <c r="G419" s="7">
        <v>4100</v>
      </c>
      <c r="H419" s="6" t="s">
        <v>16</v>
      </c>
      <c r="I419" s="5" t="s">
        <v>20</v>
      </c>
      <c r="J419" s="5" t="s">
        <v>18</v>
      </c>
      <c r="K419" s="5" t="s">
        <v>81</v>
      </c>
      <c r="L419" s="173">
        <v>2018</v>
      </c>
    </row>
    <row r="420" spans="1:12" x14ac:dyDescent="0.2">
      <c r="A420" s="171" t="s">
        <v>799</v>
      </c>
      <c r="B420" s="4">
        <v>44866</v>
      </c>
      <c r="C420" s="5" t="s">
        <v>21</v>
      </c>
      <c r="D420" s="5" t="s">
        <v>14</v>
      </c>
      <c r="E420" s="5">
        <v>3</v>
      </c>
      <c r="F420" s="5" t="s">
        <v>25</v>
      </c>
      <c r="G420" s="7">
        <v>4100</v>
      </c>
      <c r="H420" s="6" t="s">
        <v>16</v>
      </c>
      <c r="I420" s="5" t="s">
        <v>20</v>
      </c>
      <c r="J420" s="5" t="s">
        <v>18</v>
      </c>
      <c r="K420" s="5" t="s">
        <v>81</v>
      </c>
      <c r="L420" s="173">
        <v>2018</v>
      </c>
    </row>
    <row r="421" spans="1:12" x14ac:dyDescent="0.2">
      <c r="A421" s="171" t="s">
        <v>800</v>
      </c>
      <c r="B421" s="4">
        <v>44867</v>
      </c>
      <c r="C421" s="5" t="s">
        <v>23</v>
      </c>
      <c r="D421" s="5" t="s">
        <v>14</v>
      </c>
      <c r="E421" s="5">
        <v>28</v>
      </c>
      <c r="F421" s="5" t="s">
        <v>22</v>
      </c>
      <c r="G421" s="7">
        <v>4100</v>
      </c>
      <c r="H421" s="6" t="s">
        <v>16</v>
      </c>
      <c r="I421" s="5" t="s">
        <v>20</v>
      </c>
      <c r="J421" s="5" t="s">
        <v>18</v>
      </c>
      <c r="K421" s="5" t="s">
        <v>82</v>
      </c>
      <c r="L421" s="173">
        <v>2019</v>
      </c>
    </row>
    <row r="422" spans="1:12" x14ac:dyDescent="0.2">
      <c r="A422" s="171" t="s">
        <v>801</v>
      </c>
      <c r="B422" s="4">
        <v>44867</v>
      </c>
      <c r="C422" s="5" t="s">
        <v>21</v>
      </c>
      <c r="D422" s="5" t="s">
        <v>14</v>
      </c>
      <c r="E422" s="5">
        <v>5</v>
      </c>
      <c r="F422" s="5" t="s">
        <v>25</v>
      </c>
      <c r="G422" s="7">
        <v>4100</v>
      </c>
      <c r="H422" s="6" t="s">
        <v>16</v>
      </c>
      <c r="I422" s="5" t="s">
        <v>20</v>
      </c>
      <c r="J422" s="5" t="s">
        <v>18</v>
      </c>
      <c r="K422" s="5" t="s">
        <v>81</v>
      </c>
      <c r="L422" s="173">
        <v>2018</v>
      </c>
    </row>
    <row r="423" spans="1:12" x14ac:dyDescent="0.2">
      <c r="A423" s="171" t="s">
        <v>802</v>
      </c>
      <c r="B423" s="4">
        <v>44867</v>
      </c>
      <c r="C423" s="5" t="s">
        <v>21</v>
      </c>
      <c r="D423" s="5" t="s">
        <v>14</v>
      </c>
      <c r="E423" s="5">
        <v>14</v>
      </c>
      <c r="F423" s="5" t="s">
        <v>22</v>
      </c>
      <c r="G423" s="7">
        <v>4100</v>
      </c>
      <c r="H423" s="6" t="s">
        <v>16</v>
      </c>
      <c r="I423" s="5" t="s">
        <v>20</v>
      </c>
      <c r="J423" s="5" t="s">
        <v>18</v>
      </c>
      <c r="K423" s="5" t="s">
        <v>81</v>
      </c>
      <c r="L423" s="173">
        <v>2018</v>
      </c>
    </row>
    <row r="424" spans="1:12" x14ac:dyDescent="0.2">
      <c r="A424" s="171" t="s">
        <v>803</v>
      </c>
      <c r="B424" s="4">
        <v>44867</v>
      </c>
      <c r="C424" s="5" t="s">
        <v>19</v>
      </c>
      <c r="D424" s="5" t="s">
        <v>14</v>
      </c>
      <c r="E424" s="5">
        <v>19</v>
      </c>
      <c r="F424" s="5" t="s">
        <v>22</v>
      </c>
      <c r="G424" s="7">
        <v>680</v>
      </c>
      <c r="H424" s="6" t="s">
        <v>16</v>
      </c>
      <c r="I424" s="5" t="s">
        <v>20</v>
      </c>
      <c r="J424" s="5" t="s">
        <v>18</v>
      </c>
      <c r="K424" s="5" t="s">
        <v>80</v>
      </c>
      <c r="L424" s="173">
        <v>2017</v>
      </c>
    </row>
    <row r="425" spans="1:12" x14ac:dyDescent="0.2">
      <c r="A425" s="171" t="s">
        <v>804</v>
      </c>
      <c r="B425" s="4">
        <v>44869</v>
      </c>
      <c r="C425" s="5" t="s">
        <v>23</v>
      </c>
      <c r="D425" s="5" t="s">
        <v>14</v>
      </c>
      <c r="E425" s="5">
        <v>25</v>
      </c>
      <c r="F425" s="5" t="s">
        <v>22</v>
      </c>
      <c r="G425" s="7">
        <v>1166</v>
      </c>
      <c r="H425" s="6" t="s">
        <v>16</v>
      </c>
      <c r="I425" s="5" t="s">
        <v>20</v>
      </c>
      <c r="J425" s="5" t="s">
        <v>18</v>
      </c>
      <c r="K425" s="5" t="s">
        <v>82</v>
      </c>
      <c r="L425" s="173">
        <v>2019</v>
      </c>
    </row>
    <row r="426" spans="1:12" x14ac:dyDescent="0.2">
      <c r="A426" s="171" t="s">
        <v>805</v>
      </c>
      <c r="B426" s="4">
        <v>44869</v>
      </c>
      <c r="C426" s="5" t="s">
        <v>23</v>
      </c>
      <c r="D426" s="5" t="s">
        <v>14</v>
      </c>
      <c r="E426" s="5">
        <v>4</v>
      </c>
      <c r="F426" s="5" t="s">
        <v>22</v>
      </c>
      <c r="G426" s="7">
        <v>1652</v>
      </c>
      <c r="H426" s="6" t="s">
        <v>16</v>
      </c>
      <c r="I426" s="5" t="s">
        <v>20</v>
      </c>
      <c r="J426" s="5" t="s">
        <v>18</v>
      </c>
      <c r="K426" s="5" t="s">
        <v>82</v>
      </c>
      <c r="L426" s="173">
        <v>2019</v>
      </c>
    </row>
    <row r="427" spans="1:12" x14ac:dyDescent="0.2">
      <c r="A427" s="171" t="s">
        <v>806</v>
      </c>
      <c r="B427" s="4">
        <v>44869</v>
      </c>
      <c r="C427" s="5" t="s">
        <v>19</v>
      </c>
      <c r="D427" s="5" t="s">
        <v>14</v>
      </c>
      <c r="E427" s="5">
        <v>20</v>
      </c>
      <c r="F427" s="5" t="s">
        <v>22</v>
      </c>
      <c r="G427" s="7">
        <v>2138</v>
      </c>
      <c r="H427" s="6" t="s">
        <v>16</v>
      </c>
      <c r="I427" s="5" t="s">
        <v>20</v>
      </c>
      <c r="J427" s="5" t="s">
        <v>18</v>
      </c>
      <c r="K427" s="5" t="s">
        <v>80</v>
      </c>
      <c r="L427" s="173">
        <v>2017</v>
      </c>
    </row>
    <row r="428" spans="1:12" x14ac:dyDescent="0.2">
      <c r="A428" s="171" t="s">
        <v>807</v>
      </c>
      <c r="B428" s="4">
        <v>44869</v>
      </c>
      <c r="C428" s="5" t="s">
        <v>21</v>
      </c>
      <c r="D428" s="5" t="s">
        <v>14</v>
      </c>
      <c r="E428" s="5">
        <v>16</v>
      </c>
      <c r="F428" s="5" t="s">
        <v>22</v>
      </c>
      <c r="G428" s="7">
        <v>2624</v>
      </c>
      <c r="H428" s="6" t="s">
        <v>16</v>
      </c>
      <c r="I428" s="5" t="s">
        <v>20</v>
      </c>
      <c r="J428" s="5" t="s">
        <v>18</v>
      </c>
      <c r="K428" s="5" t="s">
        <v>81</v>
      </c>
      <c r="L428" s="173">
        <v>2018</v>
      </c>
    </row>
    <row r="429" spans="1:12" x14ac:dyDescent="0.2">
      <c r="A429" s="171" t="s">
        <v>808</v>
      </c>
      <c r="B429" s="4">
        <v>44869</v>
      </c>
      <c r="C429" s="5" t="s">
        <v>21</v>
      </c>
      <c r="D429" s="5" t="s">
        <v>14</v>
      </c>
      <c r="E429" s="5">
        <v>5</v>
      </c>
      <c r="F429" s="5" t="s">
        <v>25</v>
      </c>
      <c r="G429" s="7">
        <v>3110</v>
      </c>
      <c r="H429" s="6" t="s">
        <v>16</v>
      </c>
      <c r="I429" s="5" t="s">
        <v>20</v>
      </c>
      <c r="J429" s="5" t="s">
        <v>18</v>
      </c>
      <c r="K429" s="5" t="s">
        <v>81</v>
      </c>
      <c r="L429" s="173">
        <v>2018</v>
      </c>
    </row>
    <row r="430" spans="1:12" x14ac:dyDescent="0.2">
      <c r="A430" s="171" t="s">
        <v>809</v>
      </c>
      <c r="B430" s="4">
        <v>44870</v>
      </c>
      <c r="C430" s="5" t="s">
        <v>19</v>
      </c>
      <c r="D430" s="5" t="s">
        <v>14</v>
      </c>
      <c r="E430" s="5">
        <v>20</v>
      </c>
      <c r="F430" s="5" t="s">
        <v>22</v>
      </c>
      <c r="G430" s="7">
        <v>3596</v>
      </c>
      <c r="H430" s="6" t="s">
        <v>16</v>
      </c>
      <c r="I430" s="5" t="s">
        <v>20</v>
      </c>
      <c r="J430" s="5" t="s">
        <v>18</v>
      </c>
      <c r="K430" s="5" t="s">
        <v>80</v>
      </c>
      <c r="L430" s="173">
        <v>2017</v>
      </c>
    </row>
    <row r="431" spans="1:12" x14ac:dyDescent="0.2">
      <c r="A431" s="171" t="s">
        <v>810</v>
      </c>
      <c r="B431" s="4">
        <v>44870</v>
      </c>
      <c r="C431" s="5" t="s">
        <v>21</v>
      </c>
      <c r="D431" s="5" t="s">
        <v>14</v>
      </c>
      <c r="E431" s="5">
        <v>12</v>
      </c>
      <c r="F431" s="5" t="s">
        <v>22</v>
      </c>
      <c r="G431" s="7">
        <v>4082</v>
      </c>
      <c r="H431" s="6" t="s">
        <v>16</v>
      </c>
      <c r="I431" s="5" t="s">
        <v>20</v>
      </c>
      <c r="J431" s="5" t="s">
        <v>18</v>
      </c>
      <c r="K431" s="5" t="s">
        <v>81</v>
      </c>
      <c r="L431" s="173">
        <v>2018</v>
      </c>
    </row>
    <row r="432" spans="1:12" x14ac:dyDescent="0.2">
      <c r="A432" s="171" t="s">
        <v>811</v>
      </c>
      <c r="B432" s="4">
        <v>44870</v>
      </c>
      <c r="C432" s="5" t="s">
        <v>23</v>
      </c>
      <c r="D432" s="5" t="s">
        <v>14</v>
      </c>
      <c r="E432" s="5">
        <v>28</v>
      </c>
      <c r="F432" s="5" t="s">
        <v>22</v>
      </c>
      <c r="G432" s="7">
        <v>4568</v>
      </c>
      <c r="H432" s="6" t="s">
        <v>16</v>
      </c>
      <c r="I432" s="5" t="s">
        <v>20</v>
      </c>
      <c r="J432" s="5" t="s">
        <v>18</v>
      </c>
      <c r="K432" s="5" t="s">
        <v>82</v>
      </c>
      <c r="L432" s="173">
        <v>2019</v>
      </c>
    </row>
    <row r="433" spans="1:12" x14ac:dyDescent="0.2">
      <c r="A433" s="171" t="s">
        <v>812</v>
      </c>
      <c r="B433" s="4">
        <v>44870</v>
      </c>
      <c r="C433" s="5" t="s">
        <v>21</v>
      </c>
      <c r="D433" s="5" t="s">
        <v>14</v>
      </c>
      <c r="E433" s="5">
        <v>5</v>
      </c>
      <c r="F433" s="5" t="s">
        <v>25</v>
      </c>
      <c r="G433" s="7">
        <v>5054</v>
      </c>
      <c r="H433" s="6" t="s">
        <v>16</v>
      </c>
      <c r="I433" s="5" t="s">
        <v>20</v>
      </c>
      <c r="J433" s="5" t="s">
        <v>18</v>
      </c>
      <c r="K433" s="5" t="s">
        <v>81</v>
      </c>
      <c r="L433" s="173">
        <v>2018</v>
      </c>
    </row>
    <row r="434" spans="1:12" x14ac:dyDescent="0.2">
      <c r="A434" s="171" t="s">
        <v>813</v>
      </c>
      <c r="B434" s="4">
        <v>44875</v>
      </c>
      <c r="C434" s="5" t="s">
        <v>21</v>
      </c>
      <c r="D434" s="5" t="s">
        <v>14</v>
      </c>
      <c r="E434" s="5">
        <v>12</v>
      </c>
      <c r="F434" s="5" t="s">
        <v>22</v>
      </c>
      <c r="G434" s="7">
        <v>5540</v>
      </c>
      <c r="H434" s="6" t="s">
        <v>16</v>
      </c>
      <c r="I434" s="5" t="s">
        <v>20</v>
      </c>
      <c r="J434" s="5" t="s">
        <v>18</v>
      </c>
      <c r="K434" s="5" t="s">
        <v>81</v>
      </c>
      <c r="L434" s="173">
        <v>2018</v>
      </c>
    </row>
    <row r="435" spans="1:12" x14ac:dyDescent="0.2">
      <c r="A435" s="171" t="s">
        <v>814</v>
      </c>
      <c r="B435" s="4">
        <v>44875</v>
      </c>
      <c r="C435" s="5" t="s">
        <v>19</v>
      </c>
      <c r="D435" s="5" t="s">
        <v>14</v>
      </c>
      <c r="E435" s="5">
        <v>3</v>
      </c>
      <c r="F435" s="5" t="s">
        <v>26</v>
      </c>
      <c r="G435" s="7">
        <v>6026</v>
      </c>
      <c r="H435" s="6" t="s">
        <v>16</v>
      </c>
      <c r="I435" s="5" t="s">
        <v>17</v>
      </c>
      <c r="J435" s="5" t="s">
        <v>18</v>
      </c>
      <c r="K435" s="5" t="s">
        <v>80</v>
      </c>
      <c r="L435" s="173">
        <v>2017</v>
      </c>
    </row>
    <row r="436" spans="1:12" x14ac:dyDescent="0.2">
      <c r="A436" s="171" t="s">
        <v>815</v>
      </c>
      <c r="B436" s="4">
        <v>44875</v>
      </c>
      <c r="C436" s="5" t="s">
        <v>19</v>
      </c>
      <c r="D436" s="5" t="s">
        <v>14</v>
      </c>
      <c r="E436" s="5">
        <v>23</v>
      </c>
      <c r="F436" s="5" t="s">
        <v>26</v>
      </c>
      <c r="G436" s="7">
        <v>933.6</v>
      </c>
      <c r="H436" s="6" t="s">
        <v>16</v>
      </c>
      <c r="I436" s="5" t="s">
        <v>17</v>
      </c>
      <c r="J436" s="5" t="s">
        <v>18</v>
      </c>
      <c r="K436" s="5" t="s">
        <v>80</v>
      </c>
      <c r="L436" s="173">
        <v>2017</v>
      </c>
    </row>
    <row r="437" spans="1:12" x14ac:dyDescent="0.2">
      <c r="A437" s="171" t="s">
        <v>816</v>
      </c>
      <c r="B437" s="4">
        <v>44875</v>
      </c>
      <c r="C437" s="5" t="s">
        <v>13</v>
      </c>
      <c r="D437" s="5" t="s">
        <v>14</v>
      </c>
      <c r="E437" s="5">
        <v>6</v>
      </c>
      <c r="F437" s="5" t="s">
        <v>26</v>
      </c>
      <c r="G437" s="7">
        <v>600</v>
      </c>
      <c r="H437" s="6" t="s">
        <v>16</v>
      </c>
      <c r="I437" s="5" t="s">
        <v>17</v>
      </c>
      <c r="J437" s="5" t="s">
        <v>18</v>
      </c>
      <c r="K437" s="5" t="s">
        <v>79</v>
      </c>
      <c r="L437" s="173">
        <v>2017</v>
      </c>
    </row>
    <row r="438" spans="1:12" x14ac:dyDescent="0.2">
      <c r="A438" s="171" t="s">
        <v>817</v>
      </c>
      <c r="B438" s="4">
        <v>44875</v>
      </c>
      <c r="C438" s="5" t="s">
        <v>13</v>
      </c>
      <c r="D438" s="5" t="s">
        <v>14</v>
      </c>
      <c r="E438" s="5">
        <v>13</v>
      </c>
      <c r="F438" s="5" t="s">
        <v>26</v>
      </c>
      <c r="G438" s="7">
        <v>1445</v>
      </c>
      <c r="H438" s="6" t="s">
        <v>16</v>
      </c>
      <c r="I438" s="5" t="s">
        <v>17</v>
      </c>
      <c r="J438" s="5" t="s">
        <v>18</v>
      </c>
      <c r="K438" s="5" t="s">
        <v>79</v>
      </c>
      <c r="L438" s="173">
        <v>2017</v>
      </c>
    </row>
    <row r="439" spans="1:12" x14ac:dyDescent="0.2">
      <c r="A439" s="171" t="s">
        <v>818</v>
      </c>
      <c r="B439" s="4">
        <v>44875</v>
      </c>
      <c r="C439" s="5" t="s">
        <v>23</v>
      </c>
      <c r="D439" s="5" t="s">
        <v>14</v>
      </c>
      <c r="E439" s="5">
        <v>28</v>
      </c>
      <c r="F439" s="5" t="s">
        <v>22</v>
      </c>
      <c r="G439" s="7">
        <v>1330</v>
      </c>
      <c r="H439" s="6" t="s">
        <v>16</v>
      </c>
      <c r="I439" s="5" t="s">
        <v>20</v>
      </c>
      <c r="J439" s="5" t="s">
        <v>18</v>
      </c>
      <c r="K439" s="5" t="s">
        <v>82</v>
      </c>
      <c r="L439" s="173">
        <v>2019</v>
      </c>
    </row>
    <row r="440" spans="1:12" x14ac:dyDescent="0.2">
      <c r="A440" s="171" t="s">
        <v>819</v>
      </c>
      <c r="B440" s="4">
        <v>44875</v>
      </c>
      <c r="C440" s="5" t="s">
        <v>21</v>
      </c>
      <c r="D440" s="5" t="s">
        <v>14</v>
      </c>
      <c r="E440" s="5">
        <v>5</v>
      </c>
      <c r="F440" s="5" t="s">
        <v>25</v>
      </c>
      <c r="G440" s="7">
        <v>1215</v>
      </c>
      <c r="H440" s="6" t="s">
        <v>16</v>
      </c>
      <c r="I440" s="5" t="s">
        <v>20</v>
      </c>
      <c r="J440" s="5" t="s">
        <v>18</v>
      </c>
      <c r="K440" s="5" t="s">
        <v>81</v>
      </c>
      <c r="L440" s="173">
        <v>2018</v>
      </c>
    </row>
    <row r="441" spans="1:12" x14ac:dyDescent="0.2">
      <c r="A441" s="171" t="s">
        <v>820</v>
      </c>
      <c r="B441" s="4">
        <v>44876</v>
      </c>
      <c r="C441" s="5" t="s">
        <v>19</v>
      </c>
      <c r="D441" s="5" t="s">
        <v>14</v>
      </c>
      <c r="E441" s="5">
        <v>42</v>
      </c>
      <c r="F441" s="5" t="s">
        <v>26</v>
      </c>
      <c r="G441" s="7">
        <v>1100</v>
      </c>
      <c r="H441" s="6" t="s">
        <v>16</v>
      </c>
      <c r="I441" s="5" t="s">
        <v>17</v>
      </c>
      <c r="J441" s="5" t="s">
        <v>18</v>
      </c>
      <c r="K441" s="5" t="s">
        <v>80</v>
      </c>
      <c r="L441" s="173">
        <v>2017</v>
      </c>
    </row>
    <row r="442" spans="1:12" x14ac:dyDescent="0.2">
      <c r="A442" s="171" t="s">
        <v>821</v>
      </c>
      <c r="B442" s="4">
        <v>44876</v>
      </c>
      <c r="C442" s="5" t="s">
        <v>21</v>
      </c>
      <c r="D442" s="5" t="s">
        <v>14</v>
      </c>
      <c r="E442" s="5">
        <v>11</v>
      </c>
      <c r="F442" s="5" t="s">
        <v>22</v>
      </c>
      <c r="G442" s="7">
        <v>985</v>
      </c>
      <c r="H442" s="6" t="s">
        <v>16</v>
      </c>
      <c r="I442" s="5" t="s">
        <v>20</v>
      </c>
      <c r="J442" s="5" t="s">
        <v>18</v>
      </c>
      <c r="K442" s="5" t="s">
        <v>81</v>
      </c>
      <c r="L442" s="173">
        <v>2018</v>
      </c>
    </row>
    <row r="443" spans="1:12" x14ac:dyDescent="0.2">
      <c r="A443" s="171" t="s">
        <v>822</v>
      </c>
      <c r="B443" s="4">
        <v>44876</v>
      </c>
      <c r="C443" s="5" t="s">
        <v>23</v>
      </c>
      <c r="D443" s="5" t="s">
        <v>14</v>
      </c>
      <c r="E443" s="5">
        <v>10</v>
      </c>
      <c r="F443" s="5" t="s">
        <v>22</v>
      </c>
      <c r="G443" s="7">
        <v>870</v>
      </c>
      <c r="H443" s="6" t="s">
        <v>16</v>
      </c>
      <c r="I443" s="5" t="s">
        <v>20</v>
      </c>
      <c r="J443" s="5" t="s">
        <v>18</v>
      </c>
      <c r="K443" s="5" t="s">
        <v>82</v>
      </c>
      <c r="L443" s="173">
        <v>2019</v>
      </c>
    </row>
    <row r="444" spans="1:12" x14ac:dyDescent="0.2">
      <c r="A444" s="171" t="s">
        <v>823</v>
      </c>
      <c r="B444" s="4">
        <v>44876</v>
      </c>
      <c r="C444" s="5" t="s">
        <v>23</v>
      </c>
      <c r="D444" s="5" t="s">
        <v>14</v>
      </c>
      <c r="E444" s="5">
        <v>18</v>
      </c>
      <c r="F444" s="5" t="s">
        <v>22</v>
      </c>
      <c r="G444" s="7">
        <v>755</v>
      </c>
      <c r="H444" s="6" t="s">
        <v>16</v>
      </c>
      <c r="I444" s="5" t="s">
        <v>20</v>
      </c>
      <c r="J444" s="5" t="s">
        <v>18</v>
      </c>
      <c r="K444" s="5" t="s">
        <v>82</v>
      </c>
      <c r="L444" s="173">
        <v>2019</v>
      </c>
    </row>
    <row r="445" spans="1:12" x14ac:dyDescent="0.2">
      <c r="A445" s="171" t="s">
        <v>824</v>
      </c>
      <c r="B445" s="4">
        <v>44876</v>
      </c>
      <c r="C445" s="5" t="s">
        <v>21</v>
      </c>
      <c r="D445" s="5" t="s">
        <v>14</v>
      </c>
      <c r="E445" s="5">
        <v>5</v>
      </c>
      <c r="F445" s="5" t="s">
        <v>25</v>
      </c>
      <c r="G445" s="7">
        <v>640</v>
      </c>
      <c r="H445" s="6" t="s">
        <v>16</v>
      </c>
      <c r="I445" s="5" t="s">
        <v>20</v>
      </c>
      <c r="J445" s="5" t="s">
        <v>18</v>
      </c>
      <c r="K445" s="5" t="s">
        <v>81</v>
      </c>
      <c r="L445" s="173">
        <v>2018</v>
      </c>
    </row>
    <row r="446" spans="1:12" x14ac:dyDescent="0.2">
      <c r="A446" s="171" t="s">
        <v>825</v>
      </c>
      <c r="B446" s="4">
        <v>44879</v>
      </c>
      <c r="C446" s="5" t="s">
        <v>19</v>
      </c>
      <c r="D446" s="5" t="s">
        <v>14</v>
      </c>
      <c r="E446" s="5">
        <v>11</v>
      </c>
      <c r="F446" s="5" t="s">
        <v>26</v>
      </c>
      <c r="G446" s="7">
        <v>525</v>
      </c>
      <c r="H446" s="6" t="s">
        <v>16</v>
      </c>
      <c r="I446" s="5" t="s">
        <v>17</v>
      </c>
      <c r="J446" s="5" t="s">
        <v>18</v>
      </c>
      <c r="K446" s="5" t="s">
        <v>80</v>
      </c>
      <c r="L446" s="173">
        <v>2017</v>
      </c>
    </row>
    <row r="447" spans="1:12" x14ac:dyDescent="0.2">
      <c r="A447" s="171" t="s">
        <v>826</v>
      </c>
      <c r="B447" s="4">
        <v>44879</v>
      </c>
      <c r="C447" s="5" t="s">
        <v>19</v>
      </c>
      <c r="D447" s="5" t="s">
        <v>14</v>
      </c>
      <c r="E447" s="5">
        <v>22</v>
      </c>
      <c r="F447" s="5" t="s">
        <v>26</v>
      </c>
      <c r="G447" s="7">
        <v>410</v>
      </c>
      <c r="H447" s="6" t="s">
        <v>16</v>
      </c>
      <c r="I447" s="5" t="s">
        <v>17</v>
      </c>
      <c r="J447" s="5" t="s">
        <v>18</v>
      </c>
      <c r="K447" s="5" t="s">
        <v>80</v>
      </c>
      <c r="L447" s="173">
        <v>2017</v>
      </c>
    </row>
    <row r="448" spans="1:12" x14ac:dyDescent="0.2">
      <c r="A448" s="171" t="s">
        <v>827</v>
      </c>
      <c r="B448" s="4">
        <v>44879</v>
      </c>
      <c r="C448" s="5" t="s">
        <v>19</v>
      </c>
      <c r="D448" s="5" t="s">
        <v>14</v>
      </c>
      <c r="E448" s="5">
        <v>2</v>
      </c>
      <c r="F448" s="5" t="s">
        <v>26</v>
      </c>
      <c r="G448" s="7">
        <v>295</v>
      </c>
      <c r="H448" s="6" t="s">
        <v>16</v>
      </c>
      <c r="I448" s="5" t="s">
        <v>17</v>
      </c>
      <c r="J448" s="5" t="s">
        <v>18</v>
      </c>
      <c r="K448" s="5" t="s">
        <v>80</v>
      </c>
      <c r="L448" s="173">
        <v>2017</v>
      </c>
    </row>
    <row r="449" spans="1:12" x14ac:dyDescent="0.2">
      <c r="A449" s="171" t="s">
        <v>828</v>
      </c>
      <c r="B449" s="4">
        <v>44879</v>
      </c>
      <c r="C449" s="5" t="s">
        <v>19</v>
      </c>
      <c r="D449" s="5" t="s">
        <v>14</v>
      </c>
      <c r="E449" s="5">
        <v>7</v>
      </c>
      <c r="F449" s="5" t="s">
        <v>26</v>
      </c>
      <c r="G449" s="7">
        <v>401</v>
      </c>
      <c r="H449" s="6" t="s">
        <v>16</v>
      </c>
      <c r="I449" s="5" t="s">
        <v>17</v>
      </c>
      <c r="J449" s="5" t="s">
        <v>18</v>
      </c>
      <c r="K449" s="5" t="s">
        <v>80</v>
      </c>
      <c r="L449" s="173">
        <v>2017</v>
      </c>
    </row>
    <row r="450" spans="1:12" x14ac:dyDescent="0.2">
      <c r="A450" s="171" t="s">
        <v>829</v>
      </c>
      <c r="B450" s="4">
        <v>44879</v>
      </c>
      <c r="C450" s="5" t="s">
        <v>21</v>
      </c>
      <c r="D450" s="5" t="s">
        <v>14</v>
      </c>
      <c r="E450" s="5">
        <v>17</v>
      </c>
      <c r="F450" s="5" t="s">
        <v>25</v>
      </c>
      <c r="G450" s="7">
        <v>1700</v>
      </c>
      <c r="H450" s="6" t="s">
        <v>16</v>
      </c>
      <c r="I450" s="5" t="s">
        <v>20</v>
      </c>
      <c r="J450" s="5" t="s">
        <v>18</v>
      </c>
      <c r="K450" s="5" t="s">
        <v>81</v>
      </c>
      <c r="L450" s="173">
        <v>2018</v>
      </c>
    </row>
    <row r="451" spans="1:12" x14ac:dyDescent="0.2">
      <c r="A451" s="171" t="s">
        <v>830</v>
      </c>
      <c r="B451" s="4">
        <v>44879</v>
      </c>
      <c r="C451" s="5" t="s">
        <v>23</v>
      </c>
      <c r="D451" s="5" t="s">
        <v>14</v>
      </c>
      <c r="E451" s="5">
        <v>23</v>
      </c>
      <c r="F451" s="5" t="s">
        <v>22</v>
      </c>
      <c r="G451" s="7">
        <v>1238.2</v>
      </c>
      <c r="H451" s="6" t="s">
        <v>16</v>
      </c>
      <c r="I451" s="5" t="s">
        <v>20</v>
      </c>
      <c r="J451" s="5" t="s">
        <v>18</v>
      </c>
      <c r="K451" s="5" t="s">
        <v>82</v>
      </c>
      <c r="L451" s="173">
        <v>2019</v>
      </c>
    </row>
    <row r="452" spans="1:12" x14ac:dyDescent="0.2">
      <c r="A452" s="171" t="s">
        <v>831</v>
      </c>
      <c r="B452" s="4">
        <v>44879</v>
      </c>
      <c r="C452" s="5" t="s">
        <v>23</v>
      </c>
      <c r="D452" s="5" t="s">
        <v>14</v>
      </c>
      <c r="E452" s="5">
        <v>7</v>
      </c>
      <c r="F452" s="5" t="s">
        <v>22</v>
      </c>
      <c r="G452" s="7">
        <v>361.8</v>
      </c>
      <c r="H452" s="6" t="s">
        <v>16</v>
      </c>
      <c r="I452" s="5" t="s">
        <v>20</v>
      </c>
      <c r="J452" s="5" t="s">
        <v>18</v>
      </c>
      <c r="K452" s="5" t="s">
        <v>82</v>
      </c>
      <c r="L452" s="173">
        <v>2019</v>
      </c>
    </row>
    <row r="453" spans="1:12" x14ac:dyDescent="0.2">
      <c r="A453" s="171" t="s">
        <v>832</v>
      </c>
      <c r="B453" s="4">
        <v>44880</v>
      </c>
      <c r="C453" s="5" t="s">
        <v>23</v>
      </c>
      <c r="D453" s="5" t="s">
        <v>14</v>
      </c>
      <c r="E453" s="5">
        <v>20</v>
      </c>
      <c r="F453" s="5" t="s">
        <v>22</v>
      </c>
      <c r="G453" s="7">
        <v>751</v>
      </c>
      <c r="H453" s="6" t="s">
        <v>16</v>
      </c>
      <c r="I453" s="5" t="s">
        <v>20</v>
      </c>
      <c r="J453" s="5" t="s">
        <v>18</v>
      </c>
      <c r="K453" s="5" t="s">
        <v>82</v>
      </c>
      <c r="L453" s="173">
        <v>2019</v>
      </c>
    </row>
    <row r="454" spans="1:12" x14ac:dyDescent="0.2">
      <c r="A454" s="171" t="s">
        <v>833</v>
      </c>
      <c r="B454" s="4">
        <v>44881</v>
      </c>
      <c r="C454" s="5" t="s">
        <v>23</v>
      </c>
      <c r="D454" s="5" t="s">
        <v>14</v>
      </c>
      <c r="E454" s="5">
        <v>2</v>
      </c>
      <c r="F454" s="5" t="s">
        <v>22</v>
      </c>
      <c r="G454" s="7">
        <v>1140.2</v>
      </c>
      <c r="H454" s="6" t="s">
        <v>16</v>
      </c>
      <c r="I454" s="5" t="s">
        <v>20</v>
      </c>
      <c r="J454" s="5" t="s">
        <v>18</v>
      </c>
      <c r="K454" s="5" t="s">
        <v>82</v>
      </c>
      <c r="L454" s="173">
        <v>2019</v>
      </c>
    </row>
    <row r="455" spans="1:12" x14ac:dyDescent="0.2">
      <c r="A455" s="171" t="s">
        <v>834</v>
      </c>
      <c r="B455" s="4">
        <v>44881</v>
      </c>
      <c r="C455" s="5" t="s">
        <v>23</v>
      </c>
      <c r="D455" s="5" t="s">
        <v>14</v>
      </c>
      <c r="E455" s="5">
        <v>27</v>
      </c>
      <c r="F455" s="5" t="s">
        <v>22</v>
      </c>
      <c r="G455" s="7">
        <v>1529.4</v>
      </c>
      <c r="H455" s="6" t="s">
        <v>16</v>
      </c>
      <c r="I455" s="5" t="s">
        <v>20</v>
      </c>
      <c r="J455" s="5" t="s">
        <v>18</v>
      </c>
      <c r="K455" s="5" t="s">
        <v>82</v>
      </c>
      <c r="L455" s="173">
        <v>2019</v>
      </c>
    </row>
    <row r="456" spans="1:12" x14ac:dyDescent="0.2">
      <c r="A456" s="171" t="s">
        <v>835</v>
      </c>
      <c r="B456" s="4">
        <v>44881</v>
      </c>
      <c r="C456" s="5" t="s">
        <v>23</v>
      </c>
      <c r="D456" s="5" t="s">
        <v>14</v>
      </c>
      <c r="E456" s="5">
        <v>2</v>
      </c>
      <c r="F456" s="5" t="s">
        <v>22</v>
      </c>
      <c r="G456" s="7">
        <v>1918.6</v>
      </c>
      <c r="H456" s="6" t="s">
        <v>16</v>
      </c>
      <c r="I456" s="5" t="s">
        <v>20</v>
      </c>
      <c r="J456" s="5" t="s">
        <v>18</v>
      </c>
      <c r="K456" s="5" t="s">
        <v>82</v>
      </c>
      <c r="L456" s="173">
        <v>2019</v>
      </c>
    </row>
    <row r="457" spans="1:12" x14ac:dyDescent="0.2">
      <c r="A457" s="171" t="s">
        <v>836</v>
      </c>
      <c r="B457" s="4">
        <v>44881</v>
      </c>
      <c r="C457" s="5" t="s">
        <v>19</v>
      </c>
      <c r="D457" s="5" t="s">
        <v>14</v>
      </c>
      <c r="E457" s="5">
        <v>42</v>
      </c>
      <c r="F457" s="5" t="s">
        <v>26</v>
      </c>
      <c r="G457" s="7">
        <v>2307.8000000000002</v>
      </c>
      <c r="H457" s="6" t="s">
        <v>16</v>
      </c>
      <c r="I457" s="5" t="s">
        <v>17</v>
      </c>
      <c r="J457" s="5" t="s">
        <v>18</v>
      </c>
      <c r="K457" s="5" t="s">
        <v>80</v>
      </c>
      <c r="L457" s="173">
        <v>2017</v>
      </c>
    </row>
    <row r="458" spans="1:12" x14ac:dyDescent="0.2">
      <c r="A458" s="171" t="s">
        <v>837</v>
      </c>
      <c r="B458" s="4">
        <v>44881</v>
      </c>
      <c r="C458" s="5" t="s">
        <v>19</v>
      </c>
      <c r="D458" s="5" t="s">
        <v>14</v>
      </c>
      <c r="E458" s="5">
        <v>5</v>
      </c>
      <c r="F458" s="5" t="s">
        <v>26</v>
      </c>
      <c r="G458" s="7">
        <v>2697</v>
      </c>
      <c r="H458" s="6" t="s">
        <v>16</v>
      </c>
      <c r="I458" s="5" t="s">
        <v>17</v>
      </c>
      <c r="J458" s="5" t="s">
        <v>18</v>
      </c>
      <c r="K458" s="5" t="s">
        <v>80</v>
      </c>
      <c r="L458" s="173">
        <v>2017</v>
      </c>
    </row>
    <row r="459" spans="1:12" x14ac:dyDescent="0.2">
      <c r="A459" s="171" t="s">
        <v>838</v>
      </c>
      <c r="B459" s="4">
        <v>44882</v>
      </c>
      <c r="C459" s="5" t="s">
        <v>23</v>
      </c>
      <c r="D459" s="5" t="s">
        <v>14</v>
      </c>
      <c r="E459" s="5">
        <v>7</v>
      </c>
      <c r="F459" s="5" t="s">
        <v>22</v>
      </c>
      <c r="G459" s="7">
        <v>3086.2</v>
      </c>
      <c r="H459" s="6" t="s">
        <v>16</v>
      </c>
      <c r="I459" s="5" t="s">
        <v>20</v>
      </c>
      <c r="J459" s="5" t="s">
        <v>18</v>
      </c>
      <c r="K459" s="5" t="s">
        <v>82</v>
      </c>
      <c r="L459" s="173">
        <v>2019</v>
      </c>
    </row>
    <row r="460" spans="1:12" x14ac:dyDescent="0.2">
      <c r="A460" s="171" t="s">
        <v>839</v>
      </c>
      <c r="B460" s="4">
        <v>44882</v>
      </c>
      <c r="C460" s="5" t="s">
        <v>23</v>
      </c>
      <c r="D460" s="5" t="s">
        <v>14</v>
      </c>
      <c r="E460" s="5">
        <v>24</v>
      </c>
      <c r="F460" s="5" t="s">
        <v>22</v>
      </c>
      <c r="G460" s="7">
        <v>3475.4</v>
      </c>
      <c r="H460" s="6" t="s">
        <v>16</v>
      </c>
      <c r="I460" s="5" t="s">
        <v>20</v>
      </c>
      <c r="J460" s="5" t="s">
        <v>18</v>
      </c>
      <c r="K460" s="5" t="s">
        <v>82</v>
      </c>
      <c r="L460" s="173">
        <v>2019</v>
      </c>
    </row>
    <row r="461" spans="1:12" x14ac:dyDescent="0.2">
      <c r="A461" s="171" t="s">
        <v>840</v>
      </c>
      <c r="B461" s="4">
        <v>44882</v>
      </c>
      <c r="C461" s="5" t="s">
        <v>19</v>
      </c>
      <c r="D461" s="5" t="s">
        <v>14</v>
      </c>
      <c r="E461" s="5">
        <v>3</v>
      </c>
      <c r="F461" s="5" t="s">
        <v>26</v>
      </c>
      <c r="G461" s="7">
        <v>3864.6</v>
      </c>
      <c r="H461" s="6" t="s">
        <v>16</v>
      </c>
      <c r="I461" s="5" t="s">
        <v>17</v>
      </c>
      <c r="J461" s="5" t="s">
        <v>18</v>
      </c>
      <c r="K461" s="5" t="s">
        <v>80</v>
      </c>
      <c r="L461" s="173">
        <v>2017</v>
      </c>
    </row>
    <row r="462" spans="1:12" x14ac:dyDescent="0.2">
      <c r="A462" s="171" t="s">
        <v>841</v>
      </c>
      <c r="B462" s="4">
        <v>44882</v>
      </c>
      <c r="C462" s="5" t="s">
        <v>19</v>
      </c>
      <c r="D462" s="5" t="s">
        <v>14</v>
      </c>
      <c r="E462" s="5">
        <v>5</v>
      </c>
      <c r="F462" s="5" t="s">
        <v>26</v>
      </c>
      <c r="G462" s="7">
        <v>4253.8</v>
      </c>
      <c r="H462" s="6" t="s">
        <v>16</v>
      </c>
      <c r="I462" s="5" t="s">
        <v>17</v>
      </c>
      <c r="J462" s="5" t="s">
        <v>18</v>
      </c>
      <c r="K462" s="5" t="s">
        <v>80</v>
      </c>
      <c r="L462" s="173">
        <v>2017</v>
      </c>
    </row>
    <row r="463" spans="1:12" x14ac:dyDescent="0.2">
      <c r="A463" s="171" t="s">
        <v>842</v>
      </c>
      <c r="B463" s="4">
        <v>44882</v>
      </c>
      <c r="C463" s="5" t="s">
        <v>19</v>
      </c>
      <c r="D463" s="5" t="s">
        <v>14</v>
      </c>
      <c r="E463" s="5">
        <v>17</v>
      </c>
      <c r="F463" s="5" t="s">
        <v>26</v>
      </c>
      <c r="G463" s="7">
        <v>4643</v>
      </c>
      <c r="H463" s="6" t="s">
        <v>16</v>
      </c>
      <c r="I463" s="5" t="s">
        <v>17</v>
      </c>
      <c r="J463" s="5" t="s">
        <v>18</v>
      </c>
      <c r="K463" s="5" t="s">
        <v>80</v>
      </c>
      <c r="L463" s="173">
        <v>2017</v>
      </c>
    </row>
    <row r="464" spans="1:12" x14ac:dyDescent="0.2">
      <c r="A464" s="171" t="s">
        <v>843</v>
      </c>
      <c r="B464" s="4">
        <v>44882</v>
      </c>
      <c r="C464" s="5" t="s">
        <v>19</v>
      </c>
      <c r="D464" s="5" t="s">
        <v>14</v>
      </c>
      <c r="E464" s="5">
        <v>12</v>
      </c>
      <c r="F464" s="5" t="s">
        <v>26</v>
      </c>
      <c r="G464" s="7">
        <v>5032.2</v>
      </c>
      <c r="H464" s="6" t="s">
        <v>16</v>
      </c>
      <c r="I464" s="5" t="s">
        <v>17</v>
      </c>
      <c r="J464" s="5" t="s">
        <v>18</v>
      </c>
      <c r="K464" s="5" t="s">
        <v>80</v>
      </c>
      <c r="L464" s="173">
        <v>2017</v>
      </c>
    </row>
    <row r="465" spans="1:12" x14ac:dyDescent="0.2">
      <c r="A465" s="171" t="s">
        <v>844</v>
      </c>
      <c r="B465" s="4">
        <v>44882</v>
      </c>
      <c r="C465" s="5" t="s">
        <v>19</v>
      </c>
      <c r="D465" s="5" t="s">
        <v>14</v>
      </c>
      <c r="E465" s="5">
        <v>7</v>
      </c>
      <c r="F465" s="5" t="s">
        <v>26</v>
      </c>
      <c r="G465" s="7">
        <v>5421.4</v>
      </c>
      <c r="H465" s="6" t="s">
        <v>16</v>
      </c>
      <c r="I465" s="5" t="s">
        <v>17</v>
      </c>
      <c r="J465" s="5" t="s">
        <v>18</v>
      </c>
      <c r="K465" s="5" t="s">
        <v>80</v>
      </c>
      <c r="L465" s="173">
        <v>2017</v>
      </c>
    </row>
    <row r="466" spans="1:12" x14ac:dyDescent="0.2">
      <c r="A466" s="171" t="s">
        <v>845</v>
      </c>
      <c r="B466" s="4">
        <v>44882</v>
      </c>
      <c r="C466" s="5" t="s">
        <v>21</v>
      </c>
      <c r="D466" s="5" t="s">
        <v>14</v>
      </c>
      <c r="E466" s="5">
        <v>10</v>
      </c>
      <c r="F466" s="5" t="s">
        <v>22</v>
      </c>
      <c r="G466" s="7">
        <v>5810.6</v>
      </c>
      <c r="H466" s="6" t="s">
        <v>16</v>
      </c>
      <c r="I466" s="5" t="s">
        <v>20</v>
      </c>
      <c r="J466" s="5" t="s">
        <v>18</v>
      </c>
      <c r="K466" s="5" t="s">
        <v>81</v>
      </c>
      <c r="L466" s="173">
        <v>2018</v>
      </c>
    </row>
    <row r="467" spans="1:12" x14ac:dyDescent="0.2">
      <c r="A467" s="171" t="s">
        <v>846</v>
      </c>
      <c r="B467" s="4">
        <v>44881</v>
      </c>
      <c r="C467" s="5" t="s">
        <v>21</v>
      </c>
      <c r="D467" s="5" t="s">
        <v>14</v>
      </c>
      <c r="E467" s="5">
        <v>16</v>
      </c>
      <c r="F467" s="5" t="s">
        <v>25</v>
      </c>
      <c r="G467" s="7">
        <v>6199.8</v>
      </c>
      <c r="H467" s="6" t="s">
        <v>16</v>
      </c>
      <c r="I467" s="5" t="s">
        <v>20</v>
      </c>
      <c r="J467" s="5" t="s">
        <v>18</v>
      </c>
      <c r="K467" s="5" t="s">
        <v>81</v>
      </c>
      <c r="L467" s="173">
        <v>2018</v>
      </c>
    </row>
    <row r="468" spans="1:12" x14ac:dyDescent="0.2">
      <c r="A468" s="171" t="s">
        <v>847</v>
      </c>
      <c r="B468" s="4">
        <v>44881</v>
      </c>
      <c r="C468" s="5" t="s">
        <v>21</v>
      </c>
      <c r="D468" s="5" t="s">
        <v>14</v>
      </c>
      <c r="E468" s="5">
        <v>2</v>
      </c>
      <c r="F468" s="5" t="s">
        <v>25</v>
      </c>
      <c r="G468" s="7">
        <v>6589</v>
      </c>
      <c r="H468" s="6" t="s">
        <v>16</v>
      </c>
      <c r="I468" s="5" t="s">
        <v>20</v>
      </c>
      <c r="J468" s="5" t="s">
        <v>18</v>
      </c>
      <c r="K468" s="5" t="s">
        <v>81</v>
      </c>
      <c r="L468" s="173">
        <v>2018</v>
      </c>
    </row>
    <row r="469" spans="1:12" x14ac:dyDescent="0.2">
      <c r="A469" s="171" t="s">
        <v>848</v>
      </c>
      <c r="B469" s="4">
        <v>44881</v>
      </c>
      <c r="C469" s="5" t="s">
        <v>21</v>
      </c>
      <c r="D469" s="5" t="s">
        <v>14</v>
      </c>
      <c r="E469" s="5">
        <v>2</v>
      </c>
      <c r="F469" s="5" t="s">
        <v>25</v>
      </c>
      <c r="G469" s="7">
        <v>6978.2</v>
      </c>
      <c r="H469" s="6" t="s">
        <v>16</v>
      </c>
      <c r="I469" s="5" t="s">
        <v>20</v>
      </c>
      <c r="J469" s="5" t="s">
        <v>18</v>
      </c>
      <c r="K469" s="5" t="s">
        <v>81</v>
      </c>
      <c r="L469" s="173">
        <v>2018</v>
      </c>
    </row>
    <row r="470" spans="1:12" x14ac:dyDescent="0.2">
      <c r="A470" s="171" t="s">
        <v>849</v>
      </c>
      <c r="B470" s="4">
        <v>44881</v>
      </c>
      <c r="C470" s="5" t="s">
        <v>21</v>
      </c>
      <c r="D470" s="5" t="s">
        <v>14</v>
      </c>
      <c r="E470" s="5">
        <v>2</v>
      </c>
      <c r="F470" s="5" t="s">
        <v>25</v>
      </c>
      <c r="G470" s="7">
        <v>7367.4</v>
      </c>
      <c r="H470" s="6" t="s">
        <v>16</v>
      </c>
      <c r="I470" s="5" t="s">
        <v>20</v>
      </c>
      <c r="J470" s="5" t="s">
        <v>18</v>
      </c>
      <c r="K470" s="5" t="s">
        <v>81</v>
      </c>
      <c r="L470" s="173">
        <v>2018</v>
      </c>
    </row>
    <row r="471" spans="1:12" x14ac:dyDescent="0.2">
      <c r="A471" s="171" t="s">
        <v>850</v>
      </c>
      <c r="B471" s="4">
        <v>44882</v>
      </c>
      <c r="C471" s="5" t="s">
        <v>21</v>
      </c>
      <c r="D471" s="5" t="s">
        <v>14</v>
      </c>
      <c r="E471" s="5">
        <v>2</v>
      </c>
      <c r="F471" s="5" t="s">
        <v>25</v>
      </c>
      <c r="G471" s="7">
        <v>7756.6</v>
      </c>
      <c r="H471" s="6" t="s">
        <v>16</v>
      </c>
      <c r="I471" s="5" t="s">
        <v>20</v>
      </c>
      <c r="J471" s="5" t="s">
        <v>18</v>
      </c>
      <c r="K471" s="5" t="s">
        <v>81</v>
      </c>
      <c r="L471" s="173">
        <v>2018</v>
      </c>
    </row>
    <row r="472" spans="1:12" x14ac:dyDescent="0.2">
      <c r="A472" s="171" t="s">
        <v>851</v>
      </c>
      <c r="B472" s="4">
        <v>44882</v>
      </c>
      <c r="C472" s="5" t="s">
        <v>21</v>
      </c>
      <c r="D472" s="5" t="s">
        <v>14</v>
      </c>
      <c r="E472" s="5">
        <v>2</v>
      </c>
      <c r="F472" s="5" t="s">
        <v>25</v>
      </c>
      <c r="G472" s="7">
        <v>8145.8</v>
      </c>
      <c r="H472" s="6" t="s">
        <v>16</v>
      </c>
      <c r="I472" s="5" t="s">
        <v>20</v>
      </c>
      <c r="J472" s="5" t="s">
        <v>18</v>
      </c>
      <c r="K472" s="5" t="s">
        <v>81</v>
      </c>
      <c r="L472" s="173">
        <v>2018</v>
      </c>
    </row>
    <row r="473" spans="1:12" x14ac:dyDescent="0.2">
      <c r="A473" s="171" t="s">
        <v>852</v>
      </c>
      <c r="B473" s="4">
        <v>44883</v>
      </c>
      <c r="C473" s="5" t="s">
        <v>21</v>
      </c>
      <c r="D473" s="5" t="s">
        <v>14</v>
      </c>
      <c r="E473" s="5">
        <v>2</v>
      </c>
      <c r="F473" s="5" t="s">
        <v>25</v>
      </c>
      <c r="G473" s="7">
        <v>87</v>
      </c>
      <c r="H473" s="6" t="s">
        <v>16</v>
      </c>
      <c r="I473" s="5" t="s">
        <v>20</v>
      </c>
      <c r="J473" s="5" t="s">
        <v>18</v>
      </c>
      <c r="K473" s="5" t="s">
        <v>81</v>
      </c>
      <c r="L473" s="173">
        <v>2018</v>
      </c>
    </row>
    <row r="474" spans="1:12" x14ac:dyDescent="0.2">
      <c r="A474" s="171" t="s">
        <v>853</v>
      </c>
      <c r="B474" s="4">
        <v>44883</v>
      </c>
      <c r="C474" s="5" t="s">
        <v>21</v>
      </c>
      <c r="D474" s="5" t="s">
        <v>14</v>
      </c>
      <c r="E474" s="5">
        <v>11</v>
      </c>
      <c r="F474" s="5" t="s">
        <v>22</v>
      </c>
      <c r="G474" s="7">
        <v>972</v>
      </c>
      <c r="H474" s="6" t="s">
        <v>16</v>
      </c>
      <c r="I474" s="5" t="s">
        <v>20</v>
      </c>
      <c r="J474" s="5" t="s">
        <v>18</v>
      </c>
      <c r="K474" s="5" t="s">
        <v>81</v>
      </c>
      <c r="L474" s="173">
        <v>2018</v>
      </c>
    </row>
    <row r="475" spans="1:12" x14ac:dyDescent="0.2">
      <c r="A475" s="171" t="s">
        <v>854</v>
      </c>
      <c r="B475" s="4">
        <v>44883</v>
      </c>
      <c r="C475" s="5" t="s">
        <v>23</v>
      </c>
      <c r="D475" s="5" t="s">
        <v>14</v>
      </c>
      <c r="E475" s="5">
        <v>4</v>
      </c>
      <c r="F475" s="5" t="s">
        <v>22</v>
      </c>
      <c r="G475" s="7">
        <v>130</v>
      </c>
      <c r="H475" s="6" t="s">
        <v>16</v>
      </c>
      <c r="I475" s="5" t="s">
        <v>20</v>
      </c>
      <c r="J475" s="5" t="s">
        <v>18</v>
      </c>
      <c r="K475" s="5" t="s">
        <v>82</v>
      </c>
      <c r="L475" s="173">
        <v>2019</v>
      </c>
    </row>
    <row r="476" spans="1:12" x14ac:dyDescent="0.2">
      <c r="A476" s="171" t="s">
        <v>855</v>
      </c>
      <c r="B476" s="4">
        <v>44883</v>
      </c>
      <c r="C476" s="5" t="s">
        <v>23</v>
      </c>
      <c r="D476" s="5" t="s">
        <v>14</v>
      </c>
      <c r="E476" s="5">
        <v>26</v>
      </c>
      <c r="F476" s="5" t="s">
        <v>22</v>
      </c>
      <c r="G476" s="7">
        <v>1190</v>
      </c>
      <c r="H476" s="6" t="s">
        <v>16</v>
      </c>
      <c r="I476" s="5" t="s">
        <v>20</v>
      </c>
      <c r="J476" s="5" t="s">
        <v>18</v>
      </c>
      <c r="K476" s="5" t="s">
        <v>82</v>
      </c>
      <c r="L476" s="173">
        <v>2019</v>
      </c>
    </row>
    <row r="477" spans="1:12" x14ac:dyDescent="0.2">
      <c r="A477" s="171" t="s">
        <v>856</v>
      </c>
      <c r="B477" s="4">
        <v>44883</v>
      </c>
      <c r="C477" s="5" t="s">
        <v>19</v>
      </c>
      <c r="D477" s="5" t="s">
        <v>14</v>
      </c>
      <c r="E477" s="5">
        <v>12</v>
      </c>
      <c r="F477" s="5" t="s">
        <v>25</v>
      </c>
      <c r="G477" s="7">
        <v>743.8</v>
      </c>
      <c r="H477" s="6" t="s">
        <v>16</v>
      </c>
      <c r="I477" s="5" t="s">
        <v>20</v>
      </c>
      <c r="J477" s="5" t="s">
        <v>18</v>
      </c>
      <c r="K477" s="5" t="s">
        <v>80</v>
      </c>
      <c r="L477" s="173">
        <v>2017</v>
      </c>
    </row>
    <row r="478" spans="1:12" x14ac:dyDescent="0.2">
      <c r="A478" s="171" t="s">
        <v>857</v>
      </c>
      <c r="B478" s="4">
        <v>44883</v>
      </c>
      <c r="C478" s="5" t="s">
        <v>19</v>
      </c>
      <c r="D478" s="5" t="s">
        <v>14</v>
      </c>
      <c r="E478" s="5">
        <v>21</v>
      </c>
      <c r="F478" s="5" t="s">
        <v>26</v>
      </c>
      <c r="G478" s="7">
        <v>1059.7</v>
      </c>
      <c r="H478" s="6" t="s">
        <v>16</v>
      </c>
      <c r="I478" s="5" t="s">
        <v>17</v>
      </c>
      <c r="J478" s="5" t="s">
        <v>18</v>
      </c>
      <c r="K478" s="5" t="s">
        <v>80</v>
      </c>
      <c r="L478" s="173">
        <v>2017</v>
      </c>
    </row>
    <row r="479" spans="1:12" x14ac:dyDescent="0.2">
      <c r="A479" s="171" t="s">
        <v>858</v>
      </c>
      <c r="B479" s="4">
        <v>44883</v>
      </c>
      <c r="C479" s="5" t="s">
        <v>19</v>
      </c>
      <c r="D479" s="5" t="s">
        <v>14</v>
      </c>
      <c r="E479" s="5">
        <v>2</v>
      </c>
      <c r="F479" s="5" t="s">
        <v>26</v>
      </c>
      <c r="G479" s="7">
        <v>95</v>
      </c>
      <c r="H479" s="6" t="s">
        <v>16</v>
      </c>
      <c r="I479" s="5" t="s">
        <v>17</v>
      </c>
      <c r="J479" s="5" t="s">
        <v>18</v>
      </c>
      <c r="K479" s="5" t="s">
        <v>80</v>
      </c>
      <c r="L479" s="173">
        <v>2017</v>
      </c>
    </row>
    <row r="480" spans="1:12" x14ac:dyDescent="0.2">
      <c r="A480" s="171" t="s">
        <v>859</v>
      </c>
      <c r="B480" s="4">
        <v>44883</v>
      </c>
      <c r="C480" s="5" t="s">
        <v>19</v>
      </c>
      <c r="D480" s="5" t="s">
        <v>14</v>
      </c>
      <c r="E480" s="5">
        <v>2</v>
      </c>
      <c r="F480" s="5" t="s">
        <v>26</v>
      </c>
      <c r="G480" s="7">
        <v>101.2</v>
      </c>
      <c r="H480" s="6" t="s">
        <v>16</v>
      </c>
      <c r="I480" s="5" t="s">
        <v>17</v>
      </c>
      <c r="J480" s="5" t="s">
        <v>18</v>
      </c>
      <c r="K480" s="5" t="s">
        <v>80</v>
      </c>
      <c r="L480" s="173">
        <v>2017</v>
      </c>
    </row>
    <row r="481" spans="1:12" x14ac:dyDescent="0.2">
      <c r="A481" s="171" t="s">
        <v>860</v>
      </c>
      <c r="B481" s="4">
        <v>44883</v>
      </c>
      <c r="C481" s="5" t="s">
        <v>19</v>
      </c>
      <c r="D481" s="5" t="s">
        <v>14</v>
      </c>
      <c r="E481" s="5">
        <v>3</v>
      </c>
      <c r="F481" s="5" t="s">
        <v>26</v>
      </c>
      <c r="G481" s="7">
        <v>220.5</v>
      </c>
      <c r="H481" s="6" t="s">
        <v>16</v>
      </c>
      <c r="I481" s="5" t="s">
        <v>17</v>
      </c>
      <c r="J481" s="5" t="s">
        <v>18</v>
      </c>
      <c r="K481" s="5" t="s">
        <v>80</v>
      </c>
      <c r="L481" s="173">
        <v>2017</v>
      </c>
    </row>
    <row r="482" spans="1:12" x14ac:dyDescent="0.2">
      <c r="A482" s="171" t="s">
        <v>861</v>
      </c>
      <c r="B482" s="4">
        <v>44883</v>
      </c>
      <c r="C482" s="5" t="s">
        <v>19</v>
      </c>
      <c r="D482" s="5" t="s">
        <v>14</v>
      </c>
      <c r="E482" s="5">
        <v>2</v>
      </c>
      <c r="F482" s="5" t="s">
        <v>26</v>
      </c>
      <c r="G482" s="7">
        <v>89.2</v>
      </c>
      <c r="H482" s="6" t="s">
        <v>16</v>
      </c>
      <c r="I482" s="5" t="s">
        <v>17</v>
      </c>
      <c r="J482" s="5" t="s">
        <v>18</v>
      </c>
      <c r="K482" s="5" t="s">
        <v>80</v>
      </c>
      <c r="L482" s="173">
        <v>2017</v>
      </c>
    </row>
    <row r="483" spans="1:12" x14ac:dyDescent="0.2">
      <c r="A483" s="171" t="s">
        <v>862</v>
      </c>
      <c r="B483" s="4">
        <v>44886</v>
      </c>
      <c r="C483" s="5" t="s">
        <v>21</v>
      </c>
      <c r="D483" s="5" t="s">
        <v>14</v>
      </c>
      <c r="E483" s="5">
        <v>11</v>
      </c>
      <c r="F483" s="5" t="s">
        <v>22</v>
      </c>
      <c r="G483" s="7">
        <v>953</v>
      </c>
      <c r="H483" s="6" t="s">
        <v>16</v>
      </c>
      <c r="I483" s="5" t="s">
        <v>20</v>
      </c>
      <c r="J483" s="5" t="s">
        <v>18</v>
      </c>
      <c r="K483" s="5" t="s">
        <v>81</v>
      </c>
      <c r="L483" s="173">
        <v>2018</v>
      </c>
    </row>
    <row r="484" spans="1:12" x14ac:dyDescent="0.2">
      <c r="A484" s="171" t="s">
        <v>863</v>
      </c>
      <c r="B484" s="4">
        <v>44886</v>
      </c>
      <c r="C484" s="5" t="s">
        <v>23</v>
      </c>
      <c r="D484" s="5" t="s">
        <v>14</v>
      </c>
      <c r="E484" s="5">
        <v>9</v>
      </c>
      <c r="F484" s="5" t="s">
        <v>22</v>
      </c>
      <c r="G484" s="7">
        <v>506</v>
      </c>
      <c r="H484" s="6" t="s">
        <v>16</v>
      </c>
      <c r="I484" s="5" t="s">
        <v>20</v>
      </c>
      <c r="J484" s="5" t="s">
        <v>18</v>
      </c>
      <c r="K484" s="5" t="s">
        <v>82</v>
      </c>
      <c r="L484" s="173">
        <v>2019</v>
      </c>
    </row>
    <row r="485" spans="1:12" x14ac:dyDescent="0.2">
      <c r="A485" s="171" t="s">
        <v>864</v>
      </c>
      <c r="B485" s="4">
        <v>44886</v>
      </c>
      <c r="C485" s="5" t="s">
        <v>23</v>
      </c>
      <c r="D485" s="5" t="s">
        <v>14</v>
      </c>
      <c r="E485" s="5">
        <v>20</v>
      </c>
      <c r="F485" s="5" t="s">
        <v>22</v>
      </c>
      <c r="G485" s="7">
        <v>1094</v>
      </c>
      <c r="H485" s="6" t="s">
        <v>16</v>
      </c>
      <c r="I485" s="5" t="s">
        <v>20</v>
      </c>
      <c r="J485" s="5" t="s">
        <v>18</v>
      </c>
      <c r="K485" s="5" t="s">
        <v>82</v>
      </c>
      <c r="L485" s="173">
        <v>2019</v>
      </c>
    </row>
    <row r="486" spans="1:12" x14ac:dyDescent="0.2">
      <c r="A486" s="171" t="s">
        <v>865</v>
      </c>
      <c r="B486" s="4">
        <v>44886</v>
      </c>
      <c r="C486" s="5" t="s">
        <v>19</v>
      </c>
      <c r="D486" s="5" t="s">
        <v>14</v>
      </c>
      <c r="E486" s="5">
        <v>17</v>
      </c>
      <c r="F486" s="5" t="s">
        <v>27</v>
      </c>
      <c r="G486" s="7">
        <v>1191.4000000000001</v>
      </c>
      <c r="H486" s="6" t="s">
        <v>16</v>
      </c>
      <c r="I486" s="5" t="s">
        <v>20</v>
      </c>
      <c r="J486" s="5" t="s">
        <v>18</v>
      </c>
      <c r="K486" s="5" t="s">
        <v>80</v>
      </c>
      <c r="L486" s="173">
        <v>2017</v>
      </c>
    </row>
    <row r="487" spans="1:12" x14ac:dyDescent="0.2">
      <c r="A487" s="171" t="s">
        <v>866</v>
      </c>
      <c r="B487" s="4">
        <v>44886</v>
      </c>
      <c r="C487" s="5" t="s">
        <v>19</v>
      </c>
      <c r="D487" s="5" t="s">
        <v>14</v>
      </c>
      <c r="E487" s="5">
        <v>6</v>
      </c>
      <c r="F487" s="5" t="s">
        <v>28</v>
      </c>
      <c r="G487" s="7">
        <v>318</v>
      </c>
      <c r="H487" s="6" t="s">
        <v>16</v>
      </c>
      <c r="I487" s="5" t="s">
        <v>20</v>
      </c>
      <c r="J487" s="5" t="s">
        <v>18</v>
      </c>
      <c r="K487" s="5" t="s">
        <v>80</v>
      </c>
      <c r="L487" s="173">
        <v>2017</v>
      </c>
    </row>
    <row r="488" spans="1:12" x14ac:dyDescent="0.2">
      <c r="A488" s="171" t="s">
        <v>867</v>
      </c>
      <c r="B488" s="4" t="s">
        <v>84</v>
      </c>
      <c r="C488" s="5" t="s">
        <v>13</v>
      </c>
      <c r="D488" s="5" t="s">
        <v>14</v>
      </c>
      <c r="E488" s="5">
        <v>46</v>
      </c>
      <c r="F488" s="5" t="s">
        <v>15</v>
      </c>
      <c r="G488" s="7">
        <v>4840</v>
      </c>
      <c r="H488" s="6" t="s">
        <v>16</v>
      </c>
      <c r="I488" s="5" t="s">
        <v>20</v>
      </c>
      <c r="J488" s="5" t="s">
        <v>18</v>
      </c>
      <c r="K488" s="5" t="s">
        <v>79</v>
      </c>
      <c r="L488" s="173">
        <v>2017</v>
      </c>
    </row>
    <row r="489" spans="1:12" x14ac:dyDescent="0.2">
      <c r="A489" s="171" t="s">
        <v>868</v>
      </c>
      <c r="B489" s="4">
        <v>44887</v>
      </c>
      <c r="C489" s="5" t="s">
        <v>23</v>
      </c>
      <c r="D489" s="5" t="s">
        <v>14</v>
      </c>
      <c r="E489" s="5">
        <v>11</v>
      </c>
      <c r="F489" s="5" t="s">
        <v>22</v>
      </c>
      <c r="G489" s="7">
        <v>540</v>
      </c>
      <c r="H489" s="6" t="s">
        <v>16</v>
      </c>
      <c r="I489" s="5" t="s">
        <v>20</v>
      </c>
      <c r="J489" s="5" t="s">
        <v>18</v>
      </c>
      <c r="K489" s="5" t="s">
        <v>82</v>
      </c>
      <c r="L489" s="173">
        <v>2019</v>
      </c>
    </row>
    <row r="490" spans="1:12" x14ac:dyDescent="0.2">
      <c r="A490" s="171" t="s">
        <v>869</v>
      </c>
      <c r="B490" s="4">
        <v>44887</v>
      </c>
      <c r="C490" s="5" t="s">
        <v>23</v>
      </c>
      <c r="D490" s="5" t="s">
        <v>14</v>
      </c>
      <c r="E490" s="5">
        <v>19</v>
      </c>
      <c r="F490" s="5" t="s">
        <v>22</v>
      </c>
      <c r="G490" s="7">
        <v>960</v>
      </c>
      <c r="H490" s="6" t="s">
        <v>16</v>
      </c>
      <c r="I490" s="5" t="s">
        <v>20</v>
      </c>
      <c r="J490" s="5" t="s">
        <v>18</v>
      </c>
      <c r="K490" s="5" t="s">
        <v>82</v>
      </c>
      <c r="L490" s="173">
        <v>2019</v>
      </c>
    </row>
    <row r="491" spans="1:12" x14ac:dyDescent="0.2">
      <c r="A491" s="171" t="s">
        <v>870</v>
      </c>
      <c r="B491" s="4">
        <v>44887</v>
      </c>
      <c r="C491" s="5" t="s">
        <v>19</v>
      </c>
      <c r="D491" s="5" t="s">
        <v>14</v>
      </c>
      <c r="E491" s="5">
        <v>4</v>
      </c>
      <c r="F491" s="5" t="s">
        <v>28</v>
      </c>
      <c r="G491" s="7">
        <v>300.60000000000002</v>
      </c>
      <c r="H491" s="6" t="s">
        <v>16</v>
      </c>
      <c r="I491" s="5" t="s">
        <v>20</v>
      </c>
      <c r="J491" s="5" t="s">
        <v>18</v>
      </c>
      <c r="K491" s="5" t="s">
        <v>80</v>
      </c>
      <c r="L491" s="173">
        <v>2017</v>
      </c>
    </row>
    <row r="492" spans="1:12" x14ac:dyDescent="0.2">
      <c r="A492" s="171" t="s">
        <v>871</v>
      </c>
      <c r="B492" s="4">
        <v>44887</v>
      </c>
      <c r="C492" s="5" t="s">
        <v>19</v>
      </c>
      <c r="D492" s="5" t="s">
        <v>14</v>
      </c>
      <c r="E492" s="5">
        <v>1</v>
      </c>
      <c r="F492" s="5" t="s">
        <v>29</v>
      </c>
      <c r="G492" s="7">
        <v>20.5</v>
      </c>
      <c r="H492" s="6" t="s">
        <v>16</v>
      </c>
      <c r="I492" s="5" t="s">
        <v>20</v>
      </c>
      <c r="J492" s="5" t="s">
        <v>18</v>
      </c>
      <c r="K492" s="5" t="s">
        <v>80</v>
      </c>
      <c r="L492" s="173">
        <v>2017</v>
      </c>
    </row>
    <row r="493" spans="1:12" x14ac:dyDescent="0.2">
      <c r="A493" s="171" t="s">
        <v>872</v>
      </c>
      <c r="B493" s="4">
        <v>44887</v>
      </c>
      <c r="C493" s="5" t="s">
        <v>19</v>
      </c>
      <c r="D493" s="5" t="s">
        <v>14</v>
      </c>
      <c r="E493" s="5">
        <v>1</v>
      </c>
      <c r="F493" s="5" t="s">
        <v>26</v>
      </c>
      <c r="G493" s="7">
        <v>47.5</v>
      </c>
      <c r="H493" s="6" t="s">
        <v>16</v>
      </c>
      <c r="I493" s="5" t="s">
        <v>20</v>
      </c>
      <c r="J493" s="5" t="s">
        <v>18</v>
      </c>
      <c r="K493" s="5" t="s">
        <v>80</v>
      </c>
      <c r="L493" s="173">
        <v>2017</v>
      </c>
    </row>
    <row r="494" spans="1:12" x14ac:dyDescent="0.2">
      <c r="A494" s="171" t="s">
        <v>873</v>
      </c>
      <c r="B494" s="4">
        <v>44887</v>
      </c>
      <c r="C494" s="5" t="s">
        <v>19</v>
      </c>
      <c r="D494" s="5" t="s">
        <v>14</v>
      </c>
      <c r="E494" s="5">
        <v>18</v>
      </c>
      <c r="F494" s="5" t="s">
        <v>27</v>
      </c>
      <c r="G494" s="7">
        <v>1251.4000000000001</v>
      </c>
      <c r="H494" s="6" t="s">
        <v>16</v>
      </c>
      <c r="I494" s="5" t="s">
        <v>20</v>
      </c>
      <c r="J494" s="5" t="s">
        <v>18</v>
      </c>
      <c r="K494" s="5" t="s">
        <v>80</v>
      </c>
      <c r="L494" s="173">
        <v>2017</v>
      </c>
    </row>
    <row r="495" spans="1:12" x14ac:dyDescent="0.2">
      <c r="A495" s="171" t="s">
        <v>874</v>
      </c>
      <c r="B495" s="4">
        <v>44887</v>
      </c>
      <c r="C495" s="5" t="s">
        <v>21</v>
      </c>
      <c r="D495" s="5" t="s">
        <v>14</v>
      </c>
      <c r="E495" s="5">
        <v>12</v>
      </c>
      <c r="F495" s="5" t="s">
        <v>22</v>
      </c>
      <c r="G495" s="7">
        <v>1127</v>
      </c>
      <c r="H495" s="6" t="s">
        <v>16</v>
      </c>
      <c r="I495" s="5" t="s">
        <v>20</v>
      </c>
      <c r="J495" s="5" t="s">
        <v>18</v>
      </c>
      <c r="K495" s="5" t="s">
        <v>81</v>
      </c>
      <c r="L495" s="173">
        <v>2018</v>
      </c>
    </row>
    <row r="496" spans="1:12" x14ac:dyDescent="0.2">
      <c r="A496" s="171" t="s">
        <v>875</v>
      </c>
      <c r="B496" s="4">
        <v>44888</v>
      </c>
      <c r="C496" s="5" t="s">
        <v>13</v>
      </c>
      <c r="D496" s="5" t="s">
        <v>14</v>
      </c>
      <c r="E496" s="5">
        <v>14</v>
      </c>
      <c r="F496" s="5" t="s">
        <v>15</v>
      </c>
      <c r="G496" s="7">
        <v>2760</v>
      </c>
      <c r="H496" s="6" t="s">
        <v>16</v>
      </c>
      <c r="I496" s="5" t="s">
        <v>20</v>
      </c>
      <c r="J496" s="5" t="s">
        <v>18</v>
      </c>
      <c r="K496" s="5" t="s">
        <v>79</v>
      </c>
      <c r="L496" s="173">
        <v>2017</v>
      </c>
    </row>
    <row r="497" spans="1:12" x14ac:dyDescent="0.2">
      <c r="A497" s="171" t="s">
        <v>876</v>
      </c>
      <c r="B497" s="4">
        <v>44888</v>
      </c>
      <c r="C497" s="5" t="s">
        <v>13</v>
      </c>
      <c r="D497" s="5" t="s">
        <v>14</v>
      </c>
      <c r="E497" s="5">
        <v>27</v>
      </c>
      <c r="F497" s="5" t="s">
        <v>15</v>
      </c>
      <c r="G497" s="7">
        <v>2540</v>
      </c>
      <c r="H497" s="6" t="s">
        <v>16</v>
      </c>
      <c r="I497" s="5" t="s">
        <v>20</v>
      </c>
      <c r="J497" s="5" t="s">
        <v>18</v>
      </c>
      <c r="K497" s="5" t="s">
        <v>79</v>
      </c>
      <c r="L497" s="173">
        <v>2017</v>
      </c>
    </row>
    <row r="498" spans="1:12" x14ac:dyDescent="0.2">
      <c r="A498" s="171" t="s">
        <v>877</v>
      </c>
      <c r="B498" s="4">
        <v>44888</v>
      </c>
      <c r="C498" s="5" t="s">
        <v>21</v>
      </c>
      <c r="D498" s="5" t="s">
        <v>14</v>
      </c>
      <c r="E498" s="5">
        <v>10</v>
      </c>
      <c r="F498" s="5" t="s">
        <v>22</v>
      </c>
      <c r="G498" s="7">
        <v>975</v>
      </c>
      <c r="H498" s="6" t="s">
        <v>16</v>
      </c>
      <c r="I498" s="5" t="s">
        <v>20</v>
      </c>
      <c r="J498" s="5" t="s">
        <v>18</v>
      </c>
      <c r="K498" s="5" t="s">
        <v>81</v>
      </c>
      <c r="L498" s="173">
        <v>2018</v>
      </c>
    </row>
    <row r="499" spans="1:12" x14ac:dyDescent="0.2">
      <c r="A499" s="171" t="s">
        <v>878</v>
      </c>
      <c r="B499" s="4">
        <v>44888</v>
      </c>
      <c r="C499" s="5" t="s">
        <v>19</v>
      </c>
      <c r="D499" s="5" t="s">
        <v>14</v>
      </c>
      <c r="E499" s="5">
        <v>4</v>
      </c>
      <c r="F499" s="5" t="s">
        <v>30</v>
      </c>
      <c r="G499" s="7">
        <v>353.5</v>
      </c>
      <c r="H499" s="6" t="s">
        <v>16</v>
      </c>
      <c r="I499" s="5" t="s">
        <v>20</v>
      </c>
      <c r="J499" s="5" t="s">
        <v>18</v>
      </c>
      <c r="K499" s="5" t="s">
        <v>80</v>
      </c>
      <c r="L499" s="173">
        <v>2017</v>
      </c>
    </row>
    <row r="500" spans="1:12" x14ac:dyDescent="0.2">
      <c r="A500" s="171" t="s">
        <v>879</v>
      </c>
      <c r="B500" s="4">
        <v>44888</v>
      </c>
      <c r="C500" s="5" t="s">
        <v>19</v>
      </c>
      <c r="D500" s="5" t="s">
        <v>14</v>
      </c>
      <c r="E500" s="5">
        <v>1</v>
      </c>
      <c r="F500" s="5" t="s">
        <v>26</v>
      </c>
      <c r="G500" s="7">
        <v>37.700000000000003</v>
      </c>
      <c r="H500" s="6" t="s">
        <v>16</v>
      </c>
      <c r="I500" s="5" t="s">
        <v>20</v>
      </c>
      <c r="J500" s="5" t="s">
        <v>18</v>
      </c>
      <c r="K500" s="5" t="s">
        <v>80</v>
      </c>
      <c r="L500" s="173">
        <v>2017</v>
      </c>
    </row>
    <row r="501" spans="1:12" x14ac:dyDescent="0.2">
      <c r="A501" s="171" t="s">
        <v>880</v>
      </c>
      <c r="B501" s="4">
        <v>44888</v>
      </c>
      <c r="C501" s="5" t="s">
        <v>19</v>
      </c>
      <c r="D501" s="5" t="s">
        <v>14</v>
      </c>
      <c r="E501" s="5">
        <v>1</v>
      </c>
      <c r="F501" s="5" t="s">
        <v>28</v>
      </c>
      <c r="G501" s="7">
        <v>14.4</v>
      </c>
      <c r="H501" s="6" t="s">
        <v>16</v>
      </c>
      <c r="I501" s="5" t="s">
        <v>20</v>
      </c>
      <c r="J501" s="5" t="s">
        <v>18</v>
      </c>
      <c r="K501" s="5" t="s">
        <v>80</v>
      </c>
      <c r="L501" s="173">
        <v>2017</v>
      </c>
    </row>
    <row r="502" spans="1:12" x14ac:dyDescent="0.2">
      <c r="A502" s="171" t="s">
        <v>881</v>
      </c>
      <c r="B502" s="4">
        <v>44888</v>
      </c>
      <c r="C502" s="5" t="s">
        <v>19</v>
      </c>
      <c r="D502" s="5" t="s">
        <v>14</v>
      </c>
      <c r="E502" s="5">
        <v>18</v>
      </c>
      <c r="F502" s="5" t="s">
        <v>27</v>
      </c>
      <c r="G502" s="7">
        <v>1194</v>
      </c>
      <c r="H502" s="6" t="s">
        <v>16</v>
      </c>
      <c r="I502" s="5" t="s">
        <v>20</v>
      </c>
      <c r="J502" s="5" t="s">
        <v>18</v>
      </c>
      <c r="K502" s="5" t="s">
        <v>80</v>
      </c>
      <c r="L502" s="173">
        <v>2017</v>
      </c>
    </row>
    <row r="503" spans="1:12" x14ac:dyDescent="0.2">
      <c r="A503" s="171" t="s">
        <v>882</v>
      </c>
      <c r="B503" s="4">
        <v>44888</v>
      </c>
      <c r="C503" s="5" t="s">
        <v>23</v>
      </c>
      <c r="D503" s="5" t="s">
        <v>14</v>
      </c>
      <c r="E503" s="5">
        <v>25</v>
      </c>
      <c r="F503" s="5" t="s">
        <v>22</v>
      </c>
      <c r="G503" s="7">
        <v>1400</v>
      </c>
      <c r="H503" s="6" t="s">
        <v>16</v>
      </c>
      <c r="I503" s="5" t="s">
        <v>20</v>
      </c>
      <c r="J503" s="5" t="s">
        <v>18</v>
      </c>
      <c r="K503" s="5" t="s">
        <v>82</v>
      </c>
      <c r="L503" s="173">
        <v>2019</v>
      </c>
    </row>
    <row r="504" spans="1:12" x14ac:dyDescent="0.2">
      <c r="A504" s="171" t="s">
        <v>883</v>
      </c>
      <c r="B504" s="4">
        <v>44888</v>
      </c>
      <c r="C504" s="5" t="s">
        <v>23</v>
      </c>
      <c r="D504" s="5" t="s">
        <v>14</v>
      </c>
      <c r="E504" s="5">
        <v>6</v>
      </c>
      <c r="F504" s="5" t="s">
        <v>22</v>
      </c>
      <c r="G504" s="7">
        <v>380</v>
      </c>
      <c r="H504" s="6" t="s">
        <v>16</v>
      </c>
      <c r="I504" s="5" t="s">
        <v>20</v>
      </c>
      <c r="J504" s="5" t="s">
        <v>18</v>
      </c>
      <c r="K504" s="5" t="s">
        <v>82</v>
      </c>
      <c r="L504" s="173">
        <v>2019</v>
      </c>
    </row>
    <row r="505" spans="1:12" x14ac:dyDescent="0.2">
      <c r="A505" s="171" t="s">
        <v>884</v>
      </c>
      <c r="B505" s="4">
        <v>44889</v>
      </c>
      <c r="C505" s="5" t="s">
        <v>21</v>
      </c>
      <c r="D505" s="5" t="s">
        <v>14</v>
      </c>
      <c r="E505" s="5">
        <v>10</v>
      </c>
      <c r="F505" s="5" t="s">
        <v>22</v>
      </c>
      <c r="G505" s="7">
        <v>952</v>
      </c>
      <c r="H505" s="6" t="s">
        <v>16</v>
      </c>
      <c r="I505" s="5" t="s">
        <v>20</v>
      </c>
      <c r="J505" s="5" t="s">
        <v>18</v>
      </c>
      <c r="K505" s="5" t="s">
        <v>81</v>
      </c>
      <c r="L505" s="173">
        <v>2018</v>
      </c>
    </row>
    <row r="506" spans="1:12" x14ac:dyDescent="0.2">
      <c r="A506" s="171" t="s">
        <v>885</v>
      </c>
      <c r="B506" s="4">
        <v>44889</v>
      </c>
      <c r="C506" s="5" t="s">
        <v>19</v>
      </c>
      <c r="D506" s="5" t="s">
        <v>14</v>
      </c>
      <c r="E506" s="5">
        <v>17</v>
      </c>
      <c r="F506" s="5" t="s">
        <v>27</v>
      </c>
      <c r="G506" s="7">
        <v>1039</v>
      </c>
      <c r="H506" s="6" t="s">
        <v>16</v>
      </c>
      <c r="I506" s="5" t="s">
        <v>20</v>
      </c>
      <c r="J506" s="5" t="s">
        <v>18</v>
      </c>
      <c r="K506" s="5" t="s">
        <v>80</v>
      </c>
      <c r="L506" s="173">
        <v>2017</v>
      </c>
    </row>
    <row r="507" spans="1:12" x14ac:dyDescent="0.2">
      <c r="A507" s="171" t="s">
        <v>886</v>
      </c>
      <c r="B507" s="4">
        <v>44889</v>
      </c>
      <c r="C507" s="5" t="s">
        <v>19</v>
      </c>
      <c r="D507" s="5" t="s">
        <v>14</v>
      </c>
      <c r="E507" s="5">
        <v>6</v>
      </c>
      <c r="F507" s="5" t="s">
        <v>30</v>
      </c>
      <c r="G507" s="7">
        <v>441</v>
      </c>
      <c r="H507" s="6" t="s">
        <v>16</v>
      </c>
      <c r="I507" s="5" t="s">
        <v>20</v>
      </c>
      <c r="J507" s="5" t="s">
        <v>18</v>
      </c>
      <c r="K507" s="5" t="s">
        <v>80</v>
      </c>
      <c r="L507" s="173">
        <v>2017</v>
      </c>
    </row>
    <row r="508" spans="1:12" x14ac:dyDescent="0.2">
      <c r="A508" s="171" t="s">
        <v>887</v>
      </c>
      <c r="B508" s="4">
        <v>44889</v>
      </c>
      <c r="C508" s="5" t="s">
        <v>13</v>
      </c>
      <c r="D508" s="5" t="s">
        <v>14</v>
      </c>
      <c r="E508" s="5">
        <v>5</v>
      </c>
      <c r="F508" s="5" t="s">
        <v>15</v>
      </c>
      <c r="G508" s="7">
        <v>1080</v>
      </c>
      <c r="H508" s="6" t="s">
        <v>16</v>
      </c>
      <c r="I508" s="5" t="s">
        <v>20</v>
      </c>
      <c r="J508" s="5" t="s">
        <v>18</v>
      </c>
      <c r="K508" s="5" t="s">
        <v>79</v>
      </c>
      <c r="L508" s="173">
        <v>2017</v>
      </c>
    </row>
    <row r="509" spans="1:12" x14ac:dyDescent="0.2">
      <c r="A509" s="171" t="s">
        <v>888</v>
      </c>
      <c r="B509" s="4">
        <v>44889</v>
      </c>
      <c r="C509" s="5" t="s">
        <v>13</v>
      </c>
      <c r="D509" s="5" t="s">
        <v>14</v>
      </c>
      <c r="E509" s="5">
        <v>10</v>
      </c>
      <c r="F509" s="5" t="s">
        <v>15</v>
      </c>
      <c r="G509" s="7">
        <v>2000</v>
      </c>
      <c r="H509" s="6" t="s">
        <v>16</v>
      </c>
      <c r="I509" s="5" t="s">
        <v>20</v>
      </c>
      <c r="J509" s="5" t="s">
        <v>18</v>
      </c>
      <c r="K509" s="5" t="s">
        <v>79</v>
      </c>
      <c r="L509" s="173">
        <v>2017</v>
      </c>
    </row>
    <row r="510" spans="1:12" x14ac:dyDescent="0.2">
      <c r="A510" s="171" t="s">
        <v>889</v>
      </c>
      <c r="B510" s="4">
        <v>44889</v>
      </c>
      <c r="C510" s="5" t="s">
        <v>13</v>
      </c>
      <c r="D510" s="5" t="s">
        <v>14</v>
      </c>
      <c r="E510" s="5">
        <v>27</v>
      </c>
      <c r="F510" s="5" t="s">
        <v>15</v>
      </c>
      <c r="G510" s="7">
        <v>4140</v>
      </c>
      <c r="H510" s="6" t="s">
        <v>16</v>
      </c>
      <c r="I510" s="5" t="s">
        <v>20</v>
      </c>
      <c r="J510" s="5" t="s">
        <v>18</v>
      </c>
      <c r="K510" s="5" t="s">
        <v>79</v>
      </c>
      <c r="L510" s="173">
        <v>2017</v>
      </c>
    </row>
    <row r="511" spans="1:12" x14ac:dyDescent="0.2">
      <c r="A511" s="171" t="s">
        <v>890</v>
      </c>
      <c r="B511" s="4">
        <v>44889</v>
      </c>
      <c r="C511" s="5" t="s">
        <v>23</v>
      </c>
      <c r="D511" s="5" t="s">
        <v>14</v>
      </c>
      <c r="E511" s="5">
        <v>30</v>
      </c>
      <c r="F511" s="5" t="s">
        <v>22</v>
      </c>
      <c r="G511" s="7">
        <v>1357</v>
      </c>
      <c r="H511" s="6" t="s">
        <v>16</v>
      </c>
      <c r="I511" s="5" t="s">
        <v>20</v>
      </c>
      <c r="J511" s="5" t="s">
        <v>18</v>
      </c>
      <c r="K511" s="5" t="s">
        <v>82</v>
      </c>
      <c r="L511" s="173">
        <v>2019</v>
      </c>
    </row>
    <row r="512" spans="1:12" x14ac:dyDescent="0.2">
      <c r="A512" s="171" t="s">
        <v>891</v>
      </c>
      <c r="B512" s="4">
        <v>44890</v>
      </c>
      <c r="C512" s="5" t="s">
        <v>19</v>
      </c>
      <c r="D512" s="5" t="s">
        <v>14</v>
      </c>
      <c r="E512" s="5">
        <v>18</v>
      </c>
      <c r="F512" s="5" t="s">
        <v>27</v>
      </c>
      <c r="G512" s="7">
        <v>954.5</v>
      </c>
      <c r="H512" s="6" t="s">
        <v>16</v>
      </c>
      <c r="I512" s="5" t="s">
        <v>20</v>
      </c>
      <c r="J512" s="5" t="s">
        <v>18</v>
      </c>
      <c r="K512" s="5" t="s">
        <v>80</v>
      </c>
      <c r="L512" s="173">
        <v>2017</v>
      </c>
    </row>
    <row r="513" spans="1:12" x14ac:dyDescent="0.2">
      <c r="A513" s="171" t="s">
        <v>892</v>
      </c>
      <c r="B513" s="4">
        <v>44890</v>
      </c>
      <c r="C513" s="5" t="s">
        <v>19</v>
      </c>
      <c r="D513" s="5" t="s">
        <v>14</v>
      </c>
      <c r="E513" s="5">
        <v>6</v>
      </c>
      <c r="F513" s="5" t="s">
        <v>30</v>
      </c>
      <c r="G513" s="7">
        <v>585.5</v>
      </c>
      <c r="H513" s="6" t="s">
        <v>16</v>
      </c>
      <c r="I513" s="5" t="s">
        <v>20</v>
      </c>
      <c r="J513" s="5" t="s">
        <v>18</v>
      </c>
      <c r="K513" s="5" t="s">
        <v>80</v>
      </c>
      <c r="L513" s="173">
        <v>2017</v>
      </c>
    </row>
    <row r="514" spans="1:12" x14ac:dyDescent="0.2">
      <c r="A514" s="171" t="s">
        <v>893</v>
      </c>
      <c r="B514" s="4">
        <v>44890</v>
      </c>
      <c r="C514" s="5" t="s">
        <v>21</v>
      </c>
      <c r="D514" s="5" t="s">
        <v>14</v>
      </c>
      <c r="E514" s="5">
        <v>9</v>
      </c>
      <c r="F514" s="5" t="s">
        <v>22</v>
      </c>
      <c r="G514" s="7">
        <v>533</v>
      </c>
      <c r="H514" s="6" t="s">
        <v>16</v>
      </c>
      <c r="I514" s="5" t="s">
        <v>20</v>
      </c>
      <c r="J514" s="5" t="s">
        <v>18</v>
      </c>
      <c r="K514" s="5" t="s">
        <v>81</v>
      </c>
      <c r="L514" s="173">
        <v>2018</v>
      </c>
    </row>
    <row r="515" spans="1:12" x14ac:dyDescent="0.2">
      <c r="A515" s="171" t="s">
        <v>894</v>
      </c>
      <c r="B515" s="4">
        <v>44890</v>
      </c>
      <c r="C515" s="5" t="s">
        <v>23</v>
      </c>
      <c r="D515" s="5" t="s">
        <v>14</v>
      </c>
      <c r="E515" s="5">
        <v>23</v>
      </c>
      <c r="F515" s="5" t="s">
        <v>22</v>
      </c>
      <c r="G515" s="7">
        <v>1004</v>
      </c>
      <c r="H515" s="6" t="s">
        <v>16</v>
      </c>
      <c r="I515" s="5" t="s">
        <v>20</v>
      </c>
      <c r="J515" s="5" t="s">
        <v>18</v>
      </c>
      <c r="K515" s="5" t="s">
        <v>82</v>
      </c>
      <c r="L515" s="173">
        <v>2019</v>
      </c>
    </row>
    <row r="516" spans="1:12" x14ac:dyDescent="0.2">
      <c r="A516" s="171" t="s">
        <v>895</v>
      </c>
      <c r="B516" s="4">
        <v>44890</v>
      </c>
      <c r="C516" s="5" t="s">
        <v>23</v>
      </c>
      <c r="D516" s="5" t="s">
        <v>14</v>
      </c>
      <c r="E516" s="5">
        <v>8</v>
      </c>
      <c r="F516" s="5" t="s">
        <v>22</v>
      </c>
      <c r="G516" s="7">
        <v>379</v>
      </c>
      <c r="H516" s="6" t="s">
        <v>16</v>
      </c>
      <c r="I516" s="5" t="s">
        <v>20</v>
      </c>
      <c r="J516" s="5" t="s">
        <v>18</v>
      </c>
      <c r="K516" s="5" t="s">
        <v>82</v>
      </c>
      <c r="L516" s="173">
        <v>2019</v>
      </c>
    </row>
    <row r="517" spans="1:12" x14ac:dyDescent="0.2">
      <c r="A517" s="171" t="s">
        <v>896</v>
      </c>
      <c r="B517" s="4">
        <v>44890</v>
      </c>
      <c r="C517" s="5" t="s">
        <v>13</v>
      </c>
      <c r="D517" s="5" t="s">
        <v>14</v>
      </c>
      <c r="E517" s="5"/>
      <c r="F517" s="5" t="s">
        <v>15</v>
      </c>
      <c r="G517" s="7">
        <v>2200</v>
      </c>
      <c r="H517" s="6" t="s">
        <v>16</v>
      </c>
      <c r="I517" s="5" t="s">
        <v>20</v>
      </c>
      <c r="J517" s="5" t="s">
        <v>31</v>
      </c>
      <c r="K517" s="5" t="s">
        <v>79</v>
      </c>
      <c r="L517" s="173">
        <v>2017</v>
      </c>
    </row>
    <row r="518" spans="1:12" x14ac:dyDescent="0.2">
      <c r="A518" s="171" t="s">
        <v>897</v>
      </c>
      <c r="B518" s="4">
        <v>44890</v>
      </c>
      <c r="C518" s="5" t="s">
        <v>13</v>
      </c>
      <c r="D518" s="5" t="s">
        <v>14</v>
      </c>
      <c r="E518" s="5">
        <v>20</v>
      </c>
      <c r="F518" s="5" t="s">
        <v>15</v>
      </c>
      <c r="G518" s="7">
        <v>3280</v>
      </c>
      <c r="H518" s="6" t="s">
        <v>16</v>
      </c>
      <c r="I518" s="5" t="s">
        <v>20</v>
      </c>
      <c r="J518" s="5" t="s">
        <v>18</v>
      </c>
      <c r="K518" s="5" t="s">
        <v>79</v>
      </c>
      <c r="L518" s="173">
        <v>2017</v>
      </c>
    </row>
    <row r="519" spans="1:12" x14ac:dyDescent="0.2">
      <c r="A519" s="171" t="s">
        <v>898</v>
      </c>
      <c r="B519" s="4">
        <v>44890</v>
      </c>
      <c r="C519" s="5" t="s">
        <v>13</v>
      </c>
      <c r="D519" s="5" t="s">
        <v>14</v>
      </c>
      <c r="E519" s="5">
        <v>14</v>
      </c>
      <c r="F519" s="5" t="s">
        <v>15</v>
      </c>
      <c r="G519" s="7">
        <v>2520</v>
      </c>
      <c r="H519" s="6" t="s">
        <v>16</v>
      </c>
      <c r="I519" s="5" t="s">
        <v>20</v>
      </c>
      <c r="J519" s="5" t="s">
        <v>18</v>
      </c>
      <c r="K519" s="5" t="s">
        <v>79</v>
      </c>
      <c r="L519" s="173">
        <v>2017</v>
      </c>
    </row>
    <row r="520" spans="1:12" x14ac:dyDescent="0.2">
      <c r="A520" s="171" t="s">
        <v>899</v>
      </c>
      <c r="B520" s="4">
        <v>44893</v>
      </c>
      <c r="C520" s="5" t="s">
        <v>23</v>
      </c>
      <c r="D520" s="5" t="s">
        <v>14</v>
      </c>
      <c r="E520" s="5">
        <v>30</v>
      </c>
      <c r="F520" s="5" t="s">
        <v>22</v>
      </c>
      <c r="G520" s="7">
        <v>487</v>
      </c>
      <c r="H520" s="6" t="s">
        <v>16</v>
      </c>
      <c r="I520" s="5" t="s">
        <v>20</v>
      </c>
      <c r="J520" s="5" t="s">
        <v>18</v>
      </c>
      <c r="K520" s="5" t="s">
        <v>82</v>
      </c>
      <c r="L520" s="173">
        <v>2019</v>
      </c>
    </row>
    <row r="521" spans="1:12" x14ac:dyDescent="0.2">
      <c r="A521" s="171" t="s">
        <v>900</v>
      </c>
      <c r="B521" s="4">
        <v>44893</v>
      </c>
      <c r="C521" s="5" t="s">
        <v>13</v>
      </c>
      <c r="D521" s="5" t="s">
        <v>14</v>
      </c>
      <c r="E521" s="5">
        <v>18</v>
      </c>
      <c r="F521" s="5" t="s">
        <v>15</v>
      </c>
      <c r="G521" s="7">
        <v>2440</v>
      </c>
      <c r="H521" s="6" t="s">
        <v>16</v>
      </c>
      <c r="I521" s="5" t="s">
        <v>20</v>
      </c>
      <c r="J521" s="5" t="s">
        <v>18</v>
      </c>
      <c r="K521" s="5" t="s">
        <v>79</v>
      </c>
      <c r="L521" s="173">
        <v>2017</v>
      </c>
    </row>
    <row r="522" spans="1:12" x14ac:dyDescent="0.2">
      <c r="A522" s="171" t="s">
        <v>901</v>
      </c>
      <c r="B522" s="4">
        <v>44893</v>
      </c>
      <c r="C522" s="5" t="s">
        <v>13</v>
      </c>
      <c r="D522" s="5" t="s">
        <v>14</v>
      </c>
      <c r="E522" s="5">
        <v>7</v>
      </c>
      <c r="F522" s="5" t="s">
        <v>15</v>
      </c>
      <c r="G522" s="7">
        <v>4540</v>
      </c>
      <c r="H522" s="6" t="s">
        <v>16</v>
      </c>
      <c r="I522" s="5" t="s">
        <v>20</v>
      </c>
      <c r="J522" s="5" t="s">
        <v>31</v>
      </c>
      <c r="K522" s="5" t="s">
        <v>79</v>
      </c>
      <c r="L522" s="173">
        <v>2017</v>
      </c>
    </row>
    <row r="523" spans="1:12" x14ac:dyDescent="0.2">
      <c r="A523" s="171" t="s">
        <v>902</v>
      </c>
      <c r="B523" s="4">
        <v>44893</v>
      </c>
      <c r="C523" s="5" t="s">
        <v>13</v>
      </c>
      <c r="D523" s="5" t="s">
        <v>14</v>
      </c>
      <c r="E523" s="5">
        <v>15</v>
      </c>
      <c r="F523" s="5" t="s">
        <v>15</v>
      </c>
      <c r="G523" s="7">
        <v>2320</v>
      </c>
      <c r="H523" s="6" t="s">
        <v>16</v>
      </c>
      <c r="I523" s="5" t="s">
        <v>20</v>
      </c>
      <c r="J523" s="5" t="s">
        <v>18</v>
      </c>
      <c r="K523" s="5" t="s">
        <v>79</v>
      </c>
      <c r="L523" s="173">
        <v>2017</v>
      </c>
    </row>
    <row r="524" spans="1:12" x14ac:dyDescent="0.2">
      <c r="A524" s="171" t="s">
        <v>903</v>
      </c>
      <c r="B524" s="4">
        <v>44893</v>
      </c>
      <c r="C524" s="5" t="s">
        <v>19</v>
      </c>
      <c r="D524" s="5" t="s">
        <v>14</v>
      </c>
      <c r="E524" s="5">
        <v>5</v>
      </c>
      <c r="F524" s="5" t="s">
        <v>32</v>
      </c>
      <c r="G524" s="7">
        <v>111</v>
      </c>
      <c r="H524" s="6" t="s">
        <v>16</v>
      </c>
      <c r="I524" s="5" t="s">
        <v>20</v>
      </c>
      <c r="J524" s="5" t="s">
        <v>18</v>
      </c>
      <c r="K524" s="5" t="s">
        <v>80</v>
      </c>
      <c r="L524" s="173">
        <v>2017</v>
      </c>
    </row>
    <row r="525" spans="1:12" x14ac:dyDescent="0.2">
      <c r="A525" s="171" t="s">
        <v>904</v>
      </c>
      <c r="B525" s="4">
        <v>44893</v>
      </c>
      <c r="C525" s="5" t="s">
        <v>19</v>
      </c>
      <c r="D525" s="5" t="s">
        <v>14</v>
      </c>
      <c r="E525" s="5">
        <v>5</v>
      </c>
      <c r="F525" s="5" t="s">
        <v>33</v>
      </c>
      <c r="G525" s="7">
        <v>28</v>
      </c>
      <c r="H525" s="6" t="s">
        <v>16</v>
      </c>
      <c r="I525" s="5" t="s">
        <v>20</v>
      </c>
      <c r="J525" s="5" t="s">
        <v>18</v>
      </c>
      <c r="K525" s="5" t="s">
        <v>80</v>
      </c>
      <c r="L525" s="173">
        <v>2017</v>
      </c>
    </row>
    <row r="526" spans="1:12" x14ac:dyDescent="0.2">
      <c r="A526" s="171" t="s">
        <v>905</v>
      </c>
      <c r="B526" s="4">
        <v>44893</v>
      </c>
      <c r="C526" s="5" t="s">
        <v>19</v>
      </c>
      <c r="D526" s="5" t="s">
        <v>14</v>
      </c>
      <c r="E526" s="5">
        <v>5</v>
      </c>
      <c r="F526" s="5" t="s">
        <v>30</v>
      </c>
      <c r="G526" s="7">
        <v>185</v>
      </c>
      <c r="H526" s="6" t="s">
        <v>16</v>
      </c>
      <c r="I526" s="5" t="s">
        <v>20</v>
      </c>
      <c r="J526" s="5" t="s">
        <v>18</v>
      </c>
      <c r="K526" s="5" t="s">
        <v>80</v>
      </c>
      <c r="L526" s="173">
        <v>2017</v>
      </c>
    </row>
    <row r="527" spans="1:12" x14ac:dyDescent="0.2">
      <c r="A527" s="171" t="s">
        <v>906</v>
      </c>
      <c r="B527" s="4">
        <v>44893</v>
      </c>
      <c r="C527" s="5" t="s">
        <v>19</v>
      </c>
      <c r="D527" s="5" t="s">
        <v>14</v>
      </c>
      <c r="E527" s="5">
        <v>19</v>
      </c>
      <c r="F527" s="5" t="s">
        <v>27</v>
      </c>
      <c r="G527" s="7">
        <v>1256</v>
      </c>
      <c r="H527" s="6" t="s">
        <v>16</v>
      </c>
      <c r="I527" s="5" t="s">
        <v>20</v>
      </c>
      <c r="J527" s="5" t="s">
        <v>18</v>
      </c>
      <c r="K527" s="5" t="s">
        <v>80</v>
      </c>
      <c r="L527" s="173">
        <v>2017</v>
      </c>
    </row>
    <row r="528" spans="1:12" x14ac:dyDescent="0.2">
      <c r="A528" s="171" t="s">
        <v>907</v>
      </c>
      <c r="B528" s="4">
        <v>44894</v>
      </c>
      <c r="C528" s="5" t="s">
        <v>19</v>
      </c>
      <c r="D528" s="5" t="s">
        <v>14</v>
      </c>
      <c r="E528" s="5">
        <v>9</v>
      </c>
      <c r="F528" s="5" t="s">
        <v>33</v>
      </c>
      <c r="G528" s="7">
        <v>420</v>
      </c>
      <c r="H528" s="6" t="s">
        <v>16</v>
      </c>
      <c r="I528" s="5" t="s">
        <v>20</v>
      </c>
      <c r="J528" s="5" t="s">
        <v>18</v>
      </c>
      <c r="K528" s="5" t="s">
        <v>80</v>
      </c>
      <c r="L528" s="173">
        <v>2017</v>
      </c>
    </row>
    <row r="529" spans="1:12" x14ac:dyDescent="0.2">
      <c r="A529" s="171" t="s">
        <v>908</v>
      </c>
      <c r="B529" s="4">
        <v>44894</v>
      </c>
      <c r="C529" s="5" t="s">
        <v>19</v>
      </c>
      <c r="D529" s="5" t="s">
        <v>14</v>
      </c>
      <c r="E529" s="5">
        <v>19</v>
      </c>
      <c r="F529" s="5" t="s">
        <v>27</v>
      </c>
      <c r="G529" s="7">
        <v>900</v>
      </c>
      <c r="H529" s="6" t="s">
        <v>16</v>
      </c>
      <c r="I529" s="5" t="s">
        <v>20</v>
      </c>
      <c r="J529" s="5" t="s">
        <v>18</v>
      </c>
      <c r="K529" s="5" t="s">
        <v>80</v>
      </c>
      <c r="L529" s="173">
        <v>2017</v>
      </c>
    </row>
    <row r="530" spans="1:12" x14ac:dyDescent="0.2">
      <c r="A530" s="171" t="s">
        <v>909</v>
      </c>
      <c r="B530" s="4">
        <v>44894</v>
      </c>
      <c r="C530" s="5" t="s">
        <v>13</v>
      </c>
      <c r="D530" s="5" t="s">
        <v>14</v>
      </c>
      <c r="E530" s="5">
        <v>12</v>
      </c>
      <c r="F530" s="5" t="s">
        <v>15</v>
      </c>
      <c r="G530" s="7">
        <v>2180</v>
      </c>
      <c r="H530" s="6" t="s">
        <v>16</v>
      </c>
      <c r="I530" s="5" t="s">
        <v>20</v>
      </c>
      <c r="J530" s="5" t="s">
        <v>18</v>
      </c>
      <c r="K530" s="5" t="s">
        <v>79</v>
      </c>
      <c r="L530" s="173">
        <v>2017</v>
      </c>
    </row>
    <row r="531" spans="1:12" x14ac:dyDescent="0.2">
      <c r="A531" s="171" t="s">
        <v>910</v>
      </c>
      <c r="B531" s="4">
        <v>44894</v>
      </c>
      <c r="C531" s="5" t="s">
        <v>13</v>
      </c>
      <c r="D531" s="5" t="s">
        <v>14</v>
      </c>
      <c r="E531" s="5">
        <v>7</v>
      </c>
      <c r="F531" s="5" t="s">
        <v>15</v>
      </c>
      <c r="G531" s="7">
        <v>5245</v>
      </c>
      <c r="H531" s="6" t="s">
        <v>16</v>
      </c>
      <c r="I531" s="5" t="s">
        <v>20</v>
      </c>
      <c r="J531" s="5" t="s">
        <v>31</v>
      </c>
      <c r="K531" s="5" t="s">
        <v>79</v>
      </c>
      <c r="L531" s="173">
        <v>2017</v>
      </c>
    </row>
    <row r="532" spans="1:12" x14ac:dyDescent="0.2">
      <c r="A532" s="171" t="s">
        <v>911</v>
      </c>
      <c r="B532" s="4">
        <v>44894</v>
      </c>
      <c r="C532" s="5" t="s">
        <v>13</v>
      </c>
      <c r="D532" s="5" t="s">
        <v>14</v>
      </c>
      <c r="E532" s="5">
        <v>18</v>
      </c>
      <c r="F532" s="5" t="s">
        <v>15</v>
      </c>
      <c r="G532" s="7">
        <v>1575</v>
      </c>
      <c r="H532" s="6" t="s">
        <v>16</v>
      </c>
      <c r="I532" s="5" t="s">
        <v>20</v>
      </c>
      <c r="J532" s="5" t="s">
        <v>18</v>
      </c>
      <c r="K532" s="5" t="s">
        <v>79</v>
      </c>
      <c r="L532" s="173">
        <v>2017</v>
      </c>
    </row>
    <row r="533" spans="1:12" x14ac:dyDescent="0.2">
      <c r="A533" s="171" t="s">
        <v>912</v>
      </c>
      <c r="B533" s="4">
        <v>44894</v>
      </c>
      <c r="C533" s="5" t="s">
        <v>21</v>
      </c>
      <c r="D533" s="5" t="s">
        <v>14</v>
      </c>
      <c r="E533" s="5">
        <v>9</v>
      </c>
      <c r="F533" s="5" t="s">
        <v>22</v>
      </c>
      <c r="G533" s="7">
        <v>923</v>
      </c>
      <c r="H533" s="6" t="s">
        <v>16</v>
      </c>
      <c r="I533" s="5" t="s">
        <v>20</v>
      </c>
      <c r="J533" s="5" t="s">
        <v>18</v>
      </c>
      <c r="K533" s="5" t="s">
        <v>81</v>
      </c>
      <c r="L533" s="173">
        <v>2018</v>
      </c>
    </row>
    <row r="534" spans="1:12" x14ac:dyDescent="0.2">
      <c r="A534" s="171" t="s">
        <v>913</v>
      </c>
      <c r="B534" s="4">
        <v>44895</v>
      </c>
      <c r="C534" s="5" t="s">
        <v>21</v>
      </c>
      <c r="D534" s="5" t="s">
        <v>14</v>
      </c>
      <c r="E534" s="5">
        <v>13</v>
      </c>
      <c r="F534" s="5" t="s">
        <v>22</v>
      </c>
      <c r="G534" s="7">
        <v>1162</v>
      </c>
      <c r="H534" s="6" t="s">
        <v>16</v>
      </c>
      <c r="I534" s="5" t="s">
        <v>20</v>
      </c>
      <c r="J534" s="5" t="s">
        <v>18</v>
      </c>
      <c r="K534" s="5" t="s">
        <v>81</v>
      </c>
      <c r="L534" s="173">
        <v>2018</v>
      </c>
    </row>
    <row r="535" spans="1:12" x14ac:dyDescent="0.2">
      <c r="A535" s="171" t="s">
        <v>914</v>
      </c>
      <c r="B535" s="4">
        <v>44895</v>
      </c>
      <c r="C535" s="5" t="s">
        <v>19</v>
      </c>
      <c r="D535" s="5" t="s">
        <v>14</v>
      </c>
      <c r="E535" s="5">
        <v>19</v>
      </c>
      <c r="F535" s="5" t="s">
        <v>27</v>
      </c>
      <c r="G535" s="7">
        <v>978</v>
      </c>
      <c r="H535" s="6" t="s">
        <v>16</v>
      </c>
      <c r="I535" s="5" t="s">
        <v>20</v>
      </c>
      <c r="J535" s="5" t="s">
        <v>18</v>
      </c>
      <c r="K535" s="5" t="s">
        <v>80</v>
      </c>
      <c r="L535" s="173">
        <v>2017</v>
      </c>
    </row>
    <row r="536" spans="1:12" x14ac:dyDescent="0.2">
      <c r="A536" s="171" t="s">
        <v>915</v>
      </c>
      <c r="B536" s="4">
        <v>44895</v>
      </c>
      <c r="C536" s="5" t="s">
        <v>19</v>
      </c>
      <c r="D536" s="5" t="s">
        <v>14</v>
      </c>
      <c r="E536" s="5">
        <v>13</v>
      </c>
      <c r="F536" s="5" t="s">
        <v>30</v>
      </c>
      <c r="G536" s="7">
        <v>502</v>
      </c>
      <c r="H536" s="6" t="s">
        <v>16</v>
      </c>
      <c r="I536" s="5" t="s">
        <v>20</v>
      </c>
      <c r="J536" s="5" t="s">
        <v>18</v>
      </c>
      <c r="K536" s="5" t="s">
        <v>80</v>
      </c>
      <c r="L536" s="173">
        <v>2017</v>
      </c>
    </row>
    <row r="537" spans="1:12" x14ac:dyDescent="0.2">
      <c r="A537" s="171" t="s">
        <v>916</v>
      </c>
      <c r="B537" s="4">
        <v>44895</v>
      </c>
      <c r="C537" s="5" t="s">
        <v>13</v>
      </c>
      <c r="D537" s="5" t="s">
        <v>14</v>
      </c>
      <c r="E537" s="5">
        <v>12</v>
      </c>
      <c r="F537" s="5" t="s">
        <v>15</v>
      </c>
      <c r="G537" s="7">
        <v>2380</v>
      </c>
      <c r="H537" s="6" t="s">
        <v>16</v>
      </c>
      <c r="I537" s="5" t="s">
        <v>20</v>
      </c>
      <c r="J537" s="5" t="s">
        <v>18</v>
      </c>
      <c r="K537" s="5" t="s">
        <v>79</v>
      </c>
      <c r="L537" s="173">
        <v>2017</v>
      </c>
    </row>
    <row r="538" spans="1:12" x14ac:dyDescent="0.2">
      <c r="A538" s="171" t="s">
        <v>917</v>
      </c>
      <c r="B538" s="4">
        <v>44895</v>
      </c>
      <c r="C538" s="5" t="s">
        <v>13</v>
      </c>
      <c r="D538" s="5" t="s">
        <v>14</v>
      </c>
      <c r="E538" s="5">
        <v>7</v>
      </c>
      <c r="F538" s="5" t="s">
        <v>15</v>
      </c>
      <c r="G538" s="7">
        <v>3640</v>
      </c>
      <c r="H538" s="6" t="s">
        <v>16</v>
      </c>
      <c r="I538" s="5" t="s">
        <v>20</v>
      </c>
      <c r="J538" s="5" t="s">
        <v>31</v>
      </c>
      <c r="K538" s="5" t="s">
        <v>79</v>
      </c>
      <c r="L538" s="173">
        <v>2017</v>
      </c>
    </row>
    <row r="539" spans="1:12" x14ac:dyDescent="0.2">
      <c r="A539" s="171" t="s">
        <v>918</v>
      </c>
      <c r="B539" s="4">
        <v>44895</v>
      </c>
      <c r="C539" s="5" t="s">
        <v>13</v>
      </c>
      <c r="D539" s="5" t="s">
        <v>14</v>
      </c>
      <c r="E539" s="5">
        <v>18</v>
      </c>
      <c r="F539" s="5" t="s">
        <v>15</v>
      </c>
      <c r="G539" s="7">
        <v>4140</v>
      </c>
      <c r="H539" s="6" t="s">
        <v>16</v>
      </c>
      <c r="I539" s="5" t="s">
        <v>20</v>
      </c>
      <c r="J539" s="5" t="s">
        <v>34</v>
      </c>
      <c r="K539" s="5" t="s">
        <v>79</v>
      </c>
      <c r="L539" s="173">
        <v>2017</v>
      </c>
    </row>
    <row r="540" spans="1:12" x14ac:dyDescent="0.2">
      <c r="A540" s="171" t="s">
        <v>919</v>
      </c>
      <c r="B540" s="4">
        <v>44897</v>
      </c>
      <c r="C540" s="5" t="s">
        <v>13</v>
      </c>
      <c r="D540" s="5" t="s">
        <v>14</v>
      </c>
      <c r="E540" s="5">
        <v>16</v>
      </c>
      <c r="F540" s="5" t="s">
        <v>15</v>
      </c>
      <c r="G540" s="7">
        <v>4500</v>
      </c>
      <c r="H540" s="6" t="s">
        <v>16</v>
      </c>
      <c r="I540" s="5" t="s">
        <v>20</v>
      </c>
      <c r="J540" s="5" t="s">
        <v>18</v>
      </c>
      <c r="K540" s="5" t="s">
        <v>79</v>
      </c>
      <c r="L540" s="173">
        <v>2017</v>
      </c>
    </row>
    <row r="541" spans="1:12" x14ac:dyDescent="0.2">
      <c r="A541" s="171" t="s">
        <v>920</v>
      </c>
      <c r="B541" s="4">
        <v>44897</v>
      </c>
      <c r="C541" s="5" t="s">
        <v>13</v>
      </c>
      <c r="D541" s="5" t="s">
        <v>14</v>
      </c>
      <c r="E541" s="5">
        <v>8</v>
      </c>
      <c r="F541" s="5" t="s">
        <v>15</v>
      </c>
      <c r="G541" s="7">
        <v>3820</v>
      </c>
      <c r="H541" s="6" t="s">
        <v>16</v>
      </c>
      <c r="I541" s="5" t="s">
        <v>20</v>
      </c>
      <c r="J541" s="5" t="s">
        <v>31</v>
      </c>
      <c r="K541" s="5" t="s">
        <v>79</v>
      </c>
      <c r="L541" s="173">
        <v>2017</v>
      </c>
    </row>
    <row r="542" spans="1:12" x14ac:dyDescent="0.2">
      <c r="A542" s="171" t="s">
        <v>921</v>
      </c>
      <c r="B542" s="4">
        <v>44897</v>
      </c>
      <c r="C542" s="5" t="s">
        <v>13</v>
      </c>
      <c r="D542" s="5" t="s">
        <v>14</v>
      </c>
      <c r="E542" s="5">
        <v>20</v>
      </c>
      <c r="F542" s="5" t="s">
        <v>15</v>
      </c>
      <c r="G542" s="7">
        <v>460000000</v>
      </c>
      <c r="H542" s="6" t="s">
        <v>16</v>
      </c>
      <c r="I542" s="5" t="s">
        <v>20</v>
      </c>
      <c r="J542" s="5" t="s">
        <v>34</v>
      </c>
      <c r="K542" s="5" t="s">
        <v>79</v>
      </c>
      <c r="L542" s="173">
        <v>2017</v>
      </c>
    </row>
    <row r="543" spans="1:12" x14ac:dyDescent="0.2">
      <c r="A543" s="171" t="s">
        <v>922</v>
      </c>
      <c r="B543" s="4">
        <v>44900</v>
      </c>
      <c r="C543" s="5" t="s">
        <v>13</v>
      </c>
      <c r="D543" s="5" t="s">
        <v>14</v>
      </c>
      <c r="E543" s="5">
        <v>8</v>
      </c>
      <c r="F543" s="5" t="s">
        <v>15</v>
      </c>
      <c r="G543" s="7">
        <v>4320</v>
      </c>
      <c r="H543" s="6" t="s">
        <v>16</v>
      </c>
      <c r="I543" s="5" t="s">
        <v>20</v>
      </c>
      <c r="J543" s="5" t="s">
        <v>31</v>
      </c>
      <c r="K543" s="5" t="s">
        <v>79</v>
      </c>
      <c r="L543" s="173">
        <v>2017</v>
      </c>
    </row>
    <row r="544" spans="1:12" x14ac:dyDescent="0.2">
      <c r="A544" s="171" t="s">
        <v>923</v>
      </c>
      <c r="B544" s="4">
        <v>44900</v>
      </c>
      <c r="C544" s="5" t="s">
        <v>13</v>
      </c>
      <c r="D544" s="5" t="s">
        <v>14</v>
      </c>
      <c r="E544" s="5"/>
      <c r="F544" s="5" t="s">
        <v>15</v>
      </c>
      <c r="G544" s="7">
        <v>4720</v>
      </c>
      <c r="H544" s="6" t="s">
        <v>16</v>
      </c>
      <c r="I544" s="5" t="s">
        <v>20</v>
      </c>
      <c r="J544" s="5" t="s">
        <v>34</v>
      </c>
      <c r="K544" s="5" t="s">
        <v>79</v>
      </c>
      <c r="L544" s="173">
        <v>2017</v>
      </c>
    </row>
    <row r="545" spans="1:12" x14ac:dyDescent="0.2">
      <c r="A545" s="171" t="s">
        <v>924</v>
      </c>
      <c r="B545" s="4">
        <v>44900</v>
      </c>
      <c r="C545" s="5" t="s">
        <v>13</v>
      </c>
      <c r="D545" s="5" t="s">
        <v>14</v>
      </c>
      <c r="E545" s="5">
        <v>19</v>
      </c>
      <c r="F545" s="5" t="s">
        <v>15</v>
      </c>
      <c r="G545" s="7">
        <v>5920</v>
      </c>
      <c r="H545" s="6" t="s">
        <v>16</v>
      </c>
      <c r="I545" s="5" t="s">
        <v>20</v>
      </c>
      <c r="J545" s="5" t="s">
        <v>34</v>
      </c>
      <c r="K545" s="5" t="s">
        <v>79</v>
      </c>
      <c r="L545" s="173">
        <v>2017</v>
      </c>
    </row>
    <row r="546" spans="1:12" x14ac:dyDescent="0.2">
      <c r="A546" s="171" t="s">
        <v>925</v>
      </c>
      <c r="B546" s="4">
        <v>44900</v>
      </c>
      <c r="C546" s="5" t="s">
        <v>21</v>
      </c>
      <c r="D546" s="5" t="s">
        <v>14</v>
      </c>
      <c r="E546" s="5">
        <v>17</v>
      </c>
      <c r="F546" s="5" t="s">
        <v>22</v>
      </c>
      <c r="G546" s="7">
        <v>700</v>
      </c>
      <c r="H546" s="6" t="s">
        <v>16</v>
      </c>
      <c r="I546" s="5" t="s">
        <v>20</v>
      </c>
      <c r="J546" s="5" t="s">
        <v>18</v>
      </c>
      <c r="K546" s="5" t="s">
        <v>81</v>
      </c>
      <c r="L546" s="173">
        <v>2018</v>
      </c>
    </row>
    <row r="547" spans="1:12" x14ac:dyDescent="0.2">
      <c r="A547" s="171" t="s">
        <v>926</v>
      </c>
      <c r="B547" s="4">
        <v>44901</v>
      </c>
      <c r="C547" s="5" t="s">
        <v>21</v>
      </c>
      <c r="D547" s="5" t="s">
        <v>14</v>
      </c>
      <c r="E547" s="5">
        <v>18</v>
      </c>
      <c r="F547" s="5" t="s">
        <v>22</v>
      </c>
      <c r="G547" s="7">
        <v>1764</v>
      </c>
      <c r="H547" s="6" t="s">
        <v>16</v>
      </c>
      <c r="I547" s="5" t="s">
        <v>20</v>
      </c>
      <c r="J547" s="5" t="s">
        <v>18</v>
      </c>
      <c r="K547" s="5" t="s">
        <v>81</v>
      </c>
      <c r="L547" s="173">
        <v>2018</v>
      </c>
    </row>
    <row r="548" spans="1:12" x14ac:dyDescent="0.2">
      <c r="A548" s="171" t="s">
        <v>927</v>
      </c>
      <c r="B548" s="4">
        <v>44901</v>
      </c>
      <c r="C548" s="5" t="s">
        <v>21</v>
      </c>
      <c r="D548" s="5" t="s">
        <v>14</v>
      </c>
      <c r="E548" s="5">
        <v>1</v>
      </c>
      <c r="F548" s="5" t="s">
        <v>22</v>
      </c>
      <c r="G548" s="7">
        <v>68</v>
      </c>
      <c r="H548" s="6" t="s">
        <v>16</v>
      </c>
      <c r="I548" s="5" t="s">
        <v>20</v>
      </c>
      <c r="J548" s="5" t="s">
        <v>18</v>
      </c>
      <c r="K548" s="5" t="s">
        <v>81</v>
      </c>
      <c r="L548" s="173">
        <v>2018</v>
      </c>
    </row>
    <row r="549" spans="1:12" x14ac:dyDescent="0.2">
      <c r="A549" s="171" t="s">
        <v>928</v>
      </c>
      <c r="B549" s="4">
        <v>44901</v>
      </c>
      <c r="C549" s="5" t="s">
        <v>13</v>
      </c>
      <c r="D549" s="5" t="s">
        <v>14</v>
      </c>
      <c r="E549" s="5">
        <v>23</v>
      </c>
      <c r="F549" s="5" t="s">
        <v>15</v>
      </c>
      <c r="G549" s="7">
        <v>3990</v>
      </c>
      <c r="H549" s="6" t="s">
        <v>16</v>
      </c>
      <c r="I549" s="5" t="s">
        <v>20</v>
      </c>
      <c r="J549" s="5" t="s">
        <v>31</v>
      </c>
      <c r="K549" s="5" t="s">
        <v>79</v>
      </c>
      <c r="L549" s="173">
        <v>2017</v>
      </c>
    </row>
    <row r="550" spans="1:12" x14ac:dyDescent="0.2">
      <c r="A550" s="171" t="s">
        <v>929</v>
      </c>
      <c r="B550" s="4">
        <v>44901</v>
      </c>
      <c r="C550" s="5" t="s">
        <v>13</v>
      </c>
      <c r="D550" s="5" t="s">
        <v>14</v>
      </c>
      <c r="E550" s="5">
        <v>8</v>
      </c>
      <c r="F550" s="5" t="s">
        <v>15</v>
      </c>
      <c r="G550" s="7">
        <v>5810</v>
      </c>
      <c r="H550" s="6" t="s">
        <v>16</v>
      </c>
      <c r="I550" s="5" t="s">
        <v>20</v>
      </c>
      <c r="J550" s="5" t="s">
        <v>34</v>
      </c>
      <c r="K550" s="5" t="s">
        <v>79</v>
      </c>
      <c r="L550" s="173">
        <v>2017</v>
      </c>
    </row>
    <row r="551" spans="1:12" x14ac:dyDescent="0.2">
      <c r="A551" s="171" t="s">
        <v>930</v>
      </c>
      <c r="B551" s="4">
        <v>44901</v>
      </c>
      <c r="C551" s="5" t="s">
        <v>13</v>
      </c>
      <c r="D551" s="5" t="s">
        <v>14</v>
      </c>
      <c r="E551" s="5">
        <v>18</v>
      </c>
      <c r="F551" s="5" t="s">
        <v>15</v>
      </c>
      <c r="G551" s="7">
        <v>6080</v>
      </c>
      <c r="H551" s="6" t="s">
        <v>16</v>
      </c>
      <c r="I551" s="5" t="s">
        <v>20</v>
      </c>
      <c r="J551" s="5" t="s">
        <v>34</v>
      </c>
      <c r="K551" s="5" t="s">
        <v>79</v>
      </c>
      <c r="L551" s="173">
        <v>2017</v>
      </c>
    </row>
    <row r="552" spans="1:12" x14ac:dyDescent="0.2">
      <c r="A552" s="171" t="s">
        <v>931</v>
      </c>
      <c r="B552" s="4">
        <v>44901</v>
      </c>
      <c r="C552" s="5" t="s">
        <v>23</v>
      </c>
      <c r="D552" s="5" t="s">
        <v>14</v>
      </c>
      <c r="E552" s="5">
        <v>28</v>
      </c>
      <c r="F552" s="5" t="s">
        <v>35</v>
      </c>
      <c r="G552" s="7">
        <v>1562</v>
      </c>
      <c r="H552" s="6" t="s">
        <v>16</v>
      </c>
      <c r="I552" s="5" t="s">
        <v>20</v>
      </c>
      <c r="J552" s="5" t="s">
        <v>18</v>
      </c>
      <c r="K552" s="5" t="s">
        <v>82</v>
      </c>
      <c r="L552" s="173">
        <v>2019</v>
      </c>
    </row>
    <row r="553" spans="1:12" x14ac:dyDescent="0.2">
      <c r="A553" s="171" t="s">
        <v>932</v>
      </c>
      <c r="B553" s="4">
        <v>44901</v>
      </c>
      <c r="C553" s="5" t="s">
        <v>19</v>
      </c>
      <c r="D553" s="5" t="s">
        <v>14</v>
      </c>
      <c r="E553" s="5">
        <v>7</v>
      </c>
      <c r="F553" s="5" t="s">
        <v>22</v>
      </c>
      <c r="G553" s="7">
        <v>780</v>
      </c>
      <c r="H553" s="6" t="s">
        <v>16</v>
      </c>
      <c r="I553" s="5" t="s">
        <v>20</v>
      </c>
      <c r="J553" s="5" t="s">
        <v>18</v>
      </c>
      <c r="K553" s="5" t="s">
        <v>80</v>
      </c>
      <c r="L553" s="173">
        <v>2017</v>
      </c>
    </row>
    <row r="554" spans="1:12" x14ac:dyDescent="0.2">
      <c r="A554" s="171" t="s">
        <v>933</v>
      </c>
      <c r="B554" s="4">
        <v>44902</v>
      </c>
      <c r="C554" s="5" t="s">
        <v>13</v>
      </c>
      <c r="D554" s="5" t="s">
        <v>14</v>
      </c>
      <c r="E554" s="5">
        <v>8</v>
      </c>
      <c r="F554" s="5" t="s">
        <v>15</v>
      </c>
      <c r="G554" s="7">
        <v>3900</v>
      </c>
      <c r="H554" s="6" t="s">
        <v>16</v>
      </c>
      <c r="I554" s="5" t="s">
        <v>20</v>
      </c>
      <c r="J554" s="5" t="s">
        <v>31</v>
      </c>
      <c r="K554" s="5" t="s">
        <v>79</v>
      </c>
      <c r="L554" s="173">
        <v>2017</v>
      </c>
    </row>
    <row r="555" spans="1:12" x14ac:dyDescent="0.2">
      <c r="A555" s="171" t="s">
        <v>934</v>
      </c>
      <c r="B555" s="4">
        <v>44902</v>
      </c>
      <c r="C555" s="5" t="s">
        <v>13</v>
      </c>
      <c r="D555" s="5" t="s">
        <v>14</v>
      </c>
      <c r="E555" s="5">
        <v>22</v>
      </c>
      <c r="F555" s="5" t="s">
        <v>15</v>
      </c>
      <c r="G555" s="7">
        <v>6120</v>
      </c>
      <c r="H555" s="6" t="s">
        <v>16</v>
      </c>
      <c r="I555" s="5" t="s">
        <v>20</v>
      </c>
      <c r="J555" s="5" t="s">
        <v>34</v>
      </c>
      <c r="K555" s="5" t="s">
        <v>79</v>
      </c>
      <c r="L555" s="173">
        <v>2017</v>
      </c>
    </row>
    <row r="556" spans="1:12" x14ac:dyDescent="0.2">
      <c r="A556" s="171" t="s">
        <v>935</v>
      </c>
      <c r="B556" s="4">
        <v>44902</v>
      </c>
      <c r="C556" s="5" t="s">
        <v>13</v>
      </c>
      <c r="D556" s="5" t="s">
        <v>14</v>
      </c>
      <c r="E556" s="5">
        <v>18</v>
      </c>
      <c r="F556" s="5" t="s">
        <v>15</v>
      </c>
      <c r="G556" s="7">
        <v>6400</v>
      </c>
      <c r="H556" s="6" t="s">
        <v>16</v>
      </c>
      <c r="I556" s="5" t="s">
        <v>20</v>
      </c>
      <c r="J556" s="5" t="s">
        <v>34</v>
      </c>
      <c r="K556" s="5" t="s">
        <v>79</v>
      </c>
      <c r="L556" s="173">
        <v>2017</v>
      </c>
    </row>
    <row r="557" spans="1:12" x14ac:dyDescent="0.2">
      <c r="A557" s="171" t="s">
        <v>936</v>
      </c>
      <c r="B557" s="4">
        <v>44902</v>
      </c>
      <c r="C557" s="5" t="s">
        <v>23</v>
      </c>
      <c r="D557" s="5" t="s">
        <v>14</v>
      </c>
      <c r="E557" s="5">
        <v>1</v>
      </c>
      <c r="F557" s="5" t="s">
        <v>35</v>
      </c>
      <c r="G557" s="7">
        <v>1000</v>
      </c>
      <c r="H557" s="6" t="s">
        <v>16</v>
      </c>
      <c r="I557" s="5" t="s">
        <v>20</v>
      </c>
      <c r="J557" s="5" t="s">
        <v>18</v>
      </c>
      <c r="K557" s="5" t="s">
        <v>82</v>
      </c>
      <c r="L557" s="173">
        <v>2019</v>
      </c>
    </row>
    <row r="558" spans="1:12" x14ac:dyDescent="0.2">
      <c r="A558" s="171" t="s">
        <v>937</v>
      </c>
      <c r="B558" s="4">
        <v>44902</v>
      </c>
      <c r="C558" s="5" t="s">
        <v>23</v>
      </c>
      <c r="D558" s="5" t="s">
        <v>14</v>
      </c>
      <c r="E558" s="5">
        <v>29</v>
      </c>
      <c r="F558" s="5" t="s">
        <v>35</v>
      </c>
      <c r="G558" s="7">
        <v>1100</v>
      </c>
      <c r="H558" s="6" t="s">
        <v>16</v>
      </c>
      <c r="I558" s="5" t="s">
        <v>20</v>
      </c>
      <c r="J558" s="5" t="s">
        <v>18</v>
      </c>
      <c r="K558" s="5" t="s">
        <v>82</v>
      </c>
      <c r="L558" s="173">
        <v>2019</v>
      </c>
    </row>
    <row r="559" spans="1:12" x14ac:dyDescent="0.2">
      <c r="A559" s="171" t="s">
        <v>938</v>
      </c>
      <c r="B559" s="4">
        <v>44902</v>
      </c>
      <c r="C559" s="5" t="s">
        <v>19</v>
      </c>
      <c r="D559" s="5" t="s">
        <v>14</v>
      </c>
      <c r="E559" s="5">
        <v>12</v>
      </c>
      <c r="F559" s="5" t="s">
        <v>22</v>
      </c>
      <c r="G559" s="7">
        <v>1200</v>
      </c>
      <c r="H559" s="6" t="s">
        <v>16</v>
      </c>
      <c r="I559" s="5" t="s">
        <v>20</v>
      </c>
      <c r="J559" s="5" t="s">
        <v>18</v>
      </c>
      <c r="K559" s="5" t="s">
        <v>80</v>
      </c>
      <c r="L559" s="173">
        <v>2017</v>
      </c>
    </row>
    <row r="560" spans="1:12" x14ac:dyDescent="0.2">
      <c r="A560" s="171" t="s">
        <v>939</v>
      </c>
      <c r="B560" s="4">
        <v>44902</v>
      </c>
      <c r="C560" s="5" t="s">
        <v>21</v>
      </c>
      <c r="D560" s="5" t="s">
        <v>14</v>
      </c>
      <c r="E560" s="5">
        <v>18</v>
      </c>
      <c r="F560" s="5" t="s">
        <v>22</v>
      </c>
      <c r="G560" s="7">
        <v>13000000000</v>
      </c>
      <c r="H560" s="6" t="s">
        <v>16</v>
      </c>
      <c r="I560" s="5" t="s">
        <v>20</v>
      </c>
      <c r="J560" s="5" t="s">
        <v>18</v>
      </c>
      <c r="K560" s="5" t="s">
        <v>81</v>
      </c>
      <c r="L560" s="173">
        <v>2018</v>
      </c>
    </row>
    <row r="561" spans="1:12" x14ac:dyDescent="0.2">
      <c r="A561" s="171" t="s">
        <v>940</v>
      </c>
      <c r="B561" s="4">
        <v>44903</v>
      </c>
      <c r="C561" s="5" t="s">
        <v>21</v>
      </c>
      <c r="D561" s="5" t="s">
        <v>14</v>
      </c>
      <c r="E561" s="5">
        <v>18</v>
      </c>
      <c r="F561" s="5" t="s">
        <v>22</v>
      </c>
      <c r="G561" s="7">
        <v>1400</v>
      </c>
      <c r="H561" s="6" t="s">
        <v>16</v>
      </c>
      <c r="I561" s="5" t="s">
        <v>20</v>
      </c>
      <c r="J561" s="5" t="s">
        <v>18</v>
      </c>
      <c r="K561" s="5" t="s">
        <v>81</v>
      </c>
      <c r="L561" s="173">
        <v>2018</v>
      </c>
    </row>
    <row r="562" spans="1:12" x14ac:dyDescent="0.2">
      <c r="A562" s="171" t="s">
        <v>941</v>
      </c>
      <c r="B562" s="4">
        <v>44903</v>
      </c>
      <c r="C562" s="5" t="s">
        <v>23</v>
      </c>
      <c r="D562" s="5" t="s">
        <v>14</v>
      </c>
      <c r="E562" s="5">
        <v>28</v>
      </c>
      <c r="F562" s="5" t="s">
        <v>35</v>
      </c>
      <c r="G562" s="7">
        <v>1500</v>
      </c>
      <c r="H562" s="6" t="s">
        <v>16</v>
      </c>
      <c r="I562" s="5" t="s">
        <v>20</v>
      </c>
      <c r="J562" s="5" t="s">
        <v>18</v>
      </c>
      <c r="K562" s="5" t="s">
        <v>82</v>
      </c>
      <c r="L562" s="173">
        <v>2019</v>
      </c>
    </row>
    <row r="563" spans="1:12" x14ac:dyDescent="0.2">
      <c r="A563" s="171" t="s">
        <v>942</v>
      </c>
      <c r="B563" s="4">
        <v>44903</v>
      </c>
      <c r="C563" s="5" t="s">
        <v>13</v>
      </c>
      <c r="D563" s="5" t="s">
        <v>14</v>
      </c>
      <c r="E563" s="5">
        <v>18</v>
      </c>
      <c r="F563" s="5" t="s">
        <v>15</v>
      </c>
      <c r="G563" s="7">
        <v>1600</v>
      </c>
      <c r="H563" s="6" t="s">
        <v>16</v>
      </c>
      <c r="I563" s="5" t="s">
        <v>20</v>
      </c>
      <c r="J563" s="5" t="s">
        <v>34</v>
      </c>
      <c r="K563" s="5" t="s">
        <v>79</v>
      </c>
      <c r="L563" s="173">
        <v>2017</v>
      </c>
    </row>
    <row r="564" spans="1:12" x14ac:dyDescent="0.2">
      <c r="A564" s="171" t="s">
        <v>943</v>
      </c>
      <c r="B564" s="4">
        <v>44903</v>
      </c>
      <c r="C564" s="5" t="s">
        <v>13</v>
      </c>
      <c r="D564" s="5" t="s">
        <v>14</v>
      </c>
      <c r="E564" s="5">
        <v>12</v>
      </c>
      <c r="F564" s="5" t="s">
        <v>15</v>
      </c>
      <c r="G564" s="7">
        <v>1700</v>
      </c>
      <c r="H564" s="6" t="s">
        <v>16</v>
      </c>
      <c r="I564" s="5" t="s">
        <v>20</v>
      </c>
      <c r="J564" s="5" t="s">
        <v>18</v>
      </c>
      <c r="K564" s="5" t="s">
        <v>79</v>
      </c>
      <c r="L564" s="173">
        <v>2017</v>
      </c>
    </row>
    <row r="565" spans="1:12" x14ac:dyDescent="0.2">
      <c r="A565" s="171" t="s">
        <v>944</v>
      </c>
      <c r="B565" s="4">
        <v>44903</v>
      </c>
      <c r="C565" s="5" t="s">
        <v>13</v>
      </c>
      <c r="D565" s="5" t="s">
        <v>14</v>
      </c>
      <c r="E565" s="5">
        <v>6</v>
      </c>
      <c r="F565" s="5" t="s">
        <v>15</v>
      </c>
      <c r="G565" s="7">
        <v>1800</v>
      </c>
      <c r="H565" s="6" t="s">
        <v>16</v>
      </c>
      <c r="I565" s="5" t="s">
        <v>20</v>
      </c>
      <c r="J565" s="5" t="s">
        <v>18</v>
      </c>
      <c r="K565" s="5" t="s">
        <v>79</v>
      </c>
      <c r="L565" s="173">
        <v>2017</v>
      </c>
    </row>
    <row r="566" spans="1:12" x14ac:dyDescent="0.2">
      <c r="A566" s="171" t="s">
        <v>945</v>
      </c>
      <c r="B566" s="4">
        <v>44903</v>
      </c>
      <c r="C566" s="5" t="s">
        <v>19</v>
      </c>
      <c r="D566" s="5" t="s">
        <v>14</v>
      </c>
      <c r="E566" s="5">
        <v>11</v>
      </c>
      <c r="F566" s="5" t="s">
        <v>22</v>
      </c>
      <c r="G566" s="7">
        <v>1900</v>
      </c>
      <c r="H566" s="6" t="s">
        <v>16</v>
      </c>
      <c r="I566" s="5" t="s">
        <v>20</v>
      </c>
      <c r="J566" s="5" t="s">
        <v>18</v>
      </c>
      <c r="K566" s="5" t="s">
        <v>80</v>
      </c>
      <c r="L566" s="173">
        <v>2017</v>
      </c>
    </row>
    <row r="567" spans="1:12" x14ac:dyDescent="0.2">
      <c r="A567" s="171" t="s">
        <v>946</v>
      </c>
      <c r="B567" s="4">
        <v>44904</v>
      </c>
      <c r="C567" s="5" t="s">
        <v>19</v>
      </c>
      <c r="D567" s="5" t="s">
        <v>14</v>
      </c>
      <c r="E567" s="5">
        <v>11</v>
      </c>
      <c r="F567" s="5" t="s">
        <v>22</v>
      </c>
      <c r="G567" s="7">
        <v>2000</v>
      </c>
      <c r="H567" s="6" t="s">
        <v>16</v>
      </c>
      <c r="I567" s="5" t="s">
        <v>20</v>
      </c>
      <c r="J567" s="5" t="s">
        <v>18</v>
      </c>
      <c r="K567" s="5" t="s">
        <v>80</v>
      </c>
      <c r="L567" s="173">
        <v>2017</v>
      </c>
    </row>
    <row r="568" spans="1:12" x14ac:dyDescent="0.2">
      <c r="A568" s="171" t="s">
        <v>947</v>
      </c>
      <c r="B568" s="4">
        <v>44904</v>
      </c>
      <c r="C568" s="5" t="s">
        <v>23</v>
      </c>
      <c r="D568" s="5" t="s">
        <v>14</v>
      </c>
      <c r="E568" s="5">
        <v>4</v>
      </c>
      <c r="F568" s="5" t="s">
        <v>35</v>
      </c>
      <c r="G568" s="7">
        <v>2100</v>
      </c>
      <c r="H568" s="6" t="s">
        <v>16</v>
      </c>
      <c r="I568" s="5" t="s">
        <v>20</v>
      </c>
      <c r="J568" s="5" t="s">
        <v>18</v>
      </c>
      <c r="K568" s="5" t="s">
        <v>82</v>
      </c>
      <c r="L568" s="173">
        <v>2019</v>
      </c>
    </row>
    <row r="569" spans="1:12" x14ac:dyDescent="0.2">
      <c r="A569" s="171" t="s">
        <v>948</v>
      </c>
      <c r="B569" s="4">
        <v>44904</v>
      </c>
      <c r="C569" s="5" t="s">
        <v>23</v>
      </c>
      <c r="D569" s="5" t="s">
        <v>14</v>
      </c>
      <c r="E569" s="5">
        <v>26</v>
      </c>
      <c r="F569" s="5" t="s">
        <v>35</v>
      </c>
      <c r="G569" s="7">
        <v>2200</v>
      </c>
      <c r="H569" s="6" t="s">
        <v>16</v>
      </c>
      <c r="I569" s="5" t="s">
        <v>20</v>
      </c>
      <c r="J569" s="5" t="s">
        <v>18</v>
      </c>
      <c r="K569" s="5" t="s">
        <v>82</v>
      </c>
      <c r="L569" s="173">
        <v>2019</v>
      </c>
    </row>
    <row r="570" spans="1:12" x14ac:dyDescent="0.2">
      <c r="A570" s="171" t="s">
        <v>949</v>
      </c>
      <c r="B570" s="4">
        <v>44904</v>
      </c>
      <c r="C570" s="5" t="s">
        <v>21</v>
      </c>
      <c r="D570" s="5" t="s">
        <v>14</v>
      </c>
      <c r="E570" s="5">
        <v>18</v>
      </c>
      <c r="F570" s="5" t="s">
        <v>22</v>
      </c>
      <c r="G570" s="7">
        <v>2300</v>
      </c>
      <c r="H570" s="6" t="s">
        <v>16</v>
      </c>
      <c r="I570" s="5" t="s">
        <v>20</v>
      </c>
      <c r="J570" s="5" t="s">
        <v>18</v>
      </c>
      <c r="K570" s="5" t="s">
        <v>81</v>
      </c>
      <c r="L570" s="173">
        <v>2018</v>
      </c>
    </row>
    <row r="571" spans="1:12" x14ac:dyDescent="0.2">
      <c r="A571" s="171" t="s">
        <v>950</v>
      </c>
      <c r="B571" s="4">
        <v>44904</v>
      </c>
      <c r="C571" s="5" t="s">
        <v>13</v>
      </c>
      <c r="D571" s="5" t="s">
        <v>14</v>
      </c>
      <c r="E571" s="5">
        <v>18</v>
      </c>
      <c r="F571" s="5" t="s">
        <v>15</v>
      </c>
      <c r="G571" s="7">
        <v>2400</v>
      </c>
      <c r="H571" s="6" t="s">
        <v>16</v>
      </c>
      <c r="I571" s="5" t="s">
        <v>20</v>
      </c>
      <c r="J571" s="5" t="s">
        <v>34</v>
      </c>
      <c r="K571" s="5" t="s">
        <v>79</v>
      </c>
      <c r="L571" s="173">
        <v>2017</v>
      </c>
    </row>
    <row r="572" spans="1:12" x14ac:dyDescent="0.2">
      <c r="A572" s="171" t="s">
        <v>951</v>
      </c>
      <c r="B572" s="4">
        <v>44904</v>
      </c>
      <c r="C572" s="5" t="s">
        <v>13</v>
      </c>
      <c r="D572" s="5" t="s">
        <v>14</v>
      </c>
      <c r="E572" s="5">
        <v>19</v>
      </c>
      <c r="F572" s="5" t="s">
        <v>15</v>
      </c>
      <c r="G572" s="7">
        <v>7000</v>
      </c>
      <c r="H572" s="6" t="s">
        <v>16</v>
      </c>
      <c r="I572" s="5" t="s">
        <v>20</v>
      </c>
      <c r="J572" s="5" t="s">
        <v>34</v>
      </c>
      <c r="K572" s="5" t="s">
        <v>79</v>
      </c>
      <c r="L572" s="173">
        <v>2017</v>
      </c>
    </row>
    <row r="573" spans="1:12" x14ac:dyDescent="0.2">
      <c r="A573" s="171" t="s">
        <v>952</v>
      </c>
      <c r="B573" s="4">
        <v>44904</v>
      </c>
      <c r="C573" s="5" t="s">
        <v>13</v>
      </c>
      <c r="D573" s="5" t="s">
        <v>14</v>
      </c>
      <c r="E573" s="5">
        <v>4</v>
      </c>
      <c r="F573" s="5" t="s">
        <v>15</v>
      </c>
      <c r="G573" s="7">
        <v>1000</v>
      </c>
      <c r="H573" s="6" t="s">
        <v>16</v>
      </c>
      <c r="I573" s="5" t="s">
        <v>20</v>
      </c>
      <c r="J573" s="5" t="s">
        <v>31</v>
      </c>
      <c r="K573" s="5" t="s">
        <v>79</v>
      </c>
      <c r="L573" s="173">
        <v>2017</v>
      </c>
    </row>
    <row r="574" spans="1:12" x14ac:dyDescent="0.2">
      <c r="A574" s="171" t="s">
        <v>953</v>
      </c>
      <c r="B574" s="4">
        <v>44904</v>
      </c>
      <c r="C574" s="5" t="s">
        <v>13</v>
      </c>
      <c r="D574" s="5" t="s">
        <v>14</v>
      </c>
      <c r="E574" s="5">
        <v>5</v>
      </c>
      <c r="F574" s="5" t="s">
        <v>15</v>
      </c>
      <c r="G574" s="7">
        <v>1100</v>
      </c>
      <c r="H574" s="6" t="s">
        <v>16</v>
      </c>
      <c r="I574" s="5" t="s">
        <v>20</v>
      </c>
      <c r="J574" s="5" t="s">
        <v>31</v>
      </c>
      <c r="K574" s="5" t="s">
        <v>79</v>
      </c>
      <c r="L574" s="173">
        <v>2017</v>
      </c>
    </row>
    <row r="575" spans="1:12" x14ac:dyDescent="0.2">
      <c r="A575" s="171" t="s">
        <v>954</v>
      </c>
      <c r="B575" s="4">
        <v>44907</v>
      </c>
      <c r="C575" s="5" t="s">
        <v>13</v>
      </c>
      <c r="D575" s="5" t="s">
        <v>14</v>
      </c>
      <c r="E575" s="5">
        <v>18</v>
      </c>
      <c r="F575" s="5" t="s">
        <v>15</v>
      </c>
      <c r="G575" s="7">
        <v>1200</v>
      </c>
      <c r="H575" s="6" t="s">
        <v>16</v>
      </c>
      <c r="I575" s="5" t="s">
        <v>20</v>
      </c>
      <c r="J575" s="5" t="s">
        <v>34</v>
      </c>
      <c r="K575" s="5" t="s">
        <v>79</v>
      </c>
      <c r="L575" s="173">
        <v>2017</v>
      </c>
    </row>
    <row r="576" spans="1:12" x14ac:dyDescent="0.2">
      <c r="A576" s="171" t="s">
        <v>955</v>
      </c>
      <c r="B576" s="4">
        <v>44907</v>
      </c>
      <c r="C576" s="5" t="s">
        <v>13</v>
      </c>
      <c r="D576" s="5" t="s">
        <v>14</v>
      </c>
      <c r="E576" s="5">
        <v>23</v>
      </c>
      <c r="F576" s="5" t="s">
        <v>15</v>
      </c>
      <c r="G576" s="7">
        <v>1300</v>
      </c>
      <c r="H576" s="6" t="s">
        <v>16</v>
      </c>
      <c r="I576" s="5" t="s">
        <v>20</v>
      </c>
      <c r="J576" s="5" t="s">
        <v>34</v>
      </c>
      <c r="K576" s="5" t="s">
        <v>79</v>
      </c>
      <c r="L576" s="173">
        <v>2017</v>
      </c>
    </row>
    <row r="577" spans="1:12" x14ac:dyDescent="0.2">
      <c r="A577" s="171" t="s">
        <v>956</v>
      </c>
      <c r="B577" s="4">
        <v>44907</v>
      </c>
      <c r="C577" s="5" t="s">
        <v>13</v>
      </c>
      <c r="D577" s="5" t="s">
        <v>14</v>
      </c>
      <c r="E577" s="5">
        <v>3</v>
      </c>
      <c r="F577" s="5" t="s">
        <v>15</v>
      </c>
      <c r="G577" s="7">
        <v>1400</v>
      </c>
      <c r="H577" s="6" t="s">
        <v>16</v>
      </c>
      <c r="I577" s="5" t="s">
        <v>20</v>
      </c>
      <c r="J577" s="5" t="s">
        <v>31</v>
      </c>
      <c r="K577" s="5" t="s">
        <v>79</v>
      </c>
      <c r="L577" s="173">
        <v>2017</v>
      </c>
    </row>
    <row r="578" spans="1:12" x14ac:dyDescent="0.2">
      <c r="A578" s="171" t="s">
        <v>957</v>
      </c>
      <c r="B578" s="4">
        <v>44907</v>
      </c>
      <c r="C578" s="5" t="s">
        <v>13</v>
      </c>
      <c r="D578" s="5" t="s">
        <v>14</v>
      </c>
      <c r="E578" s="5">
        <v>1</v>
      </c>
      <c r="F578" s="5" t="s">
        <v>15</v>
      </c>
      <c r="G578" s="7">
        <v>1500</v>
      </c>
      <c r="H578" s="6" t="s">
        <v>16</v>
      </c>
      <c r="I578" s="5" t="s">
        <v>20</v>
      </c>
      <c r="J578" s="5" t="s">
        <v>31</v>
      </c>
      <c r="K578" s="5" t="s">
        <v>79</v>
      </c>
      <c r="L578" s="173">
        <v>2017</v>
      </c>
    </row>
    <row r="579" spans="1:12" x14ac:dyDescent="0.2">
      <c r="A579" s="171" t="s">
        <v>958</v>
      </c>
      <c r="B579" s="4">
        <v>44907</v>
      </c>
      <c r="C579" s="5" t="s">
        <v>23</v>
      </c>
      <c r="D579" s="5" t="s">
        <v>14</v>
      </c>
      <c r="E579" s="5"/>
      <c r="F579" s="5" t="s">
        <v>35</v>
      </c>
      <c r="G579" s="7">
        <v>1600</v>
      </c>
      <c r="H579" s="6" t="s">
        <v>16</v>
      </c>
      <c r="I579" s="5" t="s">
        <v>20</v>
      </c>
      <c r="J579" s="5" t="s">
        <v>18</v>
      </c>
      <c r="K579" s="5" t="s">
        <v>82</v>
      </c>
      <c r="L579" s="173">
        <v>2019</v>
      </c>
    </row>
    <row r="580" spans="1:12" x14ac:dyDescent="0.2">
      <c r="A580" s="171" t="s">
        <v>959</v>
      </c>
      <c r="B580" s="4">
        <v>44907</v>
      </c>
      <c r="C580" s="5" t="s">
        <v>19</v>
      </c>
      <c r="D580" s="5" t="s">
        <v>14</v>
      </c>
      <c r="E580" s="5">
        <v>7</v>
      </c>
      <c r="F580" s="5" t="s">
        <v>22</v>
      </c>
      <c r="G580" s="7">
        <v>1700</v>
      </c>
      <c r="H580" s="6" t="s">
        <v>16</v>
      </c>
      <c r="I580" s="5" t="s">
        <v>20</v>
      </c>
      <c r="J580" s="5" t="s">
        <v>18</v>
      </c>
      <c r="K580" s="5" t="s">
        <v>80</v>
      </c>
      <c r="L580" s="173">
        <v>2017</v>
      </c>
    </row>
    <row r="581" spans="1:12" x14ac:dyDescent="0.2">
      <c r="A581" s="171" t="s">
        <v>960</v>
      </c>
      <c r="B581" s="4">
        <v>44907</v>
      </c>
      <c r="C581" s="5" t="s">
        <v>21</v>
      </c>
      <c r="D581" s="5" t="s">
        <v>14</v>
      </c>
      <c r="E581" s="5">
        <v>18</v>
      </c>
      <c r="F581" s="5" t="s">
        <v>22</v>
      </c>
      <c r="G581" s="7">
        <v>1800</v>
      </c>
      <c r="H581" s="6" t="s">
        <v>16</v>
      </c>
      <c r="I581" s="5" t="s">
        <v>20</v>
      </c>
      <c r="J581" s="5" t="s">
        <v>18</v>
      </c>
      <c r="K581" s="5" t="s">
        <v>81</v>
      </c>
      <c r="L581" s="173">
        <v>2018</v>
      </c>
    </row>
    <row r="582" spans="1:12" x14ac:dyDescent="0.2">
      <c r="A582" s="171" t="s">
        <v>961</v>
      </c>
      <c r="B582" s="4">
        <v>44908</v>
      </c>
      <c r="C582" s="5" t="s">
        <v>13</v>
      </c>
      <c r="D582" s="5" t="s">
        <v>14</v>
      </c>
      <c r="E582" s="5">
        <v>17</v>
      </c>
      <c r="F582" s="5" t="s">
        <v>15</v>
      </c>
      <c r="G582" s="7">
        <v>1900</v>
      </c>
      <c r="H582" s="6" t="s">
        <v>16</v>
      </c>
      <c r="I582" s="5" t="s">
        <v>20</v>
      </c>
      <c r="J582" s="5" t="s">
        <v>34</v>
      </c>
      <c r="K582" s="5" t="s">
        <v>79</v>
      </c>
      <c r="L582" s="173">
        <v>2017</v>
      </c>
    </row>
    <row r="583" spans="1:12" x14ac:dyDescent="0.2">
      <c r="A583" s="171" t="s">
        <v>962</v>
      </c>
      <c r="B583" s="4">
        <v>44908</v>
      </c>
      <c r="C583" s="5" t="s">
        <v>13</v>
      </c>
      <c r="D583" s="5" t="s">
        <v>14</v>
      </c>
      <c r="E583" s="5">
        <v>22</v>
      </c>
      <c r="F583" s="5" t="s">
        <v>15</v>
      </c>
      <c r="G583" s="7">
        <v>2000</v>
      </c>
      <c r="H583" s="6" t="s">
        <v>16</v>
      </c>
      <c r="I583" s="5" t="s">
        <v>20</v>
      </c>
      <c r="J583" s="5" t="s">
        <v>34</v>
      </c>
      <c r="K583" s="5" t="s">
        <v>79</v>
      </c>
      <c r="L583" s="173">
        <v>2017</v>
      </c>
    </row>
    <row r="584" spans="1:12" x14ac:dyDescent="0.2">
      <c r="A584" s="171" t="s">
        <v>963</v>
      </c>
      <c r="B584" s="4">
        <v>44908</v>
      </c>
      <c r="C584" s="5" t="s">
        <v>13</v>
      </c>
      <c r="D584" s="5" t="s">
        <v>14</v>
      </c>
      <c r="E584" s="5">
        <v>3</v>
      </c>
      <c r="F584" s="5" t="s">
        <v>15</v>
      </c>
      <c r="G584" s="7">
        <v>2100</v>
      </c>
      <c r="H584" s="6" t="s">
        <v>16</v>
      </c>
      <c r="I584" s="5" t="s">
        <v>20</v>
      </c>
      <c r="J584" s="5" t="s">
        <v>31</v>
      </c>
      <c r="K584" s="5" t="s">
        <v>79</v>
      </c>
      <c r="L584" s="173">
        <v>2017</v>
      </c>
    </row>
    <row r="585" spans="1:12" x14ac:dyDescent="0.2">
      <c r="A585" s="171" t="s">
        <v>964</v>
      </c>
      <c r="B585" s="4">
        <v>44908</v>
      </c>
      <c r="C585" s="5" t="s">
        <v>13</v>
      </c>
      <c r="D585" s="5" t="s">
        <v>14</v>
      </c>
      <c r="E585" s="5">
        <v>2</v>
      </c>
      <c r="F585" s="5" t="s">
        <v>15</v>
      </c>
      <c r="G585" s="7">
        <v>2200</v>
      </c>
      <c r="H585" s="6" t="s">
        <v>16</v>
      </c>
      <c r="I585" s="5" t="s">
        <v>20</v>
      </c>
      <c r="J585" s="5" t="s">
        <v>31</v>
      </c>
      <c r="K585" s="5" t="s">
        <v>79</v>
      </c>
      <c r="L585" s="173">
        <v>2017</v>
      </c>
    </row>
    <row r="586" spans="1:12" x14ac:dyDescent="0.2">
      <c r="A586" s="171" t="s">
        <v>965</v>
      </c>
      <c r="B586" s="4">
        <v>44908</v>
      </c>
      <c r="C586" s="5" t="s">
        <v>23</v>
      </c>
      <c r="D586" s="5" t="s">
        <v>14</v>
      </c>
      <c r="E586" s="5">
        <v>31</v>
      </c>
      <c r="F586" s="5" t="s">
        <v>35</v>
      </c>
      <c r="G586" s="7">
        <v>2300</v>
      </c>
      <c r="H586" s="6" t="s">
        <v>16</v>
      </c>
      <c r="I586" s="5" t="s">
        <v>20</v>
      </c>
      <c r="J586" s="5" t="s">
        <v>18</v>
      </c>
      <c r="K586" s="5" t="s">
        <v>82</v>
      </c>
      <c r="L586" s="173">
        <v>2019</v>
      </c>
    </row>
    <row r="587" spans="1:12" x14ac:dyDescent="0.2">
      <c r="A587" s="171" t="s">
        <v>966</v>
      </c>
      <c r="B587" s="4">
        <v>44908</v>
      </c>
      <c r="C587" s="5" t="s">
        <v>21</v>
      </c>
      <c r="D587" s="5" t="s">
        <v>14</v>
      </c>
      <c r="E587" s="5">
        <v>18</v>
      </c>
      <c r="F587" s="5" t="s">
        <v>22</v>
      </c>
      <c r="G587" s="7">
        <v>2400</v>
      </c>
      <c r="H587" s="6" t="s">
        <v>16</v>
      </c>
      <c r="I587" s="5" t="s">
        <v>20</v>
      </c>
      <c r="J587" s="5" t="s">
        <v>18</v>
      </c>
      <c r="K587" s="5" t="s">
        <v>81</v>
      </c>
      <c r="L587" s="173">
        <v>2018</v>
      </c>
    </row>
    <row r="588" spans="1:12" x14ac:dyDescent="0.2">
      <c r="A588" s="171" t="s">
        <v>967</v>
      </c>
      <c r="B588" s="4">
        <v>44908</v>
      </c>
      <c r="C588" s="5" t="s">
        <v>19</v>
      </c>
      <c r="D588" s="5" t="s">
        <v>14</v>
      </c>
      <c r="E588" s="5">
        <v>7</v>
      </c>
      <c r="F588" s="5" t="s">
        <v>22</v>
      </c>
      <c r="G588" s="7">
        <v>495</v>
      </c>
      <c r="H588" s="6" t="s">
        <v>16</v>
      </c>
      <c r="I588" s="5" t="s">
        <v>20</v>
      </c>
      <c r="J588" s="5" t="s">
        <v>18</v>
      </c>
      <c r="K588" s="5" t="s">
        <v>80</v>
      </c>
      <c r="L588" s="173">
        <v>2017</v>
      </c>
    </row>
    <row r="589" spans="1:12" x14ac:dyDescent="0.2">
      <c r="A589" s="171" t="s">
        <v>968</v>
      </c>
      <c r="B589" s="4">
        <v>44909</v>
      </c>
      <c r="C589" s="5" t="s">
        <v>13</v>
      </c>
      <c r="D589" s="5" t="s">
        <v>14</v>
      </c>
      <c r="E589" s="5">
        <v>17</v>
      </c>
      <c r="F589" s="5" t="s">
        <v>15</v>
      </c>
      <c r="G589" s="7">
        <v>5960</v>
      </c>
      <c r="H589" s="6" t="s">
        <v>16</v>
      </c>
      <c r="I589" s="5" t="s">
        <v>20</v>
      </c>
      <c r="J589" s="5" t="s">
        <v>34</v>
      </c>
      <c r="K589" s="5" t="s">
        <v>79</v>
      </c>
      <c r="L589" s="173">
        <v>2017</v>
      </c>
    </row>
    <row r="590" spans="1:12" x14ac:dyDescent="0.2">
      <c r="A590" s="171" t="s">
        <v>969</v>
      </c>
      <c r="B590" s="4">
        <v>44909</v>
      </c>
      <c r="C590" s="5" t="s">
        <v>13</v>
      </c>
      <c r="D590" s="5" t="s">
        <v>14</v>
      </c>
      <c r="E590" s="5">
        <v>24</v>
      </c>
      <c r="F590" s="5" t="s">
        <v>15</v>
      </c>
      <c r="G590" s="7">
        <v>8320</v>
      </c>
      <c r="H590" s="6" t="s">
        <v>16</v>
      </c>
      <c r="I590" s="5" t="s">
        <v>20</v>
      </c>
      <c r="J590" s="5" t="s">
        <v>34</v>
      </c>
      <c r="K590" s="5" t="s">
        <v>79</v>
      </c>
      <c r="L590" s="173">
        <v>2017</v>
      </c>
    </row>
    <row r="591" spans="1:12" x14ac:dyDescent="0.2">
      <c r="A591" s="171" t="s">
        <v>970</v>
      </c>
      <c r="B591" s="4">
        <v>44909</v>
      </c>
      <c r="C591" s="5" t="s">
        <v>13</v>
      </c>
      <c r="D591" s="5" t="s">
        <v>14</v>
      </c>
      <c r="E591" s="5">
        <v>3</v>
      </c>
      <c r="F591" s="5" t="s">
        <v>15</v>
      </c>
      <c r="G591" s="7">
        <v>4060</v>
      </c>
      <c r="H591" s="6" t="s">
        <v>16</v>
      </c>
      <c r="I591" s="5" t="s">
        <v>20</v>
      </c>
      <c r="J591" s="5" t="s">
        <v>31</v>
      </c>
      <c r="K591" s="5" t="s">
        <v>79</v>
      </c>
      <c r="L591" s="173">
        <v>2017</v>
      </c>
    </row>
    <row r="592" spans="1:12" x14ac:dyDescent="0.2">
      <c r="A592" s="171" t="s">
        <v>971</v>
      </c>
      <c r="B592" s="4">
        <v>44909</v>
      </c>
      <c r="C592" s="5" t="s">
        <v>23</v>
      </c>
      <c r="D592" s="5" t="s">
        <v>14</v>
      </c>
      <c r="E592" s="5">
        <v>30</v>
      </c>
      <c r="F592" s="5" t="s">
        <v>35</v>
      </c>
      <c r="G592" s="7">
        <v>1000</v>
      </c>
      <c r="H592" s="6" t="s">
        <v>16</v>
      </c>
      <c r="I592" s="5" t="s">
        <v>20</v>
      </c>
      <c r="J592" s="5" t="s">
        <v>18</v>
      </c>
      <c r="K592" s="5" t="s">
        <v>82</v>
      </c>
      <c r="L592" s="173">
        <v>2019</v>
      </c>
    </row>
    <row r="593" spans="1:12" x14ac:dyDescent="0.2">
      <c r="A593" s="171" t="s">
        <v>972</v>
      </c>
      <c r="B593" s="4">
        <v>44909</v>
      </c>
      <c r="C593" s="5" t="s">
        <v>21</v>
      </c>
      <c r="D593" s="5" t="s">
        <v>14</v>
      </c>
      <c r="E593" s="5">
        <v>12</v>
      </c>
      <c r="F593" s="5" t="s">
        <v>22</v>
      </c>
      <c r="G593" s="7">
        <v>1100</v>
      </c>
      <c r="H593" s="6" t="s">
        <v>16</v>
      </c>
      <c r="I593" s="5" t="s">
        <v>20</v>
      </c>
      <c r="J593" s="5" t="s">
        <v>18</v>
      </c>
      <c r="K593" s="5" t="s">
        <v>81</v>
      </c>
      <c r="L593" s="173">
        <v>2018</v>
      </c>
    </row>
    <row r="594" spans="1:12" x14ac:dyDescent="0.2">
      <c r="A594" s="171" t="s">
        <v>973</v>
      </c>
      <c r="B594" s="4">
        <v>44909</v>
      </c>
      <c r="C594" s="5" t="s">
        <v>19</v>
      </c>
      <c r="D594" s="5" t="s">
        <v>14</v>
      </c>
      <c r="E594" s="5">
        <v>5</v>
      </c>
      <c r="F594" s="5" t="s">
        <v>22</v>
      </c>
      <c r="G594" s="7">
        <v>1200</v>
      </c>
      <c r="H594" s="6" t="s">
        <v>16</v>
      </c>
      <c r="I594" s="5" t="s">
        <v>20</v>
      </c>
      <c r="J594" s="5" t="s">
        <v>18</v>
      </c>
      <c r="K594" s="5" t="s">
        <v>80</v>
      </c>
      <c r="L594" s="173">
        <v>2017</v>
      </c>
    </row>
    <row r="595" spans="1:12" x14ac:dyDescent="0.2">
      <c r="A595" s="171" t="s">
        <v>974</v>
      </c>
      <c r="B595" s="4">
        <v>44910</v>
      </c>
      <c r="C595" s="5" t="s">
        <v>19</v>
      </c>
      <c r="D595" s="5" t="s">
        <v>14</v>
      </c>
      <c r="E595" s="5">
        <v>5</v>
      </c>
      <c r="F595" s="5" t="s">
        <v>22</v>
      </c>
      <c r="G595" s="7">
        <v>1300</v>
      </c>
      <c r="H595" s="6" t="s">
        <v>16</v>
      </c>
      <c r="I595" s="5" t="s">
        <v>20</v>
      </c>
      <c r="J595" s="5" t="s">
        <v>18</v>
      </c>
      <c r="K595" s="5" t="s">
        <v>80</v>
      </c>
      <c r="L595" s="173">
        <v>2017</v>
      </c>
    </row>
    <row r="596" spans="1:12" x14ac:dyDescent="0.2">
      <c r="A596" s="171" t="s">
        <v>975</v>
      </c>
      <c r="B596" s="4">
        <v>44910</v>
      </c>
      <c r="C596" s="5" t="s">
        <v>13</v>
      </c>
      <c r="D596" s="5" t="s">
        <v>14</v>
      </c>
      <c r="E596" s="5"/>
      <c r="F596" s="5" t="s">
        <v>15</v>
      </c>
      <c r="G596" s="7">
        <v>1400</v>
      </c>
      <c r="H596" s="6" t="s">
        <v>16</v>
      </c>
      <c r="I596" s="5" t="s">
        <v>20</v>
      </c>
      <c r="J596" s="5" t="s">
        <v>34</v>
      </c>
      <c r="K596" s="5" t="s">
        <v>79</v>
      </c>
      <c r="L596" s="173">
        <v>2017</v>
      </c>
    </row>
    <row r="597" spans="1:12" x14ac:dyDescent="0.2">
      <c r="A597" s="171" t="s">
        <v>976</v>
      </c>
      <c r="B597" s="4">
        <v>44910</v>
      </c>
      <c r="C597" s="5" t="s">
        <v>13</v>
      </c>
      <c r="D597" s="5" t="s">
        <v>14</v>
      </c>
      <c r="E597" s="5">
        <v>23</v>
      </c>
      <c r="F597" s="5" t="s">
        <v>15</v>
      </c>
      <c r="G597" s="7">
        <v>1500</v>
      </c>
      <c r="H597" s="6" t="s">
        <v>16</v>
      </c>
      <c r="I597" s="5" t="s">
        <v>20</v>
      </c>
      <c r="J597" s="5" t="s">
        <v>34</v>
      </c>
      <c r="K597" s="5" t="s">
        <v>79</v>
      </c>
      <c r="L597" s="173">
        <v>2017</v>
      </c>
    </row>
    <row r="598" spans="1:12" x14ac:dyDescent="0.2">
      <c r="A598" s="171" t="s">
        <v>977</v>
      </c>
      <c r="B598" s="4">
        <v>44910</v>
      </c>
      <c r="C598" s="5" t="s">
        <v>13</v>
      </c>
      <c r="D598" s="5" t="s">
        <v>14</v>
      </c>
      <c r="E598" s="5">
        <v>4</v>
      </c>
      <c r="F598" s="5" t="s">
        <v>15</v>
      </c>
      <c r="G598" s="7">
        <v>1600</v>
      </c>
      <c r="H598" s="6" t="s">
        <v>16</v>
      </c>
      <c r="I598" s="5" t="s">
        <v>20</v>
      </c>
      <c r="J598" s="5" t="s">
        <v>31</v>
      </c>
      <c r="K598" s="5" t="s">
        <v>79</v>
      </c>
      <c r="L598" s="173">
        <v>2017</v>
      </c>
    </row>
    <row r="599" spans="1:12" x14ac:dyDescent="0.2">
      <c r="A599" s="171" t="s">
        <v>978</v>
      </c>
      <c r="B599" s="4">
        <v>44910</v>
      </c>
      <c r="C599" s="5" t="s">
        <v>13</v>
      </c>
      <c r="D599" s="5" t="s">
        <v>14</v>
      </c>
      <c r="E599" s="5">
        <v>1</v>
      </c>
      <c r="F599" s="5" t="s">
        <v>15</v>
      </c>
      <c r="G599" s="7">
        <v>1700</v>
      </c>
      <c r="H599" s="6" t="s">
        <v>16</v>
      </c>
      <c r="I599" s="5" t="s">
        <v>20</v>
      </c>
      <c r="J599" s="5" t="s">
        <v>31</v>
      </c>
      <c r="K599" s="5" t="s">
        <v>79</v>
      </c>
      <c r="L599" s="173">
        <v>2017</v>
      </c>
    </row>
    <row r="600" spans="1:12" x14ac:dyDescent="0.2">
      <c r="A600" s="171" t="s">
        <v>979</v>
      </c>
      <c r="B600" s="4">
        <v>44910</v>
      </c>
      <c r="C600" s="5" t="s">
        <v>21</v>
      </c>
      <c r="D600" s="5" t="s">
        <v>14</v>
      </c>
      <c r="E600" s="5">
        <v>12</v>
      </c>
      <c r="F600" s="5" t="s">
        <v>22</v>
      </c>
      <c r="G600" s="7">
        <v>1800</v>
      </c>
      <c r="H600" s="6" t="s">
        <v>16</v>
      </c>
      <c r="I600" s="5" t="s">
        <v>20</v>
      </c>
      <c r="J600" s="5" t="s">
        <v>18</v>
      </c>
      <c r="K600" s="5" t="s">
        <v>81</v>
      </c>
      <c r="L600" s="173">
        <v>2018</v>
      </c>
    </row>
    <row r="601" spans="1:12" x14ac:dyDescent="0.2">
      <c r="A601" s="171" t="s">
        <v>980</v>
      </c>
      <c r="B601" s="4">
        <v>44910</v>
      </c>
      <c r="C601" s="5" t="s">
        <v>23</v>
      </c>
      <c r="D601" s="5" t="s">
        <v>14</v>
      </c>
      <c r="E601" s="5">
        <v>30</v>
      </c>
      <c r="F601" s="5" t="s">
        <v>35</v>
      </c>
      <c r="G601" s="7">
        <v>1900</v>
      </c>
      <c r="H601" s="6" t="s">
        <v>16</v>
      </c>
      <c r="I601" s="5" t="s">
        <v>20</v>
      </c>
      <c r="J601" s="5" t="s">
        <v>18</v>
      </c>
      <c r="K601" s="5" t="s">
        <v>82</v>
      </c>
      <c r="L601" s="173">
        <v>2019</v>
      </c>
    </row>
    <row r="602" spans="1:12" x14ac:dyDescent="0.2">
      <c r="A602" s="171" t="s">
        <v>981</v>
      </c>
      <c r="B602" s="4">
        <v>44911</v>
      </c>
      <c r="C602" s="5" t="s">
        <v>23</v>
      </c>
      <c r="D602" s="5" t="s">
        <v>14</v>
      </c>
      <c r="E602" s="5">
        <v>22</v>
      </c>
      <c r="F602" s="5" t="s">
        <v>35</v>
      </c>
      <c r="G602" s="7">
        <v>2000</v>
      </c>
      <c r="H602" s="6" t="s">
        <v>16</v>
      </c>
      <c r="I602" s="5" t="s">
        <v>20</v>
      </c>
      <c r="J602" s="5" t="s">
        <v>18</v>
      </c>
      <c r="K602" s="5" t="s">
        <v>82</v>
      </c>
      <c r="L602" s="173">
        <v>2019</v>
      </c>
    </row>
    <row r="603" spans="1:12" x14ac:dyDescent="0.2">
      <c r="A603" s="171" t="s">
        <v>982</v>
      </c>
      <c r="B603" s="4">
        <v>44911</v>
      </c>
      <c r="C603" s="5" t="s">
        <v>19</v>
      </c>
      <c r="D603" s="5" t="s">
        <v>14</v>
      </c>
      <c r="E603" s="5">
        <v>5</v>
      </c>
      <c r="F603" s="5" t="s">
        <v>22</v>
      </c>
      <c r="G603" s="7">
        <v>2100</v>
      </c>
      <c r="H603" s="6" t="s">
        <v>16</v>
      </c>
      <c r="I603" s="5" t="s">
        <v>20</v>
      </c>
      <c r="J603" s="5" t="s">
        <v>18</v>
      </c>
      <c r="K603" s="5" t="s">
        <v>80</v>
      </c>
      <c r="L603" s="173">
        <v>2017</v>
      </c>
    </row>
    <row r="604" spans="1:12" x14ac:dyDescent="0.2">
      <c r="A604" s="171" t="s">
        <v>983</v>
      </c>
      <c r="B604" s="4">
        <v>44911</v>
      </c>
      <c r="C604" s="5" t="s">
        <v>13</v>
      </c>
      <c r="D604" s="5" t="s">
        <v>14</v>
      </c>
      <c r="E604" s="5">
        <v>17</v>
      </c>
      <c r="F604" s="5" t="s">
        <v>15</v>
      </c>
      <c r="G604" s="7">
        <v>2200</v>
      </c>
      <c r="H604" s="6" t="s">
        <v>16</v>
      </c>
      <c r="I604" s="5" t="s">
        <v>20</v>
      </c>
      <c r="J604" s="5" t="s">
        <v>34</v>
      </c>
      <c r="K604" s="5" t="s">
        <v>79</v>
      </c>
      <c r="L604" s="173">
        <v>2017</v>
      </c>
    </row>
    <row r="605" spans="1:12" x14ac:dyDescent="0.2">
      <c r="A605" s="171" t="s">
        <v>984</v>
      </c>
      <c r="B605" s="4">
        <v>44911</v>
      </c>
      <c r="C605" s="5" t="s">
        <v>13</v>
      </c>
      <c r="D605" s="5" t="s">
        <v>14</v>
      </c>
      <c r="E605" s="5">
        <v>4</v>
      </c>
      <c r="F605" s="5" t="s">
        <v>15</v>
      </c>
      <c r="G605" s="7">
        <v>2300</v>
      </c>
      <c r="H605" s="6" t="s">
        <v>16</v>
      </c>
      <c r="I605" s="5" t="s">
        <v>20</v>
      </c>
      <c r="J605" s="5" t="s">
        <v>31</v>
      </c>
      <c r="K605" s="5" t="s">
        <v>79</v>
      </c>
      <c r="L605" s="173">
        <v>2017</v>
      </c>
    </row>
    <row r="606" spans="1:12" x14ac:dyDescent="0.2">
      <c r="A606" s="171" t="s">
        <v>985</v>
      </c>
      <c r="B606" s="4">
        <v>44911</v>
      </c>
      <c r="C606" s="5" t="s">
        <v>13</v>
      </c>
      <c r="D606" s="5" t="s">
        <v>14</v>
      </c>
      <c r="E606" s="5">
        <v>23</v>
      </c>
      <c r="F606" s="5" t="s">
        <v>15</v>
      </c>
      <c r="G606" s="7">
        <v>2400</v>
      </c>
      <c r="H606" s="6" t="s">
        <v>16</v>
      </c>
      <c r="I606" s="5" t="s">
        <v>20</v>
      </c>
      <c r="J606" s="5" t="s">
        <v>34</v>
      </c>
      <c r="K606" s="5" t="s">
        <v>79</v>
      </c>
      <c r="L606" s="173">
        <v>2017</v>
      </c>
    </row>
    <row r="607" spans="1:12" x14ac:dyDescent="0.2">
      <c r="A607" s="171" t="s">
        <v>986</v>
      </c>
      <c r="B607" s="4">
        <v>44911</v>
      </c>
      <c r="C607" s="5" t="s">
        <v>13</v>
      </c>
      <c r="D607" s="5" t="s">
        <v>14</v>
      </c>
      <c r="E607" s="5">
        <v>1</v>
      </c>
      <c r="F607" s="5" t="s">
        <v>15</v>
      </c>
      <c r="G607" s="7">
        <v>1780</v>
      </c>
      <c r="H607" s="6" t="s">
        <v>16</v>
      </c>
      <c r="I607" s="5" t="s">
        <v>20</v>
      </c>
      <c r="J607" s="5" t="s">
        <v>31</v>
      </c>
      <c r="K607" s="5" t="s">
        <v>79</v>
      </c>
      <c r="L607" s="173">
        <v>2017</v>
      </c>
    </row>
    <row r="608" spans="1:12" x14ac:dyDescent="0.2">
      <c r="A608" s="171" t="s">
        <v>987</v>
      </c>
      <c r="B608" s="4">
        <v>44912</v>
      </c>
      <c r="C608" s="5" t="s">
        <v>13</v>
      </c>
      <c r="D608" s="5" t="s">
        <v>14</v>
      </c>
      <c r="E608" s="5">
        <v>3</v>
      </c>
      <c r="F608" s="5" t="s">
        <v>15</v>
      </c>
      <c r="G608" s="7">
        <v>4700</v>
      </c>
      <c r="H608" s="6" t="s">
        <v>16</v>
      </c>
      <c r="I608" s="5" t="s">
        <v>20</v>
      </c>
      <c r="J608" s="5" t="s">
        <v>31</v>
      </c>
      <c r="K608" s="5" t="s">
        <v>79</v>
      </c>
      <c r="L608" s="173">
        <v>2017</v>
      </c>
    </row>
    <row r="609" spans="1:12" x14ac:dyDescent="0.2">
      <c r="A609" s="171" t="s">
        <v>988</v>
      </c>
      <c r="B609" s="4">
        <v>44913</v>
      </c>
      <c r="C609" s="5" t="s">
        <v>13</v>
      </c>
      <c r="D609" s="5" t="s">
        <v>14</v>
      </c>
      <c r="E609" s="5">
        <v>4</v>
      </c>
      <c r="F609" s="5" t="s">
        <v>15</v>
      </c>
      <c r="G609" s="7">
        <v>1000</v>
      </c>
      <c r="H609" s="6" t="s">
        <v>16</v>
      </c>
      <c r="I609" s="5" t="s">
        <v>20</v>
      </c>
      <c r="J609" s="5" t="s">
        <v>31</v>
      </c>
      <c r="K609" s="5" t="s">
        <v>79</v>
      </c>
      <c r="L609" s="173">
        <v>2017</v>
      </c>
    </row>
    <row r="610" spans="1:12" x14ac:dyDescent="0.2">
      <c r="A610" s="171" t="s">
        <v>989</v>
      </c>
      <c r="B610" s="4">
        <v>44914</v>
      </c>
      <c r="C610" s="5" t="s">
        <v>13</v>
      </c>
      <c r="D610" s="5" t="s">
        <v>14</v>
      </c>
      <c r="E610" s="5">
        <v>17</v>
      </c>
      <c r="F610" s="5" t="s">
        <v>15</v>
      </c>
      <c r="G610" s="7">
        <v>1100</v>
      </c>
      <c r="H610" s="6" t="s">
        <v>16</v>
      </c>
      <c r="I610" s="5" t="s">
        <v>20</v>
      </c>
      <c r="J610" s="5" t="s">
        <v>18</v>
      </c>
      <c r="K610" s="5" t="s">
        <v>79</v>
      </c>
      <c r="L610" s="173">
        <v>2017</v>
      </c>
    </row>
    <row r="611" spans="1:12" x14ac:dyDescent="0.2">
      <c r="A611" s="171" t="s">
        <v>990</v>
      </c>
      <c r="B611" s="4">
        <v>44914</v>
      </c>
      <c r="C611" s="5" t="s">
        <v>13</v>
      </c>
      <c r="D611" s="5" t="s">
        <v>14</v>
      </c>
      <c r="E611" s="5">
        <v>4</v>
      </c>
      <c r="F611" s="5" t="s">
        <v>15</v>
      </c>
      <c r="G611" s="7">
        <v>1200</v>
      </c>
      <c r="H611" s="6" t="s">
        <v>16</v>
      </c>
      <c r="I611" s="5" t="s">
        <v>20</v>
      </c>
      <c r="J611" s="5" t="s">
        <v>31</v>
      </c>
      <c r="K611" s="5" t="s">
        <v>79</v>
      </c>
      <c r="L611" s="173">
        <v>2017</v>
      </c>
    </row>
    <row r="612" spans="1:12" x14ac:dyDescent="0.2">
      <c r="A612" s="171" t="s">
        <v>991</v>
      </c>
      <c r="B612" s="4">
        <v>44914</v>
      </c>
      <c r="C612" s="5" t="s">
        <v>13</v>
      </c>
      <c r="D612" s="5" t="s">
        <v>14</v>
      </c>
      <c r="E612" s="5">
        <v>19</v>
      </c>
      <c r="F612" s="5" t="s">
        <v>15</v>
      </c>
      <c r="G612" s="7">
        <v>1300</v>
      </c>
      <c r="H612" s="6" t="s">
        <v>16</v>
      </c>
      <c r="I612" s="5" t="s">
        <v>20</v>
      </c>
      <c r="J612" s="5" t="s">
        <v>34</v>
      </c>
      <c r="K612" s="5" t="s">
        <v>79</v>
      </c>
      <c r="L612" s="173">
        <v>2017</v>
      </c>
    </row>
    <row r="613" spans="1:12" x14ac:dyDescent="0.2">
      <c r="A613" s="171" t="s">
        <v>992</v>
      </c>
      <c r="B613" s="4">
        <v>44914</v>
      </c>
      <c r="C613" s="5" t="s">
        <v>13</v>
      </c>
      <c r="D613" s="5" t="s">
        <v>14</v>
      </c>
      <c r="E613" s="5">
        <v>2</v>
      </c>
      <c r="F613" s="5" t="s">
        <v>15</v>
      </c>
      <c r="G613" s="7">
        <v>1400</v>
      </c>
      <c r="H613" s="6" t="s">
        <v>16</v>
      </c>
      <c r="I613" s="5" t="s">
        <v>85</v>
      </c>
      <c r="J613" s="5" t="s">
        <v>31</v>
      </c>
      <c r="K613" s="5" t="s">
        <v>79</v>
      </c>
      <c r="L613" s="173">
        <v>2017</v>
      </c>
    </row>
    <row r="614" spans="1:12" x14ac:dyDescent="0.2">
      <c r="A614" s="171" t="s">
        <v>993</v>
      </c>
      <c r="B614" s="4">
        <v>44914</v>
      </c>
      <c r="C614" s="5" t="s">
        <v>23</v>
      </c>
      <c r="D614" s="5" t="s">
        <v>14</v>
      </c>
      <c r="E614" s="5"/>
      <c r="F614" s="5" t="s">
        <v>35</v>
      </c>
      <c r="G614" s="7">
        <v>1500</v>
      </c>
      <c r="H614" s="6" t="s">
        <v>16</v>
      </c>
      <c r="I614" s="5" t="s">
        <v>85</v>
      </c>
      <c r="J614" s="5" t="s">
        <v>18</v>
      </c>
      <c r="K614" s="5" t="s">
        <v>82</v>
      </c>
      <c r="L614" s="173">
        <v>2019</v>
      </c>
    </row>
    <row r="615" spans="1:12" x14ac:dyDescent="0.2">
      <c r="A615" s="171" t="s">
        <v>994</v>
      </c>
      <c r="B615" s="4">
        <v>44914</v>
      </c>
      <c r="C615" s="5" t="s">
        <v>19</v>
      </c>
      <c r="D615" s="5" t="s">
        <v>14</v>
      </c>
      <c r="E615" s="5">
        <v>7</v>
      </c>
      <c r="F615" s="5" t="s">
        <v>22</v>
      </c>
      <c r="G615" s="7">
        <v>1600</v>
      </c>
      <c r="H615" s="6" t="s">
        <v>16</v>
      </c>
      <c r="I615" s="5" t="s">
        <v>85</v>
      </c>
      <c r="J615" s="5" t="s">
        <v>18</v>
      </c>
      <c r="K615" s="5" t="s">
        <v>80</v>
      </c>
      <c r="L615" s="173">
        <v>2017</v>
      </c>
    </row>
    <row r="616" spans="1:12" x14ac:dyDescent="0.2">
      <c r="A616" s="171" t="s">
        <v>995</v>
      </c>
      <c r="B616" s="4">
        <v>44915</v>
      </c>
      <c r="C616" s="5" t="s">
        <v>13</v>
      </c>
      <c r="D616" s="5" t="s">
        <v>14</v>
      </c>
      <c r="E616" s="5">
        <v>17</v>
      </c>
      <c r="F616" s="5" t="s">
        <v>15</v>
      </c>
      <c r="G616" s="7">
        <v>17000000000</v>
      </c>
      <c r="H616" s="6" t="s">
        <v>16</v>
      </c>
      <c r="I616" s="5" t="s">
        <v>85</v>
      </c>
      <c r="J616" s="5" t="s">
        <v>34</v>
      </c>
      <c r="K616" s="5" t="s">
        <v>79</v>
      </c>
      <c r="L616" s="173">
        <v>2017</v>
      </c>
    </row>
    <row r="617" spans="1:12" x14ac:dyDescent="0.2">
      <c r="A617" s="171" t="s">
        <v>996</v>
      </c>
      <c r="B617" s="4">
        <v>44915</v>
      </c>
      <c r="C617" s="5" t="s">
        <v>13</v>
      </c>
      <c r="D617" s="5" t="s">
        <v>14</v>
      </c>
      <c r="E617" s="5">
        <v>4</v>
      </c>
      <c r="F617" s="5" t="s">
        <v>15</v>
      </c>
      <c r="G617" s="7">
        <v>1800</v>
      </c>
      <c r="H617" s="6" t="s">
        <v>16</v>
      </c>
      <c r="I617" s="5" t="s">
        <v>85</v>
      </c>
      <c r="J617" s="5" t="s">
        <v>31</v>
      </c>
      <c r="K617" s="5" t="s">
        <v>79</v>
      </c>
      <c r="L617" s="173">
        <v>2017</v>
      </c>
    </row>
    <row r="618" spans="1:12" x14ac:dyDescent="0.2">
      <c r="A618" s="171" t="s">
        <v>997</v>
      </c>
      <c r="B618" s="4">
        <v>44915</v>
      </c>
      <c r="C618" s="5" t="s">
        <v>13</v>
      </c>
      <c r="D618" s="5" t="s">
        <v>14</v>
      </c>
      <c r="E618" s="5">
        <v>20</v>
      </c>
      <c r="F618" s="5" t="s">
        <v>15</v>
      </c>
      <c r="G618" s="7">
        <v>1900</v>
      </c>
      <c r="H618" s="6" t="s">
        <v>16</v>
      </c>
      <c r="I618" s="5" t="s">
        <v>85</v>
      </c>
      <c r="J618" s="5" t="s">
        <v>18</v>
      </c>
      <c r="K618" s="5" t="s">
        <v>79</v>
      </c>
      <c r="L618" s="173">
        <v>2017</v>
      </c>
    </row>
    <row r="619" spans="1:12" x14ac:dyDescent="0.2">
      <c r="A619" s="171" t="s">
        <v>998</v>
      </c>
      <c r="B619" s="4">
        <v>44915</v>
      </c>
      <c r="C619" s="5" t="s">
        <v>13</v>
      </c>
      <c r="D619" s="5" t="s">
        <v>14</v>
      </c>
      <c r="E619" s="5">
        <v>2</v>
      </c>
      <c r="F619" s="5" t="s">
        <v>15</v>
      </c>
      <c r="G619" s="7">
        <v>2000</v>
      </c>
      <c r="H619" s="6" t="s">
        <v>16</v>
      </c>
      <c r="I619" s="5" t="s">
        <v>85</v>
      </c>
      <c r="J619" s="5" t="s">
        <v>31</v>
      </c>
      <c r="K619" s="5" t="s">
        <v>79</v>
      </c>
      <c r="L619" s="173">
        <v>2017</v>
      </c>
    </row>
    <row r="620" spans="1:12" x14ac:dyDescent="0.2">
      <c r="A620" s="171" t="s">
        <v>999</v>
      </c>
      <c r="B620" s="4">
        <v>44915</v>
      </c>
      <c r="C620" s="5" t="s">
        <v>21</v>
      </c>
      <c r="D620" s="5" t="s">
        <v>14</v>
      </c>
      <c r="E620" s="5">
        <v>5</v>
      </c>
      <c r="F620" s="5" t="s">
        <v>22</v>
      </c>
      <c r="G620" s="7">
        <v>2100</v>
      </c>
      <c r="H620" s="6" t="s">
        <v>16</v>
      </c>
      <c r="I620" s="5" t="s">
        <v>85</v>
      </c>
      <c r="J620" s="5" t="s">
        <v>18</v>
      </c>
      <c r="K620" s="5" t="s">
        <v>81</v>
      </c>
      <c r="L620" s="173">
        <v>2018</v>
      </c>
    </row>
    <row r="621" spans="1:12" x14ac:dyDescent="0.2">
      <c r="A621" s="171" t="s">
        <v>1000</v>
      </c>
      <c r="B621" s="4">
        <v>44916</v>
      </c>
      <c r="C621" s="5" t="s">
        <v>21</v>
      </c>
      <c r="D621" s="5" t="s">
        <v>14</v>
      </c>
      <c r="E621" s="5">
        <v>5</v>
      </c>
      <c r="F621" s="5" t="s">
        <v>22</v>
      </c>
      <c r="G621" s="7">
        <v>2200</v>
      </c>
      <c r="H621" s="6" t="s">
        <v>16</v>
      </c>
      <c r="I621" s="5" t="s">
        <v>85</v>
      </c>
      <c r="J621" s="5" t="s">
        <v>18</v>
      </c>
      <c r="K621" s="5" t="s">
        <v>81</v>
      </c>
      <c r="L621" s="173">
        <v>2018</v>
      </c>
    </row>
    <row r="622" spans="1:12" x14ac:dyDescent="0.2">
      <c r="A622" s="171" t="s">
        <v>1001</v>
      </c>
      <c r="B622" s="4">
        <v>44916</v>
      </c>
      <c r="C622" s="5" t="s">
        <v>13</v>
      </c>
      <c r="D622" s="5" t="s">
        <v>14</v>
      </c>
      <c r="E622" s="5">
        <v>18</v>
      </c>
      <c r="F622" s="5" t="s">
        <v>15</v>
      </c>
      <c r="G622" s="7">
        <v>2300</v>
      </c>
      <c r="H622" s="6" t="s">
        <v>16</v>
      </c>
      <c r="I622" s="5" t="s">
        <v>20</v>
      </c>
      <c r="J622" s="5" t="s">
        <v>34</v>
      </c>
      <c r="K622" s="5" t="s">
        <v>79</v>
      </c>
      <c r="L622" s="173">
        <v>2017</v>
      </c>
    </row>
    <row r="623" spans="1:12" x14ac:dyDescent="0.2">
      <c r="A623" s="171" t="s">
        <v>1002</v>
      </c>
      <c r="B623" s="4">
        <v>44916</v>
      </c>
      <c r="C623" s="5" t="s">
        <v>13</v>
      </c>
      <c r="D623" s="5" t="s">
        <v>14</v>
      </c>
      <c r="E623" s="5">
        <v>19</v>
      </c>
      <c r="F623" s="5" t="s">
        <v>15</v>
      </c>
      <c r="G623" s="7">
        <v>2400</v>
      </c>
      <c r="H623" s="6" t="s">
        <v>16</v>
      </c>
      <c r="I623" s="5" t="s">
        <v>20</v>
      </c>
      <c r="J623" s="5" t="s">
        <v>18</v>
      </c>
      <c r="K623" s="5" t="s">
        <v>79</v>
      </c>
      <c r="L623" s="173">
        <v>2017</v>
      </c>
    </row>
    <row r="624" spans="1:12" x14ac:dyDescent="0.2">
      <c r="A624" s="171" t="s">
        <v>1003</v>
      </c>
      <c r="B624" s="4" t="s">
        <v>86</v>
      </c>
      <c r="C624" s="5" t="s">
        <v>13</v>
      </c>
      <c r="D624" s="5" t="s">
        <v>14</v>
      </c>
      <c r="E624" s="5">
        <v>4</v>
      </c>
      <c r="F624" s="5" t="s">
        <v>15</v>
      </c>
      <c r="G624" s="7">
        <v>4000</v>
      </c>
      <c r="H624" s="6" t="s">
        <v>16</v>
      </c>
      <c r="I624" s="5" t="s">
        <v>20</v>
      </c>
      <c r="J624" s="5" t="s">
        <v>31</v>
      </c>
      <c r="K624" s="5" t="s">
        <v>79</v>
      </c>
      <c r="L624" s="173">
        <v>2017</v>
      </c>
    </row>
    <row r="625" spans="1:12" x14ac:dyDescent="0.2">
      <c r="A625" s="171" t="s">
        <v>1004</v>
      </c>
      <c r="B625" s="4">
        <v>117964</v>
      </c>
      <c r="C625" s="5" t="s">
        <v>13</v>
      </c>
      <c r="D625" s="5" t="s">
        <v>14</v>
      </c>
      <c r="E625" s="5">
        <v>2</v>
      </c>
      <c r="F625" s="5" t="s">
        <v>15</v>
      </c>
      <c r="G625" s="7">
        <v>2180</v>
      </c>
      <c r="H625" s="6" t="s">
        <v>16</v>
      </c>
      <c r="I625" s="5" t="s">
        <v>20</v>
      </c>
      <c r="J625" s="5" t="s">
        <v>31</v>
      </c>
      <c r="K625" s="5" t="s">
        <v>79</v>
      </c>
      <c r="L625" s="173">
        <v>2017</v>
      </c>
    </row>
    <row r="626" spans="1:12" x14ac:dyDescent="0.2">
      <c r="A626" s="171" t="s">
        <v>1005</v>
      </c>
      <c r="B626" s="4">
        <v>44916</v>
      </c>
      <c r="C626" s="5" t="s">
        <v>23</v>
      </c>
      <c r="D626" s="5" t="s">
        <v>14</v>
      </c>
      <c r="E626" s="5"/>
      <c r="F626" s="5" t="s">
        <v>35</v>
      </c>
      <c r="G626" s="7">
        <v>582</v>
      </c>
      <c r="H626" s="6" t="s">
        <v>16</v>
      </c>
      <c r="I626" s="5" t="s">
        <v>20</v>
      </c>
      <c r="J626" s="5" t="s">
        <v>18</v>
      </c>
      <c r="K626" s="5" t="s">
        <v>82</v>
      </c>
      <c r="L626" s="173">
        <v>2019</v>
      </c>
    </row>
    <row r="627" spans="1:12" x14ac:dyDescent="0.2">
      <c r="A627" s="171" t="s">
        <v>1006</v>
      </c>
      <c r="B627" s="4">
        <v>44916</v>
      </c>
      <c r="C627" s="5" t="s">
        <v>23</v>
      </c>
      <c r="D627" s="5" t="s">
        <v>14</v>
      </c>
      <c r="E627" s="5">
        <v>14</v>
      </c>
      <c r="F627" s="5" t="s">
        <v>35</v>
      </c>
      <c r="G627" s="7">
        <v>1553</v>
      </c>
      <c r="H627" s="6" t="s">
        <v>16</v>
      </c>
      <c r="I627" s="5" t="s">
        <v>20</v>
      </c>
      <c r="J627" s="5" t="s">
        <v>18</v>
      </c>
      <c r="K627" s="5" t="s">
        <v>82</v>
      </c>
      <c r="L627" s="173">
        <v>2019</v>
      </c>
    </row>
    <row r="628" spans="1:12" x14ac:dyDescent="0.2">
      <c r="A628" s="171" t="s">
        <v>1007</v>
      </c>
      <c r="B628" s="4">
        <v>44917</v>
      </c>
      <c r="C628" s="5" t="s">
        <v>13</v>
      </c>
      <c r="D628" s="5" t="s">
        <v>14</v>
      </c>
      <c r="E628" s="5">
        <v>17</v>
      </c>
      <c r="F628" s="5" t="s">
        <v>15</v>
      </c>
      <c r="G628" s="7">
        <v>4680</v>
      </c>
      <c r="H628" s="6" t="s">
        <v>16</v>
      </c>
      <c r="I628" s="5" t="s">
        <v>20</v>
      </c>
      <c r="J628" s="5" t="s">
        <v>34</v>
      </c>
      <c r="K628" s="5" t="s">
        <v>79</v>
      </c>
      <c r="L628" s="173">
        <v>2017</v>
      </c>
    </row>
    <row r="629" spans="1:12" x14ac:dyDescent="0.2">
      <c r="A629" s="171" t="s">
        <v>1008</v>
      </c>
      <c r="B629" s="4">
        <v>44917</v>
      </c>
      <c r="C629" s="5" t="s">
        <v>13</v>
      </c>
      <c r="D629" s="5" t="s">
        <v>14</v>
      </c>
      <c r="E629" s="5">
        <v>18</v>
      </c>
      <c r="F629" s="5" t="s">
        <v>15</v>
      </c>
      <c r="G629" s="7">
        <v>5600</v>
      </c>
      <c r="H629" s="6" t="s">
        <v>16</v>
      </c>
      <c r="I629" s="5" t="s">
        <v>20</v>
      </c>
      <c r="J629" s="5" t="s">
        <v>34</v>
      </c>
      <c r="K629" s="5" t="s">
        <v>79</v>
      </c>
      <c r="L629" s="173">
        <v>2017</v>
      </c>
    </row>
    <row r="630" spans="1:12" x14ac:dyDescent="0.2">
      <c r="A630" s="171" t="s">
        <v>1009</v>
      </c>
      <c r="B630" s="4">
        <v>44917</v>
      </c>
      <c r="C630" s="5" t="s">
        <v>13</v>
      </c>
      <c r="D630" s="5" t="s">
        <v>14</v>
      </c>
      <c r="E630" s="5">
        <v>3</v>
      </c>
      <c r="F630" s="5" t="s">
        <v>15</v>
      </c>
      <c r="G630" s="7">
        <v>1000</v>
      </c>
      <c r="H630" s="6" t="s">
        <v>16</v>
      </c>
      <c r="I630" s="5" t="s">
        <v>20</v>
      </c>
      <c r="J630" s="5" t="s">
        <v>31</v>
      </c>
      <c r="K630" s="5" t="s">
        <v>79</v>
      </c>
      <c r="L630" s="173">
        <v>2017</v>
      </c>
    </row>
    <row r="631" spans="1:12" x14ac:dyDescent="0.2">
      <c r="A631" s="171" t="s">
        <v>1010</v>
      </c>
      <c r="B631" s="4">
        <v>44917</v>
      </c>
      <c r="C631" s="5" t="s">
        <v>13</v>
      </c>
      <c r="D631" s="5" t="s">
        <v>14</v>
      </c>
      <c r="E631" s="5">
        <v>2</v>
      </c>
      <c r="F631" s="5" t="s">
        <v>15</v>
      </c>
      <c r="G631" s="7">
        <v>1100</v>
      </c>
      <c r="H631" s="6" t="s">
        <v>16</v>
      </c>
      <c r="I631" s="5" t="s">
        <v>20</v>
      </c>
      <c r="J631" s="5" t="s">
        <v>31</v>
      </c>
      <c r="K631" s="5" t="s">
        <v>79</v>
      </c>
      <c r="L631" s="173">
        <v>2017</v>
      </c>
    </row>
    <row r="632" spans="1:12" x14ac:dyDescent="0.2">
      <c r="A632" s="171" t="s">
        <v>1011</v>
      </c>
      <c r="B632" s="4">
        <v>44917</v>
      </c>
      <c r="C632" s="5" t="s">
        <v>23</v>
      </c>
      <c r="D632" s="5" t="s">
        <v>14</v>
      </c>
      <c r="E632" s="5">
        <v>23</v>
      </c>
      <c r="F632" s="5" t="s">
        <v>35</v>
      </c>
      <c r="G632" s="7">
        <v>1200</v>
      </c>
      <c r="H632" s="6" t="s">
        <v>16</v>
      </c>
      <c r="I632" s="5" t="s">
        <v>20</v>
      </c>
      <c r="J632" s="5" t="s">
        <v>18</v>
      </c>
      <c r="K632" s="5" t="s">
        <v>82</v>
      </c>
      <c r="L632" s="173">
        <v>2019</v>
      </c>
    </row>
    <row r="633" spans="1:12" x14ac:dyDescent="0.2">
      <c r="A633" s="171" t="s">
        <v>1012</v>
      </c>
      <c r="B633" s="4">
        <v>44917</v>
      </c>
      <c r="C633" s="5" t="s">
        <v>19</v>
      </c>
      <c r="D633" s="5" t="s">
        <v>14</v>
      </c>
      <c r="E633" s="5">
        <v>7</v>
      </c>
      <c r="F633" s="5" t="s">
        <v>22</v>
      </c>
      <c r="G633" s="7">
        <v>1300</v>
      </c>
      <c r="H633" s="6" t="s">
        <v>16</v>
      </c>
      <c r="I633" s="5" t="s">
        <v>20</v>
      </c>
      <c r="J633" s="5" t="s">
        <v>18</v>
      </c>
      <c r="K633" s="5" t="s">
        <v>80</v>
      </c>
      <c r="L633" s="173">
        <v>2017</v>
      </c>
    </row>
    <row r="634" spans="1:12" x14ac:dyDescent="0.2">
      <c r="A634" s="171" t="s">
        <v>1013</v>
      </c>
      <c r="B634" s="4">
        <v>44917</v>
      </c>
      <c r="C634" s="5" t="s">
        <v>21</v>
      </c>
      <c r="D634" s="5" t="s">
        <v>14</v>
      </c>
      <c r="E634" s="5">
        <v>6</v>
      </c>
      <c r="F634" s="5" t="s">
        <v>22</v>
      </c>
      <c r="G634" s="7">
        <v>1400</v>
      </c>
      <c r="H634" s="6" t="s">
        <v>16</v>
      </c>
      <c r="I634" s="5" t="s">
        <v>20</v>
      </c>
      <c r="J634" s="5" t="s">
        <v>18</v>
      </c>
      <c r="K634" s="5" t="s">
        <v>81</v>
      </c>
      <c r="L634" s="173">
        <v>2018</v>
      </c>
    </row>
    <row r="635" spans="1:12" x14ac:dyDescent="0.2">
      <c r="A635" s="171" t="s">
        <v>1014</v>
      </c>
      <c r="B635" s="4">
        <v>44918</v>
      </c>
      <c r="C635" s="5" t="s">
        <v>19</v>
      </c>
      <c r="D635" s="5" t="s">
        <v>14</v>
      </c>
      <c r="E635" s="5">
        <v>7</v>
      </c>
      <c r="F635" s="5" t="s">
        <v>22</v>
      </c>
      <c r="G635" s="7">
        <v>1500</v>
      </c>
      <c r="H635" s="6" t="s">
        <v>16</v>
      </c>
      <c r="I635" s="5" t="s">
        <v>20</v>
      </c>
      <c r="J635" s="5" t="s">
        <v>18</v>
      </c>
      <c r="K635" s="5" t="s">
        <v>80</v>
      </c>
      <c r="L635" s="173">
        <v>2017</v>
      </c>
    </row>
    <row r="636" spans="1:12" x14ac:dyDescent="0.2">
      <c r="A636" s="171" t="s">
        <v>1015</v>
      </c>
      <c r="B636" s="4">
        <v>44918</v>
      </c>
      <c r="C636" s="5" t="s">
        <v>21</v>
      </c>
      <c r="D636" s="5" t="s">
        <v>14</v>
      </c>
      <c r="E636" s="5">
        <v>6</v>
      </c>
      <c r="F636" s="5" t="s">
        <v>22</v>
      </c>
      <c r="G636" s="7">
        <v>1600</v>
      </c>
      <c r="H636" s="6" t="s">
        <v>16</v>
      </c>
      <c r="I636" s="5" t="s">
        <v>20</v>
      </c>
      <c r="J636" s="5" t="s">
        <v>18</v>
      </c>
      <c r="K636" s="5" t="s">
        <v>81</v>
      </c>
      <c r="L636" s="173">
        <v>2018</v>
      </c>
    </row>
    <row r="637" spans="1:12" x14ac:dyDescent="0.2">
      <c r="A637" s="171" t="s">
        <v>1016</v>
      </c>
      <c r="B637" s="4">
        <v>44918</v>
      </c>
      <c r="C637" s="5" t="s">
        <v>23</v>
      </c>
      <c r="D637" s="5" t="s">
        <v>14</v>
      </c>
      <c r="E637" s="5">
        <v>31</v>
      </c>
      <c r="F637" s="5" t="s">
        <v>35</v>
      </c>
      <c r="G637" s="7">
        <v>1700</v>
      </c>
      <c r="H637" s="6" t="s">
        <v>16</v>
      </c>
      <c r="I637" s="5" t="s">
        <v>20</v>
      </c>
      <c r="J637" s="5" t="s">
        <v>18</v>
      </c>
      <c r="K637" s="5" t="s">
        <v>82</v>
      </c>
      <c r="L637" s="173">
        <v>2019</v>
      </c>
    </row>
    <row r="638" spans="1:12" x14ac:dyDescent="0.2">
      <c r="A638" s="171" t="s">
        <v>1017</v>
      </c>
      <c r="B638" s="4">
        <v>44918</v>
      </c>
      <c r="C638" s="5" t="s">
        <v>13</v>
      </c>
      <c r="D638" s="5" t="s">
        <v>14</v>
      </c>
      <c r="E638" s="5">
        <v>18</v>
      </c>
      <c r="F638" s="5" t="s">
        <v>15</v>
      </c>
      <c r="G638" s="7">
        <v>1800</v>
      </c>
      <c r="H638" s="6" t="s">
        <v>16</v>
      </c>
      <c r="I638" s="5" t="s">
        <v>20</v>
      </c>
      <c r="J638" s="5" t="s">
        <v>34</v>
      </c>
      <c r="K638" s="5" t="s">
        <v>79</v>
      </c>
      <c r="L638" s="173">
        <v>2017</v>
      </c>
    </row>
    <row r="639" spans="1:12" x14ac:dyDescent="0.2">
      <c r="A639" s="171" t="s">
        <v>1018</v>
      </c>
      <c r="B639" s="4">
        <v>44918</v>
      </c>
      <c r="C639" s="5" t="s">
        <v>13</v>
      </c>
      <c r="D639" s="5" t="s">
        <v>14</v>
      </c>
      <c r="E639" s="5">
        <v>20</v>
      </c>
      <c r="F639" s="5" t="s">
        <v>15</v>
      </c>
      <c r="G639" s="7">
        <v>1900</v>
      </c>
      <c r="H639" s="6" t="s">
        <v>16</v>
      </c>
      <c r="I639" s="5" t="s">
        <v>20</v>
      </c>
      <c r="J639" s="5" t="s">
        <v>34</v>
      </c>
      <c r="K639" s="5" t="s">
        <v>79</v>
      </c>
      <c r="L639" s="173">
        <v>2017</v>
      </c>
    </row>
    <row r="640" spans="1:12" x14ac:dyDescent="0.2">
      <c r="A640" s="171" t="s">
        <v>1019</v>
      </c>
      <c r="B640" s="4">
        <v>44918</v>
      </c>
      <c r="C640" s="5" t="s">
        <v>13</v>
      </c>
      <c r="D640" s="5" t="s">
        <v>14</v>
      </c>
      <c r="E640" s="5">
        <v>1</v>
      </c>
      <c r="F640" s="5" t="s">
        <v>15</v>
      </c>
      <c r="G640" s="7">
        <v>2000</v>
      </c>
      <c r="H640" s="6" t="s">
        <v>16</v>
      </c>
      <c r="I640" s="5" t="s">
        <v>85</v>
      </c>
      <c r="J640" s="5" t="s">
        <v>31</v>
      </c>
      <c r="K640" s="5" t="s">
        <v>79</v>
      </c>
      <c r="L640" s="173">
        <v>2017</v>
      </c>
    </row>
    <row r="641" spans="1:12" x14ac:dyDescent="0.2">
      <c r="A641" s="171" t="s">
        <v>1020</v>
      </c>
      <c r="B641" s="4">
        <v>44918</v>
      </c>
      <c r="C641" s="5" t="s">
        <v>13</v>
      </c>
      <c r="D641" s="5" t="s">
        <v>14</v>
      </c>
      <c r="E641" s="5">
        <v>2</v>
      </c>
      <c r="F641" s="5" t="s">
        <v>15</v>
      </c>
      <c r="G641" s="7">
        <v>2100</v>
      </c>
      <c r="H641" s="6" t="s">
        <v>16</v>
      </c>
      <c r="I641" s="5" t="s">
        <v>85</v>
      </c>
      <c r="J641" s="5" t="s">
        <v>31</v>
      </c>
      <c r="K641" s="5" t="s">
        <v>79</v>
      </c>
      <c r="L641" s="173">
        <v>2017</v>
      </c>
    </row>
    <row r="642" spans="1:12" x14ac:dyDescent="0.2">
      <c r="A642" s="171" t="s">
        <v>1021</v>
      </c>
      <c r="B642" s="4">
        <v>44918</v>
      </c>
      <c r="C642" s="5" t="s">
        <v>13</v>
      </c>
      <c r="D642" s="5" t="s">
        <v>14</v>
      </c>
      <c r="E642" s="5">
        <v>2</v>
      </c>
      <c r="F642" s="5" t="s">
        <v>15</v>
      </c>
      <c r="G642" s="7">
        <v>2200</v>
      </c>
      <c r="H642" s="6" t="s">
        <v>16</v>
      </c>
      <c r="I642" s="5" t="s">
        <v>85</v>
      </c>
      <c r="J642" s="5" t="s">
        <v>31</v>
      </c>
      <c r="K642" s="5" t="s">
        <v>79</v>
      </c>
      <c r="L642" s="173">
        <v>2017</v>
      </c>
    </row>
    <row r="643" spans="1:12" x14ac:dyDescent="0.2">
      <c r="A643" s="171" t="s">
        <v>1022</v>
      </c>
      <c r="B643" s="4">
        <v>44919</v>
      </c>
      <c r="C643" s="5" t="s">
        <v>13</v>
      </c>
      <c r="D643" s="5" t="s">
        <v>14</v>
      </c>
      <c r="E643" s="5">
        <v>3</v>
      </c>
      <c r="F643" s="5" t="s">
        <v>15</v>
      </c>
      <c r="G643" s="7">
        <v>2300</v>
      </c>
      <c r="H643" s="6" t="s">
        <v>16</v>
      </c>
      <c r="I643" s="5" t="s">
        <v>85</v>
      </c>
      <c r="J643" s="5" t="s">
        <v>31</v>
      </c>
      <c r="K643" s="5" t="s">
        <v>79</v>
      </c>
      <c r="L643" s="173">
        <v>2017</v>
      </c>
    </row>
    <row r="644" spans="1:12" x14ac:dyDescent="0.2">
      <c r="A644" s="171" t="s">
        <v>1023</v>
      </c>
      <c r="B644" s="4">
        <v>44919</v>
      </c>
      <c r="C644" s="5" t="s">
        <v>13</v>
      </c>
      <c r="D644" s="5" t="s">
        <v>14</v>
      </c>
      <c r="E644" s="5">
        <v>2</v>
      </c>
      <c r="F644" s="5" t="s">
        <v>15</v>
      </c>
      <c r="G644" s="7">
        <v>2400</v>
      </c>
      <c r="H644" s="6" t="s">
        <v>16</v>
      </c>
      <c r="I644" s="5" t="s">
        <v>85</v>
      </c>
      <c r="J644" s="5" t="s">
        <v>31</v>
      </c>
      <c r="K644" s="5" t="s">
        <v>79</v>
      </c>
      <c r="L644" s="173">
        <v>2017</v>
      </c>
    </row>
    <row r="645" spans="1:12" x14ac:dyDescent="0.2">
      <c r="A645" s="171" t="s">
        <v>1024</v>
      </c>
      <c r="B645" s="4">
        <v>44921</v>
      </c>
      <c r="C645" s="5" t="s">
        <v>13</v>
      </c>
      <c r="D645" s="5" t="s">
        <v>14</v>
      </c>
      <c r="E645" s="5">
        <v>2</v>
      </c>
      <c r="F645" s="5" t="s">
        <v>15</v>
      </c>
      <c r="G645" s="7">
        <v>3120</v>
      </c>
      <c r="H645" s="6" t="s">
        <v>16</v>
      </c>
      <c r="I645" s="5" t="s">
        <v>85</v>
      </c>
      <c r="J645" s="5" t="s">
        <v>31</v>
      </c>
      <c r="K645" s="5" t="s">
        <v>79</v>
      </c>
      <c r="L645" s="173">
        <v>2017</v>
      </c>
    </row>
    <row r="646" spans="1:12" x14ac:dyDescent="0.2">
      <c r="A646" s="171" t="s">
        <v>1025</v>
      </c>
      <c r="B646" s="4">
        <v>44921</v>
      </c>
      <c r="C646" s="5" t="s">
        <v>13</v>
      </c>
      <c r="D646" s="5" t="s">
        <v>14</v>
      </c>
      <c r="E646" s="5">
        <v>24</v>
      </c>
      <c r="F646" s="5" t="s">
        <v>15</v>
      </c>
      <c r="G646" s="7">
        <v>5080</v>
      </c>
      <c r="H646" s="6" t="s">
        <v>16</v>
      </c>
      <c r="I646" s="5" t="s">
        <v>85</v>
      </c>
      <c r="J646" s="5" t="s">
        <v>34</v>
      </c>
      <c r="K646" s="5" t="s">
        <v>79</v>
      </c>
      <c r="L646" s="173">
        <v>2017</v>
      </c>
    </row>
    <row r="647" spans="1:12" x14ac:dyDescent="0.2">
      <c r="A647" s="171" t="s">
        <v>1026</v>
      </c>
      <c r="B647" s="4">
        <v>44921</v>
      </c>
      <c r="C647" s="5" t="s">
        <v>13</v>
      </c>
      <c r="D647" s="5" t="s">
        <v>14</v>
      </c>
      <c r="E647" s="5">
        <v>17</v>
      </c>
      <c r="F647" s="5" t="s">
        <v>15</v>
      </c>
      <c r="G647" s="7">
        <v>6220</v>
      </c>
      <c r="H647" s="6" t="s">
        <v>16</v>
      </c>
      <c r="I647" s="5" t="s">
        <v>85</v>
      </c>
      <c r="J647" s="5" t="s">
        <v>34</v>
      </c>
      <c r="K647" s="5" t="s">
        <v>79</v>
      </c>
      <c r="L647" s="173">
        <v>2017</v>
      </c>
    </row>
    <row r="648" spans="1:12" x14ac:dyDescent="0.2">
      <c r="A648" s="171" t="s">
        <v>1027</v>
      </c>
      <c r="B648" s="4">
        <v>44921</v>
      </c>
      <c r="C648" s="5" t="s">
        <v>23</v>
      </c>
      <c r="D648" s="5" t="s">
        <v>14</v>
      </c>
      <c r="E648" s="5">
        <v>31</v>
      </c>
      <c r="F648" s="5" t="s">
        <v>35</v>
      </c>
      <c r="G648" s="7">
        <v>1000</v>
      </c>
      <c r="H648" s="6" t="s">
        <v>16</v>
      </c>
      <c r="I648" s="5" t="s">
        <v>85</v>
      </c>
      <c r="J648" s="5" t="s">
        <v>18</v>
      </c>
      <c r="K648" s="5" t="s">
        <v>82</v>
      </c>
      <c r="L648" s="173">
        <v>2019</v>
      </c>
    </row>
    <row r="649" spans="1:12" x14ac:dyDescent="0.2">
      <c r="A649" s="171" t="s">
        <v>1028</v>
      </c>
      <c r="B649" s="4">
        <v>44922</v>
      </c>
      <c r="C649" s="5" t="s">
        <v>13</v>
      </c>
      <c r="D649" s="5" t="s">
        <v>14</v>
      </c>
      <c r="E649" s="5">
        <v>3</v>
      </c>
      <c r="F649" s="5" t="s">
        <v>15</v>
      </c>
      <c r="G649" s="7">
        <v>1100</v>
      </c>
      <c r="H649" s="6" t="s">
        <v>16</v>
      </c>
      <c r="I649" s="5" t="s">
        <v>85</v>
      </c>
      <c r="J649" s="5" t="s">
        <v>31</v>
      </c>
      <c r="K649" s="5" t="s">
        <v>79</v>
      </c>
      <c r="L649" s="173">
        <v>2017</v>
      </c>
    </row>
    <row r="650" spans="1:12" x14ac:dyDescent="0.2">
      <c r="A650" s="171" t="s">
        <v>1029</v>
      </c>
      <c r="B650" s="4">
        <v>44922</v>
      </c>
      <c r="C650" s="5" t="s">
        <v>13</v>
      </c>
      <c r="D650" s="5" t="s">
        <v>14</v>
      </c>
      <c r="E650" s="5">
        <v>1</v>
      </c>
      <c r="F650" s="5" t="s">
        <v>15</v>
      </c>
      <c r="G650" s="7">
        <v>1200</v>
      </c>
      <c r="H650" s="6" t="s">
        <v>16</v>
      </c>
      <c r="I650" s="5" t="s">
        <v>20</v>
      </c>
      <c r="J650" s="5" t="s">
        <v>31</v>
      </c>
      <c r="K650" s="5" t="s">
        <v>79</v>
      </c>
      <c r="L650" s="173">
        <v>2017</v>
      </c>
    </row>
    <row r="651" spans="1:12" x14ac:dyDescent="0.2">
      <c r="A651" s="171" t="s">
        <v>1030</v>
      </c>
      <c r="B651" s="4">
        <v>44922</v>
      </c>
      <c r="C651" s="5" t="s">
        <v>13</v>
      </c>
      <c r="D651" s="5" t="s">
        <v>14</v>
      </c>
      <c r="E651" s="5">
        <v>22</v>
      </c>
      <c r="F651" s="5" t="s">
        <v>15</v>
      </c>
      <c r="G651" s="7">
        <v>1300</v>
      </c>
      <c r="H651" s="6" t="s">
        <v>16</v>
      </c>
      <c r="I651" s="5" t="s">
        <v>20</v>
      </c>
      <c r="J651" s="5" t="s">
        <v>34</v>
      </c>
      <c r="K651" s="5" t="s">
        <v>79</v>
      </c>
      <c r="L651" s="173">
        <v>2017</v>
      </c>
    </row>
    <row r="652" spans="1:12" x14ac:dyDescent="0.2">
      <c r="A652" s="171" t="s">
        <v>1031</v>
      </c>
      <c r="B652" s="4">
        <v>44922</v>
      </c>
      <c r="C652" s="5" t="s">
        <v>13</v>
      </c>
      <c r="D652" s="5" t="s">
        <v>14</v>
      </c>
      <c r="E652" s="5">
        <v>18</v>
      </c>
      <c r="F652" s="5" t="s">
        <v>15</v>
      </c>
      <c r="G652" s="7">
        <v>1400</v>
      </c>
      <c r="H652" s="6" t="s">
        <v>16</v>
      </c>
      <c r="I652" s="5" t="s">
        <v>20</v>
      </c>
      <c r="J652" s="5" t="s">
        <v>34</v>
      </c>
      <c r="K652" s="5" t="s">
        <v>79</v>
      </c>
      <c r="L652" s="173">
        <v>2017</v>
      </c>
    </row>
    <row r="653" spans="1:12" x14ac:dyDescent="0.2">
      <c r="A653" s="171" t="s">
        <v>1032</v>
      </c>
      <c r="B653" s="4">
        <v>44922</v>
      </c>
      <c r="C653" s="5" t="s">
        <v>23</v>
      </c>
      <c r="D653" s="5" t="s">
        <v>14</v>
      </c>
      <c r="E653" s="5">
        <v>31</v>
      </c>
      <c r="F653" s="5" t="s">
        <v>35</v>
      </c>
      <c r="G653" s="7">
        <v>1500</v>
      </c>
      <c r="H653" s="6" t="s">
        <v>16</v>
      </c>
      <c r="I653" s="5" t="s">
        <v>20</v>
      </c>
      <c r="J653" s="5" t="s">
        <v>18</v>
      </c>
      <c r="K653" s="5" t="s">
        <v>82</v>
      </c>
      <c r="L653" s="173">
        <v>2019</v>
      </c>
    </row>
    <row r="654" spans="1:12" x14ac:dyDescent="0.2">
      <c r="A654" s="171" t="s">
        <v>1033</v>
      </c>
      <c r="B654" s="4">
        <v>44921</v>
      </c>
      <c r="C654" s="5" t="s">
        <v>21</v>
      </c>
      <c r="D654" s="5" t="s">
        <v>14</v>
      </c>
      <c r="E654" s="5">
        <v>10</v>
      </c>
      <c r="F654" s="5" t="s">
        <v>22</v>
      </c>
      <c r="G654" s="7">
        <v>1600</v>
      </c>
      <c r="H654" s="6" t="s">
        <v>16</v>
      </c>
      <c r="I654" s="5" t="s">
        <v>20</v>
      </c>
      <c r="J654" s="5" t="s">
        <v>18</v>
      </c>
      <c r="K654" s="5" t="s">
        <v>81</v>
      </c>
      <c r="L654" s="173">
        <v>2018</v>
      </c>
    </row>
    <row r="655" spans="1:12" x14ac:dyDescent="0.2">
      <c r="A655" s="171" t="s">
        <v>1034</v>
      </c>
      <c r="B655" s="4">
        <v>44922</v>
      </c>
      <c r="C655" s="5" t="s">
        <v>21</v>
      </c>
      <c r="D655" s="5" t="s">
        <v>14</v>
      </c>
      <c r="E655" s="5">
        <v>10</v>
      </c>
      <c r="F655" s="5" t="s">
        <v>22</v>
      </c>
      <c r="G655" s="7">
        <v>1700</v>
      </c>
      <c r="H655" s="6" t="s">
        <v>16</v>
      </c>
      <c r="I655" s="5" t="s">
        <v>20</v>
      </c>
      <c r="J655" s="5" t="s">
        <v>18</v>
      </c>
      <c r="K655" s="5" t="s">
        <v>81</v>
      </c>
      <c r="L655" s="173">
        <v>2018</v>
      </c>
    </row>
    <row r="656" spans="1:12" x14ac:dyDescent="0.2">
      <c r="A656" s="171" t="s">
        <v>1035</v>
      </c>
      <c r="B656" s="4">
        <v>44923</v>
      </c>
      <c r="C656" s="5" t="s">
        <v>13</v>
      </c>
      <c r="D656" s="5" t="s">
        <v>14</v>
      </c>
      <c r="E656" s="5">
        <v>17</v>
      </c>
      <c r="F656" s="5" t="s">
        <v>15</v>
      </c>
      <c r="G656" s="7">
        <v>1800</v>
      </c>
      <c r="H656" s="6" t="s">
        <v>16</v>
      </c>
      <c r="I656" s="5" t="s">
        <v>20</v>
      </c>
      <c r="J656" s="5" t="s">
        <v>34</v>
      </c>
      <c r="K656" s="5" t="s">
        <v>79</v>
      </c>
      <c r="L656" s="173">
        <v>2017</v>
      </c>
    </row>
    <row r="657" spans="1:12" x14ac:dyDescent="0.2">
      <c r="A657" s="171" t="s">
        <v>1036</v>
      </c>
      <c r="B657" s="4">
        <v>44923</v>
      </c>
      <c r="C657" s="5" t="s">
        <v>23</v>
      </c>
      <c r="D657" s="5" t="s">
        <v>14</v>
      </c>
      <c r="E657" s="5">
        <v>31</v>
      </c>
      <c r="F657" s="5" t="s">
        <v>35</v>
      </c>
      <c r="G657" s="7">
        <v>1900</v>
      </c>
      <c r="H657" s="6" t="s">
        <v>16</v>
      </c>
      <c r="I657" s="5" t="s">
        <v>20</v>
      </c>
      <c r="J657" s="5" t="s">
        <v>18</v>
      </c>
      <c r="K657" s="5" t="s">
        <v>82</v>
      </c>
      <c r="L657" s="173">
        <v>2019</v>
      </c>
    </row>
    <row r="658" spans="1:12" x14ac:dyDescent="0.2">
      <c r="A658" s="171" t="s">
        <v>1037</v>
      </c>
      <c r="B658" s="4">
        <v>44923</v>
      </c>
      <c r="C658" s="5" t="s">
        <v>13</v>
      </c>
      <c r="D658" s="5" t="s">
        <v>14</v>
      </c>
      <c r="E658" s="5">
        <v>22</v>
      </c>
      <c r="F658" s="5" t="s">
        <v>15</v>
      </c>
      <c r="G658" s="7">
        <v>2000</v>
      </c>
      <c r="H658" s="6" t="s">
        <v>16</v>
      </c>
      <c r="I658" s="5" t="s">
        <v>20</v>
      </c>
      <c r="J658" s="5" t="s">
        <v>34</v>
      </c>
      <c r="K658" s="5" t="s">
        <v>79</v>
      </c>
      <c r="L658" s="173">
        <v>2017</v>
      </c>
    </row>
    <row r="659" spans="1:12" x14ac:dyDescent="0.2">
      <c r="A659" s="171" t="s">
        <v>1038</v>
      </c>
      <c r="B659" s="4">
        <v>44923</v>
      </c>
      <c r="C659" s="5" t="s">
        <v>13</v>
      </c>
      <c r="D659" s="5" t="s">
        <v>14</v>
      </c>
      <c r="E659" s="5">
        <v>1</v>
      </c>
      <c r="F659" s="5" t="s">
        <v>15</v>
      </c>
      <c r="G659" s="7">
        <v>2100</v>
      </c>
      <c r="H659" s="6" t="s">
        <v>16</v>
      </c>
      <c r="I659" s="5" t="s">
        <v>20</v>
      </c>
      <c r="J659" s="5" t="s">
        <v>31</v>
      </c>
      <c r="K659" s="5" t="s">
        <v>79</v>
      </c>
      <c r="L659" s="173">
        <v>2017</v>
      </c>
    </row>
    <row r="660" spans="1:12" x14ac:dyDescent="0.2">
      <c r="A660" s="171" t="s">
        <v>1039</v>
      </c>
      <c r="B660" s="4">
        <v>44923</v>
      </c>
      <c r="C660" s="5" t="s">
        <v>13</v>
      </c>
      <c r="D660" s="5" t="s">
        <v>14</v>
      </c>
      <c r="E660" s="5">
        <v>3</v>
      </c>
      <c r="F660" s="5" t="s">
        <v>15</v>
      </c>
      <c r="G660" s="7">
        <v>2200</v>
      </c>
      <c r="H660" s="6" t="s">
        <v>16</v>
      </c>
      <c r="I660" s="5" t="s">
        <v>20</v>
      </c>
      <c r="J660" s="5" t="s">
        <v>31</v>
      </c>
      <c r="K660" s="5" t="s">
        <v>79</v>
      </c>
      <c r="L660" s="173">
        <v>2017</v>
      </c>
    </row>
    <row r="661" spans="1:12" x14ac:dyDescent="0.2">
      <c r="A661" s="171" t="s">
        <v>1040</v>
      </c>
      <c r="B661" s="4">
        <v>44923</v>
      </c>
      <c r="C661" s="5" t="s">
        <v>21</v>
      </c>
      <c r="D661" s="5" t="s">
        <v>14</v>
      </c>
      <c r="E661" s="5">
        <v>10</v>
      </c>
      <c r="F661" s="5" t="s">
        <v>22</v>
      </c>
      <c r="G661" s="7">
        <v>2300</v>
      </c>
      <c r="H661" s="6" t="s">
        <v>16</v>
      </c>
      <c r="I661" s="5" t="s">
        <v>20</v>
      </c>
      <c r="J661" s="5" t="s">
        <v>18</v>
      </c>
      <c r="K661" s="5" t="s">
        <v>81</v>
      </c>
      <c r="L661" s="173">
        <v>2018</v>
      </c>
    </row>
    <row r="662" spans="1:12" x14ac:dyDescent="0.2">
      <c r="A662" s="171" t="s">
        <v>1041</v>
      </c>
      <c r="B662" s="4">
        <v>44924</v>
      </c>
      <c r="C662" s="5" t="s">
        <v>21</v>
      </c>
      <c r="D662" s="5" t="s">
        <v>14</v>
      </c>
      <c r="E662" s="5">
        <v>10</v>
      </c>
      <c r="F662" s="5" t="s">
        <v>22</v>
      </c>
      <c r="G662" s="7">
        <v>2400</v>
      </c>
      <c r="H662" s="6" t="s">
        <v>16</v>
      </c>
      <c r="I662" s="5" t="s">
        <v>20</v>
      </c>
      <c r="J662" s="5" t="s">
        <v>18</v>
      </c>
      <c r="K662" s="5" t="s">
        <v>81</v>
      </c>
      <c r="L662" s="173">
        <v>2018</v>
      </c>
    </row>
    <row r="663" spans="1:12" x14ac:dyDescent="0.2">
      <c r="A663" s="171" t="s">
        <v>1042</v>
      </c>
      <c r="B663" s="4">
        <v>44924</v>
      </c>
      <c r="C663" s="5" t="s">
        <v>23</v>
      </c>
      <c r="D663" s="5" t="s">
        <v>14</v>
      </c>
      <c r="E663" s="5">
        <v>30</v>
      </c>
      <c r="F663" s="5" t="s">
        <v>35</v>
      </c>
      <c r="G663" s="7">
        <v>1900</v>
      </c>
      <c r="H663" s="6" t="s">
        <v>16</v>
      </c>
      <c r="I663" s="5" t="s">
        <v>20</v>
      </c>
      <c r="J663" s="5" t="s">
        <v>18</v>
      </c>
      <c r="K663" s="5" t="s">
        <v>82</v>
      </c>
      <c r="L663" s="173">
        <v>2019</v>
      </c>
    </row>
    <row r="664" spans="1:12" x14ac:dyDescent="0.2">
      <c r="A664" s="171" t="s">
        <v>1043</v>
      </c>
      <c r="B664" s="4">
        <v>44924</v>
      </c>
      <c r="C664" s="5" t="s">
        <v>13</v>
      </c>
      <c r="D664" s="5" t="s">
        <v>14</v>
      </c>
      <c r="E664" s="5">
        <v>4</v>
      </c>
      <c r="F664" s="5" t="s">
        <v>15</v>
      </c>
      <c r="G664" s="7">
        <v>1000</v>
      </c>
      <c r="H664" s="6" t="s">
        <v>16</v>
      </c>
      <c r="I664" s="5" t="s">
        <v>20</v>
      </c>
      <c r="J664" s="5" t="s">
        <v>31</v>
      </c>
      <c r="K664" s="5" t="s">
        <v>79</v>
      </c>
      <c r="L664" s="173">
        <v>2017</v>
      </c>
    </row>
    <row r="665" spans="1:12" x14ac:dyDescent="0.2">
      <c r="A665" s="171" t="s">
        <v>1044</v>
      </c>
      <c r="B665" s="4">
        <v>44924</v>
      </c>
      <c r="C665" s="5" t="s">
        <v>13</v>
      </c>
      <c r="D665" s="5" t="s">
        <v>14</v>
      </c>
      <c r="E665" s="5">
        <v>4</v>
      </c>
      <c r="F665" s="5" t="s">
        <v>15</v>
      </c>
      <c r="G665" s="7">
        <v>1100</v>
      </c>
      <c r="H665" s="6" t="s">
        <v>16</v>
      </c>
      <c r="I665" s="5" t="s">
        <v>20</v>
      </c>
      <c r="J665" s="5" t="s">
        <v>31</v>
      </c>
      <c r="K665" s="5" t="s">
        <v>79</v>
      </c>
      <c r="L665" s="173">
        <v>2017</v>
      </c>
    </row>
    <row r="666" spans="1:12" x14ac:dyDescent="0.2">
      <c r="A666" s="171" t="s">
        <v>1045</v>
      </c>
      <c r="B666" s="4">
        <v>44924</v>
      </c>
      <c r="C666" s="5" t="s">
        <v>13</v>
      </c>
      <c r="D666" s="5" t="s">
        <v>14</v>
      </c>
      <c r="E666" s="5">
        <v>18</v>
      </c>
      <c r="F666" s="5" t="s">
        <v>15</v>
      </c>
      <c r="G666" s="7">
        <v>1200</v>
      </c>
      <c r="H666" s="6" t="s">
        <v>16</v>
      </c>
      <c r="I666" s="5" t="s">
        <v>20</v>
      </c>
      <c r="J666" s="5" t="s">
        <v>34</v>
      </c>
      <c r="K666" s="5" t="s">
        <v>79</v>
      </c>
      <c r="L666" s="173">
        <v>2017</v>
      </c>
    </row>
    <row r="667" spans="1:12" x14ac:dyDescent="0.2">
      <c r="A667" s="171" t="s">
        <v>1046</v>
      </c>
      <c r="B667" s="4">
        <v>44924</v>
      </c>
      <c r="C667" s="5" t="s">
        <v>13</v>
      </c>
      <c r="D667" s="5" t="s">
        <v>14</v>
      </c>
      <c r="E667" s="5">
        <v>18</v>
      </c>
      <c r="F667" s="5" t="s">
        <v>15</v>
      </c>
      <c r="G667" s="7">
        <v>1300</v>
      </c>
      <c r="H667" s="6" t="s">
        <v>16</v>
      </c>
      <c r="I667" s="5" t="s">
        <v>20</v>
      </c>
      <c r="J667" s="5" t="s">
        <v>34</v>
      </c>
      <c r="K667" s="5" t="s">
        <v>79</v>
      </c>
      <c r="L667" s="173">
        <v>2017</v>
      </c>
    </row>
    <row r="668" spans="1:12" x14ac:dyDescent="0.2">
      <c r="A668" s="171" t="s">
        <v>1047</v>
      </c>
      <c r="B668" s="4">
        <v>44925</v>
      </c>
      <c r="C668" s="5" t="s">
        <v>13</v>
      </c>
      <c r="D668" s="5" t="s">
        <v>14</v>
      </c>
      <c r="E668" s="5">
        <v>18</v>
      </c>
      <c r="F668" s="5" t="s">
        <v>15</v>
      </c>
      <c r="G668" s="7">
        <v>1400</v>
      </c>
      <c r="H668" s="6" t="s">
        <v>16</v>
      </c>
      <c r="I668" s="5" t="s">
        <v>20</v>
      </c>
      <c r="J668" s="5" t="s">
        <v>34</v>
      </c>
      <c r="K668" s="5" t="s">
        <v>79</v>
      </c>
      <c r="L668" s="173">
        <v>2017</v>
      </c>
    </row>
    <row r="669" spans="1:12" x14ac:dyDescent="0.2">
      <c r="A669" s="171" t="s">
        <v>1048</v>
      </c>
      <c r="B669" s="4">
        <v>44925</v>
      </c>
      <c r="C669" s="5" t="s">
        <v>13</v>
      </c>
      <c r="D669" s="5" t="s">
        <v>14</v>
      </c>
      <c r="E669" s="5">
        <v>4</v>
      </c>
      <c r="F669" s="5" t="s">
        <v>15</v>
      </c>
      <c r="G669" s="7">
        <v>1500</v>
      </c>
      <c r="H669" s="6" t="s">
        <v>16</v>
      </c>
      <c r="I669" s="5" t="s">
        <v>20</v>
      </c>
      <c r="J669" s="5" t="s">
        <v>31</v>
      </c>
      <c r="K669" s="5" t="s">
        <v>79</v>
      </c>
      <c r="L669" s="173">
        <v>2017</v>
      </c>
    </row>
    <row r="670" spans="1:12" x14ac:dyDescent="0.2">
      <c r="A670" s="171" t="s">
        <v>1049</v>
      </c>
      <c r="B670" s="4">
        <v>44925</v>
      </c>
      <c r="C670" s="5" t="s">
        <v>13</v>
      </c>
      <c r="D670" s="5" t="s">
        <v>14</v>
      </c>
      <c r="E670" s="5">
        <v>18</v>
      </c>
      <c r="F670" s="5" t="s">
        <v>15</v>
      </c>
      <c r="G670" s="7">
        <v>1600</v>
      </c>
      <c r="H670" s="6" t="s">
        <v>16</v>
      </c>
      <c r="I670" s="5" t="s">
        <v>20</v>
      </c>
      <c r="J670" s="5" t="s">
        <v>34</v>
      </c>
      <c r="K670" s="5" t="s">
        <v>79</v>
      </c>
      <c r="L670" s="173">
        <v>2017</v>
      </c>
    </row>
    <row r="671" spans="1:12" x14ac:dyDescent="0.2">
      <c r="A671" s="171" t="s">
        <v>1050</v>
      </c>
      <c r="B671" s="4">
        <v>44831</v>
      </c>
      <c r="C671" s="5" t="s">
        <v>13</v>
      </c>
      <c r="D671" s="5" t="s">
        <v>14</v>
      </c>
      <c r="E671" s="5">
        <v>32</v>
      </c>
      <c r="F671" s="5" t="s">
        <v>15</v>
      </c>
      <c r="G671" s="7">
        <v>1000</v>
      </c>
      <c r="H671" s="6" t="s">
        <v>16</v>
      </c>
      <c r="I671" s="5" t="s">
        <v>17</v>
      </c>
      <c r="J671" s="5" t="s">
        <v>18</v>
      </c>
      <c r="K671" s="5" t="s">
        <v>79</v>
      </c>
      <c r="L671" s="173">
        <v>2017</v>
      </c>
    </row>
    <row r="672" spans="1:12" x14ac:dyDescent="0.2">
      <c r="A672" s="171" t="s">
        <v>1051</v>
      </c>
      <c r="B672" s="4">
        <v>44832</v>
      </c>
      <c r="C672" s="5" t="s">
        <v>13</v>
      </c>
      <c r="D672" s="5" t="s">
        <v>14</v>
      </c>
      <c r="E672" s="5">
        <v>20</v>
      </c>
      <c r="F672" s="5" t="s">
        <v>15</v>
      </c>
      <c r="G672" s="7">
        <v>1100</v>
      </c>
      <c r="H672" s="6" t="s">
        <v>16</v>
      </c>
      <c r="I672" s="5" t="s">
        <v>17</v>
      </c>
      <c r="J672" s="5" t="s">
        <v>18</v>
      </c>
      <c r="K672" s="5" t="s">
        <v>79</v>
      </c>
      <c r="L672" s="173">
        <v>2017</v>
      </c>
    </row>
    <row r="673" spans="1:12" x14ac:dyDescent="0.2">
      <c r="A673" s="171" t="s">
        <v>1052</v>
      </c>
      <c r="B673" s="4">
        <v>44832</v>
      </c>
      <c r="C673" s="5" t="s">
        <v>13</v>
      </c>
      <c r="D673" s="5" t="s">
        <v>14</v>
      </c>
      <c r="E673" s="5">
        <v>18</v>
      </c>
      <c r="F673" s="5" t="s">
        <v>15</v>
      </c>
      <c r="G673" s="7">
        <v>1200</v>
      </c>
      <c r="H673" s="6" t="s">
        <v>16</v>
      </c>
      <c r="I673" s="5" t="s">
        <v>17</v>
      </c>
      <c r="J673" s="5" t="s">
        <v>18</v>
      </c>
      <c r="K673" s="5" t="s">
        <v>79</v>
      </c>
      <c r="L673" s="173">
        <v>2017</v>
      </c>
    </row>
    <row r="674" spans="1:12" x14ac:dyDescent="0.2">
      <c r="A674" s="171" t="s">
        <v>1053</v>
      </c>
      <c r="B674" s="4">
        <v>44832</v>
      </c>
      <c r="C674" s="5" t="s">
        <v>19</v>
      </c>
      <c r="D674" s="5" t="s">
        <v>14</v>
      </c>
      <c r="E674" s="5">
        <v>14</v>
      </c>
      <c r="F674" s="5" t="s">
        <v>15</v>
      </c>
      <c r="G674" s="7">
        <v>1300</v>
      </c>
      <c r="H674" s="6" t="s">
        <v>16</v>
      </c>
      <c r="I674" s="5" t="s">
        <v>17</v>
      </c>
      <c r="J674" s="5" t="s">
        <v>18</v>
      </c>
      <c r="K674" s="5" t="s">
        <v>80</v>
      </c>
      <c r="L674" s="173">
        <v>2017</v>
      </c>
    </row>
    <row r="675" spans="1:12" x14ac:dyDescent="0.2">
      <c r="A675" s="171" t="s">
        <v>1054</v>
      </c>
      <c r="B675" s="4">
        <v>44833</v>
      </c>
      <c r="C675" s="5" t="s">
        <v>13</v>
      </c>
      <c r="D675" s="5" t="s">
        <v>14</v>
      </c>
      <c r="E675" s="5">
        <v>12</v>
      </c>
      <c r="F675" s="5" t="s">
        <v>15</v>
      </c>
      <c r="G675" s="7">
        <v>1400</v>
      </c>
      <c r="H675" s="6" t="s">
        <v>16</v>
      </c>
      <c r="I675" s="5" t="s">
        <v>17</v>
      </c>
      <c r="J675" s="5" t="s">
        <v>18</v>
      </c>
      <c r="K675" s="5" t="s">
        <v>79</v>
      </c>
      <c r="L675" s="173">
        <v>2017</v>
      </c>
    </row>
    <row r="676" spans="1:12" x14ac:dyDescent="0.2">
      <c r="A676" s="171" t="s">
        <v>1055</v>
      </c>
      <c r="B676" s="4">
        <v>44833</v>
      </c>
      <c r="C676" s="5" t="s">
        <v>13</v>
      </c>
      <c r="D676" s="5" t="s">
        <v>14</v>
      </c>
      <c r="E676" s="5">
        <v>26</v>
      </c>
      <c r="F676" s="5" t="s">
        <v>15</v>
      </c>
      <c r="G676" s="7">
        <v>1500</v>
      </c>
      <c r="H676" s="6" t="s">
        <v>16</v>
      </c>
      <c r="I676" s="5" t="s">
        <v>17</v>
      </c>
      <c r="J676" s="5" t="s">
        <v>18</v>
      </c>
      <c r="K676" s="5" t="s">
        <v>79</v>
      </c>
      <c r="L676" s="173">
        <v>2017</v>
      </c>
    </row>
    <row r="677" spans="1:12" x14ac:dyDescent="0.2">
      <c r="A677" s="171" t="s">
        <v>1056</v>
      </c>
      <c r="B677" s="4">
        <v>44833</v>
      </c>
      <c r="C677" s="5" t="s">
        <v>19</v>
      </c>
      <c r="D677" s="5" t="s">
        <v>14</v>
      </c>
      <c r="E677" s="5">
        <v>24</v>
      </c>
      <c r="F677" s="5" t="s">
        <v>15</v>
      </c>
      <c r="G677" s="7">
        <v>1600</v>
      </c>
      <c r="H677" s="6" t="s">
        <v>16</v>
      </c>
      <c r="I677" s="5" t="s">
        <v>17</v>
      </c>
      <c r="J677" s="5" t="s">
        <v>18</v>
      </c>
      <c r="K677" s="5" t="s">
        <v>80</v>
      </c>
      <c r="L677" s="173">
        <v>2017</v>
      </c>
    </row>
    <row r="678" spans="1:12" x14ac:dyDescent="0.2">
      <c r="A678" s="171" t="s">
        <v>1057</v>
      </c>
      <c r="B678" s="4">
        <v>44834</v>
      </c>
      <c r="C678" s="5" t="s">
        <v>19</v>
      </c>
      <c r="D678" s="5" t="s">
        <v>14</v>
      </c>
      <c r="E678" s="5">
        <v>24</v>
      </c>
      <c r="F678" s="5" t="s">
        <v>15</v>
      </c>
      <c r="G678" s="7">
        <v>1700</v>
      </c>
      <c r="H678" s="6" t="s">
        <v>16</v>
      </c>
      <c r="I678" s="5" t="s">
        <v>17</v>
      </c>
      <c r="J678" s="5" t="s">
        <v>18</v>
      </c>
      <c r="K678" s="5" t="s">
        <v>80</v>
      </c>
      <c r="L678" s="173">
        <v>2017</v>
      </c>
    </row>
    <row r="679" spans="1:12" x14ac:dyDescent="0.2">
      <c r="A679" s="171" t="s">
        <v>1058</v>
      </c>
      <c r="B679" s="4">
        <v>44834</v>
      </c>
      <c r="C679" s="5" t="s">
        <v>13</v>
      </c>
      <c r="D679" s="5" t="s">
        <v>14</v>
      </c>
      <c r="E679" s="5">
        <v>9</v>
      </c>
      <c r="F679" s="5" t="s">
        <v>15</v>
      </c>
      <c r="G679" s="7">
        <v>1800</v>
      </c>
      <c r="H679" s="6" t="s">
        <v>16</v>
      </c>
      <c r="I679" s="5" t="s">
        <v>17</v>
      </c>
      <c r="J679" s="5" t="s">
        <v>18</v>
      </c>
      <c r="K679" s="5" t="s">
        <v>79</v>
      </c>
      <c r="L679" s="173">
        <v>2017</v>
      </c>
    </row>
    <row r="680" spans="1:12" x14ac:dyDescent="0.2">
      <c r="A680" s="171" t="s">
        <v>1059</v>
      </c>
      <c r="B680" s="4">
        <v>44834</v>
      </c>
      <c r="C680" s="5" t="s">
        <v>13</v>
      </c>
      <c r="D680" s="5" t="s">
        <v>14</v>
      </c>
      <c r="E680" s="5">
        <v>32</v>
      </c>
      <c r="F680" s="5" t="s">
        <v>15</v>
      </c>
      <c r="G680" s="7">
        <v>1900</v>
      </c>
      <c r="H680" s="6" t="s">
        <v>16</v>
      </c>
      <c r="I680" s="5" t="s">
        <v>17</v>
      </c>
      <c r="J680" s="5" t="s">
        <v>18</v>
      </c>
      <c r="K680" s="5" t="s">
        <v>79</v>
      </c>
      <c r="L680" s="173">
        <v>2017</v>
      </c>
    </row>
    <row r="681" spans="1:12" x14ac:dyDescent="0.2">
      <c r="A681" s="171" t="s">
        <v>1060</v>
      </c>
      <c r="B681" s="4">
        <v>44835</v>
      </c>
      <c r="C681" s="5" t="s">
        <v>19</v>
      </c>
      <c r="D681" s="5" t="s">
        <v>14</v>
      </c>
      <c r="E681" s="5">
        <v>24</v>
      </c>
      <c r="F681" s="5" t="s">
        <v>15</v>
      </c>
      <c r="G681" s="7">
        <v>2000</v>
      </c>
      <c r="H681" s="6" t="s">
        <v>16</v>
      </c>
      <c r="I681" s="5" t="s">
        <v>17</v>
      </c>
      <c r="J681" s="5" t="s">
        <v>18</v>
      </c>
      <c r="K681" s="5" t="s">
        <v>80</v>
      </c>
      <c r="L681" s="173">
        <v>2017</v>
      </c>
    </row>
    <row r="682" spans="1:12" x14ac:dyDescent="0.2">
      <c r="A682" s="171" t="s">
        <v>1061</v>
      </c>
      <c r="B682" s="4">
        <v>44835</v>
      </c>
      <c r="C682" s="5" t="s">
        <v>13</v>
      </c>
      <c r="D682" s="5" t="s">
        <v>14</v>
      </c>
      <c r="E682" s="5">
        <v>23</v>
      </c>
      <c r="F682" s="5" t="s">
        <v>15</v>
      </c>
      <c r="G682" s="7">
        <v>2100</v>
      </c>
      <c r="H682" s="6" t="s">
        <v>16</v>
      </c>
      <c r="I682" s="5" t="s">
        <v>17</v>
      </c>
      <c r="J682" s="5" t="s">
        <v>18</v>
      </c>
      <c r="K682" s="5" t="s">
        <v>79</v>
      </c>
      <c r="L682" s="173">
        <v>2017</v>
      </c>
    </row>
    <row r="683" spans="1:12" x14ac:dyDescent="0.2">
      <c r="A683" s="171" t="s">
        <v>1062</v>
      </c>
      <c r="B683" s="4">
        <v>44835</v>
      </c>
      <c r="C683" s="5" t="s">
        <v>13</v>
      </c>
      <c r="D683" s="5" t="s">
        <v>14</v>
      </c>
      <c r="E683" s="5">
        <v>4</v>
      </c>
      <c r="F683" s="5" t="s">
        <v>15</v>
      </c>
      <c r="G683" s="7">
        <v>2200</v>
      </c>
      <c r="H683" s="6" t="s">
        <v>16</v>
      </c>
      <c r="I683" s="5" t="s">
        <v>17</v>
      </c>
      <c r="J683" s="5" t="s">
        <v>18</v>
      </c>
      <c r="K683" s="5" t="s">
        <v>79</v>
      </c>
      <c r="L683" s="173">
        <v>2017</v>
      </c>
    </row>
    <row r="684" spans="1:12" x14ac:dyDescent="0.2">
      <c r="A684" s="171" t="s">
        <v>1063</v>
      </c>
      <c r="B684" s="4">
        <v>44837</v>
      </c>
      <c r="C684" s="5" t="s">
        <v>19</v>
      </c>
      <c r="D684" s="5" t="s">
        <v>14</v>
      </c>
      <c r="E684" s="5">
        <v>24</v>
      </c>
      <c r="F684" s="5" t="s">
        <v>15</v>
      </c>
      <c r="G684" s="7">
        <v>2300</v>
      </c>
      <c r="H684" s="6" t="s">
        <v>16</v>
      </c>
      <c r="I684" s="5" t="s">
        <v>17</v>
      </c>
      <c r="J684" s="5" t="s">
        <v>18</v>
      </c>
      <c r="K684" s="5" t="s">
        <v>80</v>
      </c>
      <c r="L684" s="173">
        <v>2017</v>
      </c>
    </row>
    <row r="685" spans="1:12" x14ac:dyDescent="0.2">
      <c r="A685" s="171" t="s">
        <v>1064</v>
      </c>
      <c r="B685" s="4">
        <v>44837</v>
      </c>
      <c r="C685" s="5" t="s">
        <v>13</v>
      </c>
      <c r="D685" s="5" t="s">
        <v>14</v>
      </c>
      <c r="E685" s="5">
        <v>17</v>
      </c>
      <c r="F685" s="5" t="s">
        <v>15</v>
      </c>
      <c r="G685" s="7">
        <v>2400</v>
      </c>
      <c r="H685" s="6" t="s">
        <v>16</v>
      </c>
      <c r="I685" s="5" t="s">
        <v>17</v>
      </c>
      <c r="J685" s="5" t="s">
        <v>18</v>
      </c>
      <c r="K685" s="5" t="s">
        <v>79</v>
      </c>
      <c r="L685" s="173">
        <v>2017</v>
      </c>
    </row>
    <row r="686" spans="1:12" x14ac:dyDescent="0.2">
      <c r="A686" s="171" t="s">
        <v>1065</v>
      </c>
      <c r="B686" s="4">
        <v>44837</v>
      </c>
      <c r="C686" s="5" t="s">
        <v>13</v>
      </c>
      <c r="D686" s="5" t="s">
        <v>14</v>
      </c>
      <c r="E686" s="5">
        <v>8</v>
      </c>
      <c r="F686" s="5" t="s">
        <v>15</v>
      </c>
      <c r="G686" s="7">
        <v>2500</v>
      </c>
      <c r="H686" s="6" t="s">
        <v>16</v>
      </c>
      <c r="I686" s="5" t="s">
        <v>17</v>
      </c>
      <c r="J686" s="5" t="s">
        <v>18</v>
      </c>
      <c r="K686" s="5" t="s">
        <v>79</v>
      </c>
      <c r="L686" s="173">
        <v>2017</v>
      </c>
    </row>
    <row r="687" spans="1:12" x14ac:dyDescent="0.2">
      <c r="A687" s="171" t="s">
        <v>1066</v>
      </c>
      <c r="B687" s="4">
        <v>44837</v>
      </c>
      <c r="C687" s="5" t="s">
        <v>13</v>
      </c>
      <c r="D687" s="5" t="s">
        <v>14</v>
      </c>
      <c r="E687" s="5">
        <v>20</v>
      </c>
      <c r="F687" s="5" t="s">
        <v>15</v>
      </c>
      <c r="G687" s="7">
        <v>2600</v>
      </c>
      <c r="H687" s="6" t="s">
        <v>16</v>
      </c>
      <c r="I687" s="5" t="s">
        <v>17</v>
      </c>
      <c r="J687" s="5" t="s">
        <v>18</v>
      </c>
      <c r="K687" s="5" t="s">
        <v>79</v>
      </c>
      <c r="L687" s="173">
        <v>2017</v>
      </c>
    </row>
    <row r="688" spans="1:12" x14ac:dyDescent="0.2">
      <c r="A688" s="171" t="s">
        <v>1067</v>
      </c>
      <c r="B688" s="4">
        <v>44838</v>
      </c>
      <c r="C688" s="5" t="s">
        <v>19</v>
      </c>
      <c r="D688" s="5" t="s">
        <v>14</v>
      </c>
      <c r="E688" s="5">
        <v>27</v>
      </c>
      <c r="F688" s="5" t="s">
        <v>15</v>
      </c>
      <c r="G688" s="7">
        <v>2700</v>
      </c>
      <c r="H688" s="6" t="s">
        <v>16</v>
      </c>
      <c r="I688" s="5" t="s">
        <v>17</v>
      </c>
      <c r="J688" s="5" t="s">
        <v>18</v>
      </c>
      <c r="K688" s="5" t="s">
        <v>80</v>
      </c>
      <c r="L688" s="173">
        <v>2017</v>
      </c>
    </row>
    <row r="689" spans="1:12" x14ac:dyDescent="0.2">
      <c r="A689" s="171" t="s">
        <v>1068</v>
      </c>
      <c r="B689" s="4">
        <v>44838</v>
      </c>
      <c r="C689" s="5" t="s">
        <v>13</v>
      </c>
      <c r="D689" s="5" t="s">
        <v>14</v>
      </c>
      <c r="E689" s="5">
        <v>18</v>
      </c>
      <c r="F689" s="5" t="s">
        <v>15</v>
      </c>
      <c r="G689" s="7">
        <v>2800</v>
      </c>
      <c r="H689" s="6" t="s">
        <v>16</v>
      </c>
      <c r="I689" s="5" t="s">
        <v>17</v>
      </c>
      <c r="J689" s="5" t="s">
        <v>18</v>
      </c>
      <c r="K689" s="5" t="s">
        <v>79</v>
      </c>
      <c r="L689" s="173">
        <v>2017</v>
      </c>
    </row>
    <row r="690" spans="1:12" x14ac:dyDescent="0.2">
      <c r="A690" s="171" t="s">
        <v>1069</v>
      </c>
      <c r="B690" s="4">
        <v>44838</v>
      </c>
      <c r="C690" s="5" t="s">
        <v>13</v>
      </c>
      <c r="D690" s="5" t="s">
        <v>14</v>
      </c>
      <c r="E690" s="5">
        <v>16</v>
      </c>
      <c r="F690" s="5" t="s">
        <v>15</v>
      </c>
      <c r="G690" s="7">
        <v>2900</v>
      </c>
      <c r="H690" s="6" t="s">
        <v>16</v>
      </c>
      <c r="I690" s="5" t="s">
        <v>17</v>
      </c>
      <c r="J690" s="5" t="s">
        <v>18</v>
      </c>
      <c r="K690" s="5" t="s">
        <v>79</v>
      </c>
      <c r="L690" s="173">
        <v>2017</v>
      </c>
    </row>
    <row r="691" spans="1:12" x14ac:dyDescent="0.2">
      <c r="A691" s="171" t="s">
        <v>1070</v>
      </c>
      <c r="B691" s="4">
        <v>44838</v>
      </c>
      <c r="C691" s="5" t="s">
        <v>13</v>
      </c>
      <c r="D691" s="5" t="s">
        <v>14</v>
      </c>
      <c r="E691" s="5">
        <v>12</v>
      </c>
      <c r="F691" s="5" t="s">
        <v>15</v>
      </c>
      <c r="G691" s="7">
        <v>3000</v>
      </c>
      <c r="H691" s="6" t="s">
        <v>16</v>
      </c>
      <c r="I691" s="5" t="s">
        <v>17</v>
      </c>
      <c r="J691" s="5" t="s">
        <v>18</v>
      </c>
      <c r="K691" s="5" t="s">
        <v>79</v>
      </c>
      <c r="L691" s="173">
        <v>2017</v>
      </c>
    </row>
    <row r="692" spans="1:12" x14ac:dyDescent="0.2">
      <c r="A692" s="171" t="s">
        <v>1071</v>
      </c>
      <c r="B692" s="4">
        <v>44839</v>
      </c>
      <c r="C692" s="5" t="s">
        <v>13</v>
      </c>
      <c r="D692" s="5" t="s">
        <v>14</v>
      </c>
      <c r="E692" s="5">
        <v>18</v>
      </c>
      <c r="F692" s="5" t="s">
        <v>15</v>
      </c>
      <c r="G692" s="7">
        <v>1000</v>
      </c>
      <c r="H692" s="6" t="s">
        <v>16</v>
      </c>
      <c r="I692" s="5" t="s">
        <v>17</v>
      </c>
      <c r="J692" s="5" t="s">
        <v>18</v>
      </c>
      <c r="K692" s="5" t="s">
        <v>79</v>
      </c>
      <c r="L692" s="173">
        <v>2017</v>
      </c>
    </row>
    <row r="693" spans="1:12" x14ac:dyDescent="0.2">
      <c r="A693" s="171" t="s">
        <v>1072</v>
      </c>
      <c r="B693" s="4">
        <v>44839</v>
      </c>
      <c r="C693" s="5" t="s">
        <v>19</v>
      </c>
      <c r="D693" s="5" t="s">
        <v>14</v>
      </c>
      <c r="E693" s="5">
        <v>24</v>
      </c>
      <c r="F693" s="5" t="s">
        <v>15</v>
      </c>
      <c r="G693" s="7">
        <v>1100</v>
      </c>
      <c r="H693" s="6" t="s">
        <v>16</v>
      </c>
      <c r="I693" s="5" t="s">
        <v>17</v>
      </c>
      <c r="J693" s="5" t="s">
        <v>18</v>
      </c>
      <c r="K693" s="5" t="s">
        <v>80</v>
      </c>
      <c r="L693" s="173">
        <v>2017</v>
      </c>
    </row>
    <row r="694" spans="1:12" x14ac:dyDescent="0.2">
      <c r="A694" s="171" t="s">
        <v>1073</v>
      </c>
      <c r="B694" s="4">
        <v>44839</v>
      </c>
      <c r="C694" s="5" t="s">
        <v>19</v>
      </c>
      <c r="D694" s="5" t="s">
        <v>14</v>
      </c>
      <c r="E694" s="5">
        <v>6</v>
      </c>
      <c r="F694" s="5" t="s">
        <v>15</v>
      </c>
      <c r="G694" s="7">
        <v>1200</v>
      </c>
      <c r="H694" s="6" t="s">
        <v>16</v>
      </c>
      <c r="I694" s="5" t="s">
        <v>17</v>
      </c>
      <c r="J694" s="5" t="s">
        <v>18</v>
      </c>
      <c r="K694" s="5" t="s">
        <v>80</v>
      </c>
      <c r="L694" s="173">
        <v>2017</v>
      </c>
    </row>
    <row r="695" spans="1:12" x14ac:dyDescent="0.2">
      <c r="A695" s="171" t="s">
        <v>1074</v>
      </c>
      <c r="B695" s="4">
        <v>44839</v>
      </c>
      <c r="C695" s="5" t="s">
        <v>13</v>
      </c>
      <c r="D695" s="5" t="s">
        <v>14</v>
      </c>
      <c r="E695" s="5">
        <v>13</v>
      </c>
      <c r="F695" s="5" t="s">
        <v>15</v>
      </c>
      <c r="G695" s="7">
        <v>1300</v>
      </c>
      <c r="H695" s="6" t="s">
        <v>16</v>
      </c>
      <c r="I695" s="5" t="s">
        <v>17</v>
      </c>
      <c r="J695" s="5" t="s">
        <v>18</v>
      </c>
      <c r="K695" s="5" t="s">
        <v>79</v>
      </c>
      <c r="L695" s="173">
        <v>2017</v>
      </c>
    </row>
    <row r="696" spans="1:12" x14ac:dyDescent="0.2">
      <c r="A696" s="171" t="s">
        <v>1075</v>
      </c>
      <c r="B696" s="4">
        <v>44839</v>
      </c>
      <c r="C696" s="5" t="s">
        <v>13</v>
      </c>
      <c r="D696" s="5" t="s">
        <v>14</v>
      </c>
      <c r="E696" s="5">
        <v>10</v>
      </c>
      <c r="F696" s="5" t="s">
        <v>15</v>
      </c>
      <c r="G696" s="7">
        <v>1400</v>
      </c>
      <c r="H696" s="6" t="s">
        <v>16</v>
      </c>
      <c r="I696" s="5" t="s">
        <v>17</v>
      </c>
      <c r="J696" s="5" t="s">
        <v>18</v>
      </c>
      <c r="K696" s="5" t="s">
        <v>79</v>
      </c>
      <c r="L696" s="173">
        <v>2017</v>
      </c>
    </row>
    <row r="697" spans="1:12" x14ac:dyDescent="0.2">
      <c r="A697" s="171" t="s">
        <v>1076</v>
      </c>
      <c r="B697" s="4">
        <v>44840</v>
      </c>
      <c r="C697" s="5" t="s">
        <v>13</v>
      </c>
      <c r="D697" s="5" t="s">
        <v>14</v>
      </c>
      <c r="E697" s="5">
        <v>6</v>
      </c>
      <c r="F697" s="5" t="s">
        <v>15</v>
      </c>
      <c r="G697" s="7">
        <v>1500</v>
      </c>
      <c r="H697" s="6" t="s">
        <v>16</v>
      </c>
      <c r="I697" s="5" t="s">
        <v>17</v>
      </c>
      <c r="J697" s="5" t="s">
        <v>18</v>
      </c>
      <c r="K697" s="5" t="s">
        <v>79</v>
      </c>
      <c r="L697" s="173">
        <v>2017</v>
      </c>
    </row>
    <row r="698" spans="1:12" x14ac:dyDescent="0.2">
      <c r="A698" s="171" t="s">
        <v>1077</v>
      </c>
      <c r="B698" s="4">
        <v>44840</v>
      </c>
      <c r="C698" s="5" t="s">
        <v>13</v>
      </c>
      <c r="D698" s="5" t="s">
        <v>14</v>
      </c>
      <c r="E698" s="5">
        <v>11</v>
      </c>
      <c r="F698" s="5" t="s">
        <v>15</v>
      </c>
      <c r="G698" s="7">
        <v>1600</v>
      </c>
      <c r="H698" s="6" t="s">
        <v>16</v>
      </c>
      <c r="I698" s="5" t="s">
        <v>17</v>
      </c>
      <c r="J698" s="5" t="s">
        <v>18</v>
      </c>
      <c r="K698" s="5" t="s">
        <v>79</v>
      </c>
      <c r="L698" s="173">
        <v>2017</v>
      </c>
    </row>
    <row r="699" spans="1:12" x14ac:dyDescent="0.2">
      <c r="A699" s="171" t="s">
        <v>1078</v>
      </c>
      <c r="B699" s="4">
        <v>44840</v>
      </c>
      <c r="C699" s="5" t="s">
        <v>19</v>
      </c>
      <c r="D699" s="5" t="s">
        <v>14</v>
      </c>
      <c r="E699" s="5">
        <v>20</v>
      </c>
      <c r="F699" s="5" t="s">
        <v>15</v>
      </c>
      <c r="G699" s="7">
        <v>1700</v>
      </c>
      <c r="H699" s="6" t="s">
        <v>16</v>
      </c>
      <c r="I699" s="5" t="s">
        <v>17</v>
      </c>
      <c r="J699" s="5" t="s">
        <v>18</v>
      </c>
      <c r="K699" s="5" t="s">
        <v>80</v>
      </c>
      <c r="L699" s="173">
        <v>2017</v>
      </c>
    </row>
    <row r="700" spans="1:12" x14ac:dyDescent="0.2">
      <c r="A700" s="171" t="s">
        <v>1079</v>
      </c>
      <c r="B700" s="4">
        <v>44840</v>
      </c>
      <c r="C700" s="5" t="s">
        <v>19</v>
      </c>
      <c r="D700" s="5" t="s">
        <v>14</v>
      </c>
      <c r="E700" s="5">
        <v>4</v>
      </c>
      <c r="F700" s="5" t="s">
        <v>15</v>
      </c>
      <c r="G700" s="7">
        <v>1800</v>
      </c>
      <c r="H700" s="6" t="s">
        <v>16</v>
      </c>
      <c r="I700" s="5" t="s">
        <v>17</v>
      </c>
      <c r="J700" s="5" t="s">
        <v>18</v>
      </c>
      <c r="K700" s="5" t="s">
        <v>80</v>
      </c>
      <c r="L700" s="173">
        <v>2017</v>
      </c>
    </row>
    <row r="701" spans="1:12" x14ac:dyDescent="0.2">
      <c r="A701" s="171" t="s">
        <v>1080</v>
      </c>
      <c r="B701" s="4">
        <v>44840</v>
      </c>
      <c r="C701" s="5" t="s">
        <v>19</v>
      </c>
      <c r="D701" s="5" t="s">
        <v>14</v>
      </c>
      <c r="E701" s="5">
        <v>2</v>
      </c>
      <c r="F701" s="5" t="s">
        <v>15</v>
      </c>
      <c r="G701" s="7">
        <v>1900</v>
      </c>
      <c r="H701" s="6" t="s">
        <v>16</v>
      </c>
      <c r="I701" s="5" t="s">
        <v>17</v>
      </c>
      <c r="J701" s="5" t="s">
        <v>18</v>
      </c>
      <c r="K701" s="5" t="s">
        <v>80</v>
      </c>
      <c r="L701" s="173">
        <v>2017</v>
      </c>
    </row>
    <row r="702" spans="1:12" x14ac:dyDescent="0.2">
      <c r="A702" s="171" t="s">
        <v>1081</v>
      </c>
      <c r="B702" s="4">
        <v>44840</v>
      </c>
      <c r="C702" s="5" t="s">
        <v>13</v>
      </c>
      <c r="D702" s="5" t="s">
        <v>14</v>
      </c>
      <c r="E702" s="5">
        <v>11</v>
      </c>
      <c r="F702" s="5" t="s">
        <v>15</v>
      </c>
      <c r="G702" s="7">
        <v>2000</v>
      </c>
      <c r="H702" s="6" t="s">
        <v>16</v>
      </c>
      <c r="I702" s="5" t="s">
        <v>17</v>
      </c>
      <c r="J702" s="5" t="s">
        <v>18</v>
      </c>
      <c r="K702" s="5" t="s">
        <v>79</v>
      </c>
      <c r="L702" s="173">
        <v>2017</v>
      </c>
    </row>
    <row r="703" spans="1:12" x14ac:dyDescent="0.2">
      <c r="A703" s="171" t="s">
        <v>1082</v>
      </c>
      <c r="B703" s="4">
        <v>44840</v>
      </c>
      <c r="C703" s="5" t="s">
        <v>13</v>
      </c>
      <c r="D703" s="5" t="s">
        <v>14</v>
      </c>
      <c r="E703" s="5">
        <v>12</v>
      </c>
      <c r="F703" s="5" t="s">
        <v>15</v>
      </c>
      <c r="G703" s="7">
        <v>2100</v>
      </c>
      <c r="H703" s="6" t="s">
        <v>16</v>
      </c>
      <c r="I703" s="5" t="s">
        <v>17</v>
      </c>
      <c r="J703" s="5" t="s">
        <v>18</v>
      </c>
      <c r="K703" s="5" t="s">
        <v>79</v>
      </c>
      <c r="L703" s="173">
        <v>2017</v>
      </c>
    </row>
    <row r="704" spans="1:12" x14ac:dyDescent="0.2">
      <c r="A704" s="171" t="s">
        <v>1083</v>
      </c>
      <c r="B704" s="4">
        <v>44841</v>
      </c>
      <c r="C704" s="5" t="s">
        <v>19</v>
      </c>
      <c r="D704" s="5" t="s">
        <v>14</v>
      </c>
      <c r="E704" s="5">
        <v>27</v>
      </c>
      <c r="F704" s="5" t="s">
        <v>15</v>
      </c>
      <c r="G704" s="7">
        <v>2200</v>
      </c>
      <c r="H704" s="6" t="s">
        <v>16</v>
      </c>
      <c r="I704" s="5" t="s">
        <v>17</v>
      </c>
      <c r="J704" s="5" t="s">
        <v>18</v>
      </c>
      <c r="K704" s="5" t="s">
        <v>80</v>
      </c>
      <c r="L704" s="173">
        <v>2017</v>
      </c>
    </row>
    <row r="705" spans="1:12" x14ac:dyDescent="0.2">
      <c r="A705" s="171" t="s">
        <v>1084</v>
      </c>
      <c r="B705" s="4">
        <v>44841</v>
      </c>
      <c r="C705" s="5" t="s">
        <v>13</v>
      </c>
      <c r="D705" s="5" t="s">
        <v>14</v>
      </c>
      <c r="E705" s="5">
        <v>14</v>
      </c>
      <c r="F705" s="5" t="s">
        <v>15</v>
      </c>
      <c r="G705" s="7">
        <v>2300</v>
      </c>
      <c r="H705" s="6" t="s">
        <v>16</v>
      </c>
      <c r="I705" s="5" t="s">
        <v>17</v>
      </c>
      <c r="J705" s="5" t="s">
        <v>18</v>
      </c>
      <c r="K705" s="5" t="s">
        <v>79</v>
      </c>
      <c r="L705" s="173">
        <v>2017</v>
      </c>
    </row>
    <row r="706" spans="1:12" x14ac:dyDescent="0.2">
      <c r="A706" s="171" t="s">
        <v>1085</v>
      </c>
      <c r="B706" s="4">
        <v>44841</v>
      </c>
      <c r="C706" s="5" t="s">
        <v>13</v>
      </c>
      <c r="D706" s="5" t="s">
        <v>14</v>
      </c>
      <c r="E706" s="5">
        <v>31</v>
      </c>
      <c r="F706" s="5" t="s">
        <v>15</v>
      </c>
      <c r="G706" s="7">
        <v>2400</v>
      </c>
      <c r="H706" s="6" t="s">
        <v>16</v>
      </c>
      <c r="I706" s="5" t="s">
        <v>17</v>
      </c>
      <c r="J706" s="5" t="s">
        <v>18</v>
      </c>
      <c r="K706" s="5" t="s">
        <v>79</v>
      </c>
      <c r="L706" s="173">
        <v>2017</v>
      </c>
    </row>
    <row r="707" spans="1:12" x14ac:dyDescent="0.2">
      <c r="A707" s="171" t="s">
        <v>1086</v>
      </c>
      <c r="B707" s="4">
        <v>44844</v>
      </c>
      <c r="C707" s="5" t="s">
        <v>19</v>
      </c>
      <c r="D707" s="5" t="s">
        <v>14</v>
      </c>
      <c r="E707" s="5">
        <v>20</v>
      </c>
      <c r="F707" s="5" t="s">
        <v>15</v>
      </c>
      <c r="G707" s="7">
        <v>2500</v>
      </c>
      <c r="H707" s="6" t="s">
        <v>16</v>
      </c>
      <c r="I707" s="5" t="s">
        <v>17</v>
      </c>
      <c r="J707" s="5" t="s">
        <v>18</v>
      </c>
      <c r="K707" s="5" t="s">
        <v>80</v>
      </c>
      <c r="L707" s="173">
        <v>2017</v>
      </c>
    </row>
    <row r="708" spans="1:12" x14ac:dyDescent="0.2">
      <c r="A708" s="171" t="s">
        <v>1087</v>
      </c>
      <c r="B708" s="4">
        <v>44844</v>
      </c>
      <c r="C708" s="5" t="s">
        <v>13</v>
      </c>
      <c r="D708" s="5" t="s">
        <v>14</v>
      </c>
      <c r="E708" s="5">
        <v>39</v>
      </c>
      <c r="F708" s="5" t="s">
        <v>15</v>
      </c>
      <c r="G708" s="7">
        <v>2600</v>
      </c>
      <c r="H708" s="6" t="s">
        <v>16</v>
      </c>
      <c r="I708" s="5" t="s">
        <v>17</v>
      </c>
      <c r="J708" s="5" t="s">
        <v>18</v>
      </c>
      <c r="K708" s="5" t="s">
        <v>79</v>
      </c>
      <c r="L708" s="173">
        <v>2017</v>
      </c>
    </row>
    <row r="709" spans="1:12" x14ac:dyDescent="0.2">
      <c r="A709" s="171" t="s">
        <v>1088</v>
      </c>
      <c r="B709" s="4">
        <v>44846</v>
      </c>
      <c r="C709" s="5" t="s">
        <v>13</v>
      </c>
      <c r="D709" s="5" t="s">
        <v>14</v>
      </c>
      <c r="E709" s="5">
        <v>12</v>
      </c>
      <c r="F709" s="5" t="s">
        <v>15</v>
      </c>
      <c r="G709" s="7">
        <v>2700</v>
      </c>
      <c r="H709" s="6" t="s">
        <v>16</v>
      </c>
      <c r="I709" s="5" t="s">
        <v>17</v>
      </c>
      <c r="J709" s="5" t="s">
        <v>18</v>
      </c>
      <c r="K709" s="5" t="s">
        <v>79</v>
      </c>
      <c r="L709" s="173">
        <v>2017</v>
      </c>
    </row>
    <row r="710" spans="1:12" x14ac:dyDescent="0.2">
      <c r="A710" s="171" t="s">
        <v>1089</v>
      </c>
      <c r="B710" s="4">
        <v>44846</v>
      </c>
      <c r="C710" s="5" t="s">
        <v>13</v>
      </c>
      <c r="D710" s="5" t="s">
        <v>14</v>
      </c>
      <c r="E710" s="5">
        <v>15</v>
      </c>
      <c r="F710" s="5" t="s">
        <v>15</v>
      </c>
      <c r="G710" s="7">
        <v>2800</v>
      </c>
      <c r="H710" s="6" t="s">
        <v>16</v>
      </c>
      <c r="I710" s="5" t="s">
        <v>17</v>
      </c>
      <c r="J710" s="5" t="s">
        <v>18</v>
      </c>
      <c r="K710" s="5" t="s">
        <v>79</v>
      </c>
      <c r="L710" s="173">
        <v>2017</v>
      </c>
    </row>
    <row r="711" spans="1:12" x14ac:dyDescent="0.2">
      <c r="A711" s="171" t="s">
        <v>1090</v>
      </c>
      <c r="B711" s="4">
        <v>44846</v>
      </c>
      <c r="C711" s="5" t="s">
        <v>13</v>
      </c>
      <c r="D711" s="5" t="s">
        <v>14</v>
      </c>
      <c r="E711" s="5">
        <v>18</v>
      </c>
      <c r="F711" s="5" t="s">
        <v>15</v>
      </c>
      <c r="G711" s="7">
        <v>2900</v>
      </c>
      <c r="H711" s="6" t="s">
        <v>16</v>
      </c>
      <c r="I711" s="5" t="s">
        <v>20</v>
      </c>
      <c r="J711" s="5" t="s">
        <v>18</v>
      </c>
      <c r="K711" s="5" t="s">
        <v>79</v>
      </c>
      <c r="L711" s="173">
        <v>2017</v>
      </c>
    </row>
    <row r="712" spans="1:12" x14ac:dyDescent="0.2">
      <c r="A712" s="171" t="s">
        <v>1091</v>
      </c>
      <c r="B712" s="4">
        <v>44847</v>
      </c>
      <c r="C712" s="5" t="s">
        <v>13</v>
      </c>
      <c r="D712" s="5" t="s">
        <v>14</v>
      </c>
      <c r="E712" s="5">
        <v>19</v>
      </c>
      <c r="F712" s="5" t="s">
        <v>15</v>
      </c>
      <c r="G712" s="7">
        <v>3000</v>
      </c>
      <c r="H712" s="6" t="s">
        <v>16</v>
      </c>
      <c r="I712" s="5" t="s">
        <v>17</v>
      </c>
      <c r="J712" s="5" t="s">
        <v>18</v>
      </c>
      <c r="K712" s="5" t="s">
        <v>79</v>
      </c>
      <c r="L712" s="173">
        <v>2017</v>
      </c>
    </row>
    <row r="713" spans="1:12" x14ac:dyDescent="0.2">
      <c r="A713" s="171" t="s">
        <v>1092</v>
      </c>
      <c r="B713" s="4">
        <v>44847</v>
      </c>
      <c r="C713" s="5" t="s">
        <v>13</v>
      </c>
      <c r="D713" s="5" t="s">
        <v>14</v>
      </c>
      <c r="E713" s="5">
        <v>13</v>
      </c>
      <c r="F713" s="5" t="s">
        <v>15</v>
      </c>
      <c r="G713" s="7">
        <v>1000</v>
      </c>
      <c r="H713" s="6" t="s">
        <v>16</v>
      </c>
      <c r="I713" s="5" t="s">
        <v>17</v>
      </c>
      <c r="J713" s="5" t="s">
        <v>18</v>
      </c>
      <c r="K713" s="5" t="s">
        <v>79</v>
      </c>
      <c r="L713" s="173">
        <v>2017</v>
      </c>
    </row>
    <row r="714" spans="1:12" x14ac:dyDescent="0.2">
      <c r="A714" s="171" t="s">
        <v>1093</v>
      </c>
      <c r="B714" s="4">
        <v>44848</v>
      </c>
      <c r="C714" s="5" t="s">
        <v>13</v>
      </c>
      <c r="D714" s="5" t="s">
        <v>14</v>
      </c>
      <c r="E714" s="5">
        <v>17</v>
      </c>
      <c r="F714" s="5" t="s">
        <v>15</v>
      </c>
      <c r="G714" s="7">
        <v>1100</v>
      </c>
      <c r="H714" s="6" t="s">
        <v>16</v>
      </c>
      <c r="I714" s="5" t="s">
        <v>17</v>
      </c>
      <c r="J714" s="5" t="s">
        <v>18</v>
      </c>
      <c r="K714" s="5" t="s">
        <v>79</v>
      </c>
      <c r="L714" s="173">
        <v>2017</v>
      </c>
    </row>
    <row r="715" spans="1:12" x14ac:dyDescent="0.2">
      <c r="A715" s="171" t="s">
        <v>1094</v>
      </c>
      <c r="B715" s="4">
        <v>44851</v>
      </c>
      <c r="C715" s="5" t="s">
        <v>13</v>
      </c>
      <c r="D715" s="5" t="s">
        <v>14</v>
      </c>
      <c r="E715" s="5">
        <v>17</v>
      </c>
      <c r="F715" s="5" t="s">
        <v>15</v>
      </c>
      <c r="G715" s="7">
        <v>1200</v>
      </c>
      <c r="H715" s="6" t="s">
        <v>16</v>
      </c>
      <c r="I715" s="5" t="s">
        <v>17</v>
      </c>
      <c r="J715" s="5" t="s">
        <v>18</v>
      </c>
      <c r="K715" s="5" t="s">
        <v>79</v>
      </c>
      <c r="L715" s="173">
        <v>2017</v>
      </c>
    </row>
    <row r="716" spans="1:12" x14ac:dyDescent="0.2">
      <c r="A716" s="171" t="s">
        <v>1095</v>
      </c>
      <c r="B716" s="4">
        <v>44851</v>
      </c>
      <c r="C716" s="5" t="s">
        <v>13</v>
      </c>
      <c r="D716" s="5" t="s">
        <v>14</v>
      </c>
      <c r="E716" s="5">
        <v>27</v>
      </c>
      <c r="F716" s="5" t="s">
        <v>15</v>
      </c>
      <c r="G716" s="7">
        <v>1300</v>
      </c>
      <c r="H716" s="6" t="s">
        <v>16</v>
      </c>
      <c r="I716" s="5" t="s">
        <v>17</v>
      </c>
      <c r="J716" s="5" t="s">
        <v>18</v>
      </c>
      <c r="K716" s="5" t="s">
        <v>79</v>
      </c>
      <c r="L716" s="173">
        <v>2017</v>
      </c>
    </row>
    <row r="717" spans="1:12" x14ac:dyDescent="0.2">
      <c r="A717" s="171" t="s">
        <v>1096</v>
      </c>
      <c r="B717" s="4">
        <v>44851</v>
      </c>
      <c r="C717" s="5" t="s">
        <v>19</v>
      </c>
      <c r="D717" s="5" t="s">
        <v>14</v>
      </c>
      <c r="E717" s="5">
        <v>24</v>
      </c>
      <c r="F717" s="5" t="s">
        <v>15</v>
      </c>
      <c r="G717" s="7">
        <v>1400</v>
      </c>
      <c r="H717" s="6" t="s">
        <v>16</v>
      </c>
      <c r="I717" s="5" t="s">
        <v>17</v>
      </c>
      <c r="J717" s="5" t="s">
        <v>18</v>
      </c>
      <c r="K717" s="5" t="s">
        <v>80</v>
      </c>
      <c r="L717" s="173">
        <v>2017</v>
      </c>
    </row>
    <row r="718" spans="1:12" x14ac:dyDescent="0.2">
      <c r="A718" s="171" t="s">
        <v>1097</v>
      </c>
      <c r="B718" s="4">
        <v>44852</v>
      </c>
      <c r="C718" s="5" t="s">
        <v>19</v>
      </c>
      <c r="D718" s="5" t="s">
        <v>14</v>
      </c>
      <c r="E718" s="5">
        <v>23</v>
      </c>
      <c r="F718" s="5" t="s">
        <v>15</v>
      </c>
      <c r="G718" s="7">
        <v>1500</v>
      </c>
      <c r="H718" s="6" t="s">
        <v>16</v>
      </c>
      <c r="I718" s="5" t="s">
        <v>17</v>
      </c>
      <c r="J718" s="5" t="s">
        <v>18</v>
      </c>
      <c r="K718" s="5" t="s">
        <v>80</v>
      </c>
      <c r="L718" s="173">
        <v>2017</v>
      </c>
    </row>
    <row r="719" spans="1:12" x14ac:dyDescent="0.2">
      <c r="A719" s="171" t="s">
        <v>1098</v>
      </c>
      <c r="B719" s="4">
        <v>44852</v>
      </c>
      <c r="C719" s="5" t="s">
        <v>13</v>
      </c>
      <c r="D719" s="5" t="s">
        <v>14</v>
      </c>
      <c r="E719" s="5">
        <v>18</v>
      </c>
      <c r="F719" s="5" t="s">
        <v>15</v>
      </c>
      <c r="G719" s="7">
        <v>1600</v>
      </c>
      <c r="H719" s="6" t="s">
        <v>16</v>
      </c>
      <c r="I719" s="5" t="s">
        <v>17</v>
      </c>
      <c r="J719" s="5" t="s">
        <v>18</v>
      </c>
      <c r="K719" s="5" t="s">
        <v>79</v>
      </c>
      <c r="L719" s="173">
        <v>2017</v>
      </c>
    </row>
    <row r="720" spans="1:12" x14ac:dyDescent="0.2">
      <c r="A720" s="171" t="s">
        <v>1099</v>
      </c>
      <c r="B720" s="4">
        <v>44852</v>
      </c>
      <c r="C720" s="5" t="s">
        <v>13</v>
      </c>
      <c r="D720" s="5" t="s">
        <v>14</v>
      </c>
      <c r="E720" s="5">
        <v>22</v>
      </c>
      <c r="F720" s="5" t="s">
        <v>15</v>
      </c>
      <c r="G720" s="7">
        <v>1700</v>
      </c>
      <c r="H720" s="6" t="s">
        <v>16</v>
      </c>
      <c r="I720" s="5" t="s">
        <v>17</v>
      </c>
      <c r="J720" s="5" t="s">
        <v>18</v>
      </c>
      <c r="K720" s="5" t="s">
        <v>79</v>
      </c>
      <c r="L720" s="173">
        <v>2017</v>
      </c>
    </row>
    <row r="721" spans="1:12" x14ac:dyDescent="0.2">
      <c r="A721" s="171" t="s">
        <v>1100</v>
      </c>
      <c r="B721" s="4">
        <v>44853</v>
      </c>
      <c r="C721" s="5" t="s">
        <v>13</v>
      </c>
      <c r="D721" s="5" t="s">
        <v>14</v>
      </c>
      <c r="E721" s="5">
        <v>17</v>
      </c>
      <c r="F721" s="5" t="s">
        <v>15</v>
      </c>
      <c r="G721" s="7">
        <v>1800</v>
      </c>
      <c r="H721" s="6" t="s">
        <v>16</v>
      </c>
      <c r="I721" s="5" t="s">
        <v>17</v>
      </c>
      <c r="J721" s="5" t="s">
        <v>18</v>
      </c>
      <c r="K721" s="5" t="s">
        <v>79</v>
      </c>
      <c r="L721" s="173">
        <v>2017</v>
      </c>
    </row>
    <row r="722" spans="1:12" x14ac:dyDescent="0.2">
      <c r="A722" s="171" t="s">
        <v>1101</v>
      </c>
      <c r="B722" s="4">
        <v>44853</v>
      </c>
      <c r="C722" s="5" t="s">
        <v>13</v>
      </c>
      <c r="D722" s="5" t="s">
        <v>14</v>
      </c>
      <c r="E722" s="5">
        <v>14</v>
      </c>
      <c r="F722" s="5" t="s">
        <v>15</v>
      </c>
      <c r="G722" s="7">
        <v>1900</v>
      </c>
      <c r="H722" s="6" t="s">
        <v>16</v>
      </c>
      <c r="I722" s="5" t="s">
        <v>17</v>
      </c>
      <c r="J722" s="5" t="s">
        <v>18</v>
      </c>
      <c r="K722" s="5" t="s">
        <v>79</v>
      </c>
      <c r="L722" s="173">
        <v>2017</v>
      </c>
    </row>
    <row r="723" spans="1:12" x14ac:dyDescent="0.2">
      <c r="A723" s="171" t="s">
        <v>1102</v>
      </c>
      <c r="B723" s="4">
        <v>44853</v>
      </c>
      <c r="C723" s="5" t="s">
        <v>13</v>
      </c>
      <c r="D723" s="5" t="s">
        <v>14</v>
      </c>
      <c r="E723" s="5">
        <v>7</v>
      </c>
      <c r="F723" s="5" t="s">
        <v>15</v>
      </c>
      <c r="G723" s="7">
        <v>2000</v>
      </c>
      <c r="H723" s="6" t="s">
        <v>16</v>
      </c>
      <c r="I723" s="5" t="s">
        <v>17</v>
      </c>
      <c r="J723" s="5" t="s">
        <v>18</v>
      </c>
      <c r="K723" s="5" t="s">
        <v>79</v>
      </c>
      <c r="L723" s="173">
        <v>2017</v>
      </c>
    </row>
    <row r="724" spans="1:12" x14ac:dyDescent="0.2">
      <c r="A724" s="171" t="s">
        <v>1103</v>
      </c>
      <c r="B724" s="4">
        <v>44853</v>
      </c>
      <c r="C724" s="5" t="s">
        <v>19</v>
      </c>
      <c r="D724" s="5" t="s">
        <v>14</v>
      </c>
      <c r="E724" s="5">
        <v>25</v>
      </c>
      <c r="F724" s="5" t="s">
        <v>15</v>
      </c>
      <c r="G724" s="7">
        <v>2100</v>
      </c>
      <c r="H724" s="6" t="s">
        <v>16</v>
      </c>
      <c r="I724" s="5" t="s">
        <v>17</v>
      </c>
      <c r="J724" s="5" t="s">
        <v>18</v>
      </c>
      <c r="K724" s="5" t="s">
        <v>80</v>
      </c>
      <c r="L724" s="173">
        <v>2017</v>
      </c>
    </row>
    <row r="725" spans="1:12" x14ac:dyDescent="0.2">
      <c r="A725" s="171" t="s">
        <v>1104</v>
      </c>
      <c r="B725" s="4">
        <v>44854</v>
      </c>
      <c r="C725" s="5" t="s">
        <v>13</v>
      </c>
      <c r="D725" s="5" t="s">
        <v>14</v>
      </c>
      <c r="E725" s="5">
        <v>24</v>
      </c>
      <c r="F725" s="5" t="s">
        <v>15</v>
      </c>
      <c r="G725" s="7">
        <v>2200</v>
      </c>
      <c r="H725" s="6" t="s">
        <v>16</v>
      </c>
      <c r="I725" s="5" t="s">
        <v>17</v>
      </c>
      <c r="J725" s="5" t="s">
        <v>18</v>
      </c>
      <c r="K725" s="5" t="s">
        <v>79</v>
      </c>
      <c r="L725" s="173">
        <v>2017</v>
      </c>
    </row>
    <row r="726" spans="1:12" x14ac:dyDescent="0.2">
      <c r="A726" s="171" t="s">
        <v>1105</v>
      </c>
      <c r="B726" s="4">
        <v>44854</v>
      </c>
      <c r="C726" s="5" t="s">
        <v>13</v>
      </c>
      <c r="D726" s="5" t="s">
        <v>14</v>
      </c>
      <c r="E726" s="5">
        <v>13</v>
      </c>
      <c r="F726" s="5" t="s">
        <v>15</v>
      </c>
      <c r="G726" s="7">
        <v>2300</v>
      </c>
      <c r="H726" s="6" t="s">
        <v>16</v>
      </c>
      <c r="I726" s="5" t="s">
        <v>17</v>
      </c>
      <c r="J726" s="5" t="s">
        <v>18</v>
      </c>
      <c r="K726" s="5" t="s">
        <v>79</v>
      </c>
      <c r="L726" s="173">
        <v>2017</v>
      </c>
    </row>
    <row r="727" spans="1:12" x14ac:dyDescent="0.2">
      <c r="A727" s="171" t="s">
        <v>1106</v>
      </c>
      <c r="B727" s="4">
        <v>44854</v>
      </c>
      <c r="C727" s="5" t="s">
        <v>13</v>
      </c>
      <c r="D727" s="5" t="s">
        <v>14</v>
      </c>
      <c r="E727" s="5">
        <v>4</v>
      </c>
      <c r="F727" s="5" t="s">
        <v>15</v>
      </c>
      <c r="G727" s="7">
        <v>2400</v>
      </c>
      <c r="H727" s="6" t="s">
        <v>16</v>
      </c>
      <c r="I727" s="5" t="s">
        <v>17</v>
      </c>
      <c r="J727" s="5" t="s">
        <v>18</v>
      </c>
      <c r="K727" s="5" t="s">
        <v>79</v>
      </c>
      <c r="L727" s="173">
        <v>2017</v>
      </c>
    </row>
    <row r="728" spans="1:12" x14ac:dyDescent="0.2">
      <c r="A728" s="171" t="s">
        <v>1107</v>
      </c>
      <c r="B728" s="4">
        <v>44854</v>
      </c>
      <c r="C728" s="5" t="s">
        <v>19</v>
      </c>
      <c r="D728" s="5" t="s">
        <v>14</v>
      </c>
      <c r="E728" s="5">
        <v>25</v>
      </c>
      <c r="F728" s="5" t="s">
        <v>15</v>
      </c>
      <c r="G728" s="7">
        <v>2500</v>
      </c>
      <c r="H728" s="6" t="s">
        <v>16</v>
      </c>
      <c r="I728" s="5" t="s">
        <v>17</v>
      </c>
      <c r="J728" s="5" t="s">
        <v>18</v>
      </c>
      <c r="K728" s="5" t="s">
        <v>80</v>
      </c>
      <c r="L728" s="173">
        <v>2017</v>
      </c>
    </row>
    <row r="729" spans="1:12" x14ac:dyDescent="0.2">
      <c r="A729" s="171" t="s">
        <v>1108</v>
      </c>
      <c r="B729" s="4">
        <v>44855</v>
      </c>
      <c r="C729" s="5" t="s">
        <v>19</v>
      </c>
      <c r="D729" s="5" t="s">
        <v>14</v>
      </c>
      <c r="E729" s="5">
        <v>24</v>
      </c>
      <c r="F729" s="5" t="s">
        <v>15</v>
      </c>
      <c r="G729" s="7">
        <v>2600</v>
      </c>
      <c r="H729" s="6" t="s">
        <v>16</v>
      </c>
      <c r="I729" s="5" t="s">
        <v>17</v>
      </c>
      <c r="J729" s="5" t="s">
        <v>18</v>
      </c>
      <c r="K729" s="5" t="s">
        <v>80</v>
      </c>
      <c r="L729" s="173">
        <v>2017</v>
      </c>
    </row>
    <row r="730" spans="1:12" x14ac:dyDescent="0.2">
      <c r="A730" s="171" t="s">
        <v>1109</v>
      </c>
      <c r="B730" s="4">
        <v>44855</v>
      </c>
      <c r="C730" s="5" t="s">
        <v>13</v>
      </c>
      <c r="D730" s="5" t="s">
        <v>14</v>
      </c>
      <c r="E730" s="5">
        <v>17</v>
      </c>
      <c r="F730" s="5" t="s">
        <v>15</v>
      </c>
      <c r="G730" s="7">
        <v>2700</v>
      </c>
      <c r="H730" s="6" t="s">
        <v>16</v>
      </c>
      <c r="I730" s="5" t="s">
        <v>17</v>
      </c>
      <c r="J730" s="5" t="s">
        <v>18</v>
      </c>
      <c r="K730" s="5" t="s">
        <v>79</v>
      </c>
      <c r="L730" s="173">
        <v>2017</v>
      </c>
    </row>
    <row r="731" spans="1:12" x14ac:dyDescent="0.2">
      <c r="A731" s="171" t="s">
        <v>1110</v>
      </c>
      <c r="B731" s="4">
        <v>44855</v>
      </c>
      <c r="C731" s="5" t="s">
        <v>13</v>
      </c>
      <c r="D731" s="5" t="s">
        <v>14</v>
      </c>
      <c r="E731" s="5">
        <v>22</v>
      </c>
      <c r="F731" s="5" t="s">
        <v>15</v>
      </c>
      <c r="G731" s="7">
        <v>2800</v>
      </c>
      <c r="H731" s="6" t="s">
        <v>16</v>
      </c>
      <c r="I731" s="5" t="s">
        <v>17</v>
      </c>
      <c r="J731" s="5" t="s">
        <v>18</v>
      </c>
      <c r="K731" s="5" t="s">
        <v>79</v>
      </c>
      <c r="L731" s="173">
        <v>2017</v>
      </c>
    </row>
    <row r="732" spans="1:12" x14ac:dyDescent="0.2">
      <c r="A732" s="171" t="s">
        <v>1111</v>
      </c>
      <c r="B732" s="4">
        <v>44858</v>
      </c>
      <c r="C732" s="5" t="s">
        <v>19</v>
      </c>
      <c r="D732" s="5" t="s">
        <v>14</v>
      </c>
      <c r="E732" s="5">
        <v>23</v>
      </c>
      <c r="F732" s="5" t="s">
        <v>15</v>
      </c>
      <c r="G732" s="7">
        <v>2900</v>
      </c>
      <c r="H732" s="6" t="s">
        <v>16</v>
      </c>
      <c r="I732" s="5" t="s">
        <v>17</v>
      </c>
      <c r="J732" s="5" t="s">
        <v>18</v>
      </c>
      <c r="K732" s="5" t="s">
        <v>80</v>
      </c>
      <c r="L732" s="173">
        <v>2017</v>
      </c>
    </row>
    <row r="733" spans="1:12" x14ac:dyDescent="0.2">
      <c r="A733" s="171" t="s">
        <v>1112</v>
      </c>
      <c r="B733" s="4">
        <v>44858</v>
      </c>
      <c r="C733" s="5" t="s">
        <v>13</v>
      </c>
      <c r="D733" s="5" t="s">
        <v>14</v>
      </c>
      <c r="E733" s="5">
        <v>9</v>
      </c>
      <c r="F733" s="5" t="s">
        <v>15</v>
      </c>
      <c r="G733" s="7">
        <v>3000</v>
      </c>
      <c r="H733" s="6" t="s">
        <v>16</v>
      </c>
      <c r="I733" s="5" t="s">
        <v>17</v>
      </c>
      <c r="J733" s="5" t="s">
        <v>18</v>
      </c>
      <c r="K733" s="5" t="s">
        <v>79</v>
      </c>
      <c r="L733" s="173">
        <v>2017</v>
      </c>
    </row>
    <row r="734" spans="1:12" x14ac:dyDescent="0.2">
      <c r="A734" s="171" t="s">
        <v>1113</v>
      </c>
      <c r="B734" s="4">
        <v>44858</v>
      </c>
      <c r="C734" s="5" t="s">
        <v>13</v>
      </c>
      <c r="D734" s="5" t="s">
        <v>14</v>
      </c>
      <c r="E734" s="5">
        <v>5</v>
      </c>
      <c r="F734" s="5" t="s">
        <v>15</v>
      </c>
      <c r="G734" s="7">
        <v>3100</v>
      </c>
      <c r="H734" s="6" t="s">
        <v>16</v>
      </c>
      <c r="I734" s="5" t="s">
        <v>17</v>
      </c>
      <c r="J734" s="5" t="s">
        <v>18</v>
      </c>
      <c r="K734" s="5" t="s">
        <v>79</v>
      </c>
      <c r="L734" s="173">
        <v>2017</v>
      </c>
    </row>
    <row r="735" spans="1:12" x14ac:dyDescent="0.2">
      <c r="A735" s="171" t="s">
        <v>1114</v>
      </c>
      <c r="B735" s="4">
        <v>44858</v>
      </c>
      <c r="C735" s="5" t="s">
        <v>13</v>
      </c>
      <c r="D735" s="5" t="s">
        <v>14</v>
      </c>
      <c r="E735" s="5">
        <v>23</v>
      </c>
      <c r="F735" s="5" t="s">
        <v>15</v>
      </c>
      <c r="G735" s="7">
        <v>3200</v>
      </c>
      <c r="H735" s="6" t="s">
        <v>16</v>
      </c>
      <c r="I735" s="5" t="s">
        <v>17</v>
      </c>
      <c r="J735" s="5" t="s">
        <v>18</v>
      </c>
      <c r="K735" s="5" t="s">
        <v>79</v>
      </c>
      <c r="L735" s="173">
        <v>2017</v>
      </c>
    </row>
    <row r="736" spans="1:12" x14ac:dyDescent="0.2">
      <c r="A736" s="171" t="s">
        <v>1115</v>
      </c>
      <c r="B736" s="4">
        <v>44859</v>
      </c>
      <c r="C736" s="5" t="s">
        <v>13</v>
      </c>
      <c r="D736" s="5" t="s">
        <v>14</v>
      </c>
      <c r="E736" s="5">
        <v>23</v>
      </c>
      <c r="F736" s="5" t="s">
        <v>15</v>
      </c>
      <c r="G736" s="7">
        <v>3300</v>
      </c>
      <c r="H736" s="6" t="s">
        <v>16</v>
      </c>
      <c r="I736" s="5" t="s">
        <v>17</v>
      </c>
      <c r="J736" s="5" t="s">
        <v>18</v>
      </c>
      <c r="K736" s="5" t="s">
        <v>79</v>
      </c>
      <c r="L736" s="173">
        <v>2017</v>
      </c>
    </row>
    <row r="737" spans="1:12" x14ac:dyDescent="0.2">
      <c r="A737" s="171" t="s">
        <v>1116</v>
      </c>
      <c r="B737" s="4">
        <v>44859</v>
      </c>
      <c r="C737" s="5" t="s">
        <v>13</v>
      </c>
      <c r="D737" s="5" t="s">
        <v>14</v>
      </c>
      <c r="E737" s="5">
        <v>9</v>
      </c>
      <c r="F737" s="5" t="s">
        <v>15</v>
      </c>
      <c r="G737" s="7">
        <v>3400</v>
      </c>
      <c r="H737" s="6" t="s">
        <v>16</v>
      </c>
      <c r="I737" s="5" t="s">
        <v>17</v>
      </c>
      <c r="J737" s="5" t="s">
        <v>18</v>
      </c>
      <c r="K737" s="5" t="s">
        <v>79</v>
      </c>
      <c r="L737" s="173">
        <v>2017</v>
      </c>
    </row>
    <row r="738" spans="1:12" x14ac:dyDescent="0.2">
      <c r="A738" s="171" t="s">
        <v>1117</v>
      </c>
      <c r="B738" s="4">
        <v>44859</v>
      </c>
      <c r="C738" s="5" t="s">
        <v>13</v>
      </c>
      <c r="D738" s="5" t="s">
        <v>14</v>
      </c>
      <c r="E738" s="5">
        <v>8</v>
      </c>
      <c r="F738" s="5" t="s">
        <v>15</v>
      </c>
      <c r="G738" s="7">
        <v>3500</v>
      </c>
      <c r="H738" s="6" t="s">
        <v>16</v>
      </c>
      <c r="I738" s="5" t="s">
        <v>17</v>
      </c>
      <c r="J738" s="5" t="s">
        <v>18</v>
      </c>
      <c r="K738" s="5" t="s">
        <v>79</v>
      </c>
      <c r="L738" s="173">
        <v>2017</v>
      </c>
    </row>
    <row r="739" spans="1:12" x14ac:dyDescent="0.2">
      <c r="A739" s="171" t="s">
        <v>1118</v>
      </c>
      <c r="B739" s="4">
        <v>44859</v>
      </c>
      <c r="C739" s="5" t="s">
        <v>19</v>
      </c>
      <c r="D739" s="5" t="s">
        <v>14</v>
      </c>
      <c r="E739" s="5">
        <v>25</v>
      </c>
      <c r="F739" s="5" t="s">
        <v>15</v>
      </c>
      <c r="G739" s="7">
        <v>3600</v>
      </c>
      <c r="H739" s="6" t="s">
        <v>16</v>
      </c>
      <c r="I739" s="5" t="s">
        <v>17</v>
      </c>
      <c r="J739" s="5" t="s">
        <v>18</v>
      </c>
      <c r="K739" s="5" t="s">
        <v>80</v>
      </c>
      <c r="L739" s="173">
        <v>2017</v>
      </c>
    </row>
    <row r="740" spans="1:12" x14ac:dyDescent="0.2">
      <c r="A740" s="171" t="s">
        <v>1119</v>
      </c>
      <c r="B740" s="4">
        <v>44860</v>
      </c>
      <c r="C740" s="5" t="s">
        <v>21</v>
      </c>
      <c r="D740" s="5" t="s">
        <v>14</v>
      </c>
      <c r="E740" s="5">
        <v>9</v>
      </c>
      <c r="F740" s="5" t="s">
        <v>22</v>
      </c>
      <c r="G740" s="7">
        <v>3700</v>
      </c>
      <c r="H740" s="6" t="s">
        <v>16</v>
      </c>
      <c r="I740" s="5" t="s">
        <v>20</v>
      </c>
      <c r="J740" s="5" t="s">
        <v>18</v>
      </c>
      <c r="K740" s="5" t="s">
        <v>81</v>
      </c>
      <c r="L740" s="173">
        <v>2018</v>
      </c>
    </row>
    <row r="741" spans="1:12" x14ac:dyDescent="0.2">
      <c r="A741" s="171" t="s">
        <v>1120</v>
      </c>
      <c r="B741" s="4">
        <v>44860</v>
      </c>
      <c r="C741" s="5" t="s">
        <v>21</v>
      </c>
      <c r="D741" s="5" t="s">
        <v>14</v>
      </c>
      <c r="E741" s="5">
        <v>22</v>
      </c>
      <c r="F741" s="5" t="s">
        <v>22</v>
      </c>
      <c r="G741" s="7">
        <v>3800</v>
      </c>
      <c r="H741" s="6" t="s">
        <v>16</v>
      </c>
      <c r="I741" s="5" t="s">
        <v>20</v>
      </c>
      <c r="J741" s="5" t="s">
        <v>18</v>
      </c>
      <c r="K741" s="5" t="s">
        <v>81</v>
      </c>
      <c r="L741" s="173">
        <v>2018</v>
      </c>
    </row>
    <row r="742" spans="1:12" x14ac:dyDescent="0.2">
      <c r="A742" s="171" t="s">
        <v>1121</v>
      </c>
      <c r="B742" s="4">
        <v>44860</v>
      </c>
      <c r="C742" s="5" t="s">
        <v>23</v>
      </c>
      <c r="D742" s="5" t="s">
        <v>14</v>
      </c>
      <c r="E742" s="5">
        <v>29</v>
      </c>
      <c r="F742" s="5" t="s">
        <v>22</v>
      </c>
      <c r="G742" s="7">
        <v>3900</v>
      </c>
      <c r="H742" s="6" t="s">
        <v>16</v>
      </c>
      <c r="I742" s="5" t="s">
        <v>20</v>
      </c>
      <c r="J742" s="5" t="s">
        <v>18</v>
      </c>
      <c r="K742" s="5" t="s">
        <v>82</v>
      </c>
      <c r="L742" s="173">
        <v>2019</v>
      </c>
    </row>
    <row r="743" spans="1:12" x14ac:dyDescent="0.2">
      <c r="A743" s="171" t="s">
        <v>1122</v>
      </c>
      <c r="B743" s="4">
        <v>44862</v>
      </c>
      <c r="C743" s="5" t="s">
        <v>21</v>
      </c>
      <c r="D743" s="5" t="s">
        <v>14</v>
      </c>
      <c r="E743" s="5">
        <v>15</v>
      </c>
      <c r="F743" s="5" t="s">
        <v>22</v>
      </c>
      <c r="G743" s="7">
        <v>4000</v>
      </c>
      <c r="H743" s="6" t="s">
        <v>16</v>
      </c>
      <c r="I743" s="5" t="s">
        <v>20</v>
      </c>
      <c r="J743" s="5" t="s">
        <v>18</v>
      </c>
      <c r="K743" s="5" t="s">
        <v>81</v>
      </c>
      <c r="L743" s="173">
        <v>2018</v>
      </c>
    </row>
    <row r="744" spans="1:12" x14ac:dyDescent="0.2">
      <c r="A744" s="171" t="s">
        <v>1123</v>
      </c>
      <c r="B744" s="4">
        <v>44862</v>
      </c>
      <c r="C744" s="5" t="s">
        <v>23</v>
      </c>
      <c r="D744" s="5" t="s">
        <v>14</v>
      </c>
      <c r="E744" s="5">
        <v>29</v>
      </c>
      <c r="F744" s="5" t="s">
        <v>22</v>
      </c>
      <c r="G744" s="7">
        <v>4100</v>
      </c>
      <c r="H744" s="6" t="s">
        <v>16</v>
      </c>
      <c r="I744" s="5" t="s">
        <v>20</v>
      </c>
      <c r="J744" s="5" t="s">
        <v>18</v>
      </c>
      <c r="K744" s="5" t="s">
        <v>82</v>
      </c>
      <c r="L744" s="173">
        <v>2019</v>
      </c>
    </row>
    <row r="745" spans="1:12" x14ac:dyDescent="0.2">
      <c r="A745" s="171" t="s">
        <v>1124</v>
      </c>
      <c r="B745" s="4">
        <v>44865</v>
      </c>
      <c r="C745" s="5" t="s">
        <v>19</v>
      </c>
      <c r="D745" s="5" t="s">
        <v>14</v>
      </c>
      <c r="E745" s="5">
        <v>22</v>
      </c>
      <c r="F745" s="5" t="s">
        <v>22</v>
      </c>
      <c r="G745" s="7">
        <v>4200</v>
      </c>
      <c r="H745" s="6" t="s">
        <v>16</v>
      </c>
      <c r="I745" s="5" t="s">
        <v>20</v>
      </c>
      <c r="J745" s="5" t="s">
        <v>18</v>
      </c>
      <c r="K745" s="5" t="s">
        <v>80</v>
      </c>
      <c r="L745" s="173">
        <v>2017</v>
      </c>
    </row>
    <row r="746" spans="1:12" x14ac:dyDescent="0.2">
      <c r="A746" s="171" t="s">
        <v>1125</v>
      </c>
      <c r="B746" s="4">
        <v>44865</v>
      </c>
      <c r="C746" s="5" t="s">
        <v>23</v>
      </c>
      <c r="D746" s="5" t="s">
        <v>14</v>
      </c>
      <c r="E746" s="5">
        <v>28</v>
      </c>
      <c r="F746" s="5" t="s">
        <v>22</v>
      </c>
      <c r="G746" s="7">
        <v>1540</v>
      </c>
      <c r="H746" s="6" t="s">
        <v>16</v>
      </c>
      <c r="I746" s="5" t="s">
        <v>20</v>
      </c>
      <c r="J746" s="5" t="s">
        <v>18</v>
      </c>
      <c r="K746" s="5" t="s">
        <v>82</v>
      </c>
      <c r="L746" s="173">
        <v>2019</v>
      </c>
    </row>
    <row r="747" spans="1:12" x14ac:dyDescent="0.2">
      <c r="A747" s="171" t="s">
        <v>1126</v>
      </c>
      <c r="B747" s="4">
        <v>44865</v>
      </c>
      <c r="C747" s="5" t="s">
        <v>21</v>
      </c>
      <c r="D747" s="5" t="s">
        <v>14</v>
      </c>
      <c r="E747" s="5">
        <v>6</v>
      </c>
      <c r="F747" s="5" t="s">
        <v>22</v>
      </c>
      <c r="G747" s="7">
        <v>4100</v>
      </c>
      <c r="H747" s="6" t="s">
        <v>16</v>
      </c>
      <c r="I747" s="5" t="s">
        <v>20</v>
      </c>
      <c r="J747" s="5" t="s">
        <v>18</v>
      </c>
      <c r="K747" s="5" t="s">
        <v>81</v>
      </c>
      <c r="L747" s="173">
        <v>2018</v>
      </c>
    </row>
    <row r="748" spans="1:12" x14ac:dyDescent="0.2">
      <c r="A748" s="171" t="s">
        <v>1127</v>
      </c>
      <c r="B748" s="4" t="s">
        <v>83</v>
      </c>
      <c r="C748" s="5" t="s">
        <v>21</v>
      </c>
      <c r="D748" s="5" t="s">
        <v>14</v>
      </c>
      <c r="E748" s="5">
        <v>9</v>
      </c>
      <c r="F748" s="5" t="s">
        <v>22</v>
      </c>
      <c r="G748" s="7">
        <v>4100</v>
      </c>
      <c r="H748" s="6" t="s">
        <v>16</v>
      </c>
      <c r="I748" s="5" t="s">
        <v>20</v>
      </c>
      <c r="J748" s="5" t="s">
        <v>18</v>
      </c>
      <c r="K748" s="5" t="s">
        <v>81</v>
      </c>
      <c r="L748" s="173">
        <v>2018</v>
      </c>
    </row>
    <row r="749" spans="1:12" x14ac:dyDescent="0.2">
      <c r="A749" s="171" t="s">
        <v>1128</v>
      </c>
      <c r="B749" s="4">
        <v>44866</v>
      </c>
      <c r="C749" s="5" t="s">
        <v>21</v>
      </c>
      <c r="D749" s="5" t="s">
        <v>14</v>
      </c>
      <c r="E749" s="5">
        <v>6</v>
      </c>
      <c r="F749" s="5" t="s">
        <v>22</v>
      </c>
      <c r="G749" s="7">
        <v>4100</v>
      </c>
      <c r="H749" s="6" t="s">
        <v>16</v>
      </c>
      <c r="I749" s="5" t="s">
        <v>20</v>
      </c>
      <c r="J749" s="5" t="s">
        <v>18</v>
      </c>
      <c r="K749" s="5" t="s">
        <v>81</v>
      </c>
      <c r="L749" s="173">
        <v>2018</v>
      </c>
    </row>
    <row r="750" spans="1:12" x14ac:dyDescent="0.2">
      <c r="A750" s="171" t="s">
        <v>1129</v>
      </c>
      <c r="B750" s="4">
        <v>44866</v>
      </c>
      <c r="C750" s="5" t="s">
        <v>23</v>
      </c>
      <c r="D750" s="5" t="s">
        <v>14</v>
      </c>
      <c r="E750" s="5">
        <v>28</v>
      </c>
      <c r="F750" s="5" t="s">
        <v>22</v>
      </c>
      <c r="G750" s="7">
        <v>4100</v>
      </c>
      <c r="H750" s="6" t="s">
        <v>16</v>
      </c>
      <c r="I750" s="5" t="s">
        <v>20</v>
      </c>
      <c r="J750" s="5" t="s">
        <v>18</v>
      </c>
      <c r="K750" s="5" t="s">
        <v>82</v>
      </c>
      <c r="L750" s="173">
        <v>2019</v>
      </c>
    </row>
    <row r="751" spans="1:12" x14ac:dyDescent="0.2">
      <c r="A751" s="171" t="s">
        <v>1130</v>
      </c>
      <c r="B751" s="4">
        <v>44866</v>
      </c>
      <c r="C751" s="5" t="s">
        <v>19</v>
      </c>
      <c r="D751" s="5" t="s">
        <v>14</v>
      </c>
      <c r="E751" s="5">
        <v>20</v>
      </c>
      <c r="F751" s="5" t="s">
        <v>22</v>
      </c>
      <c r="G751" s="7">
        <v>4100</v>
      </c>
      <c r="H751" s="6" t="s">
        <v>16</v>
      </c>
      <c r="I751" s="5" t="s">
        <v>20</v>
      </c>
      <c r="J751" s="5" t="s">
        <v>18</v>
      </c>
      <c r="K751" s="5" t="s">
        <v>80</v>
      </c>
      <c r="L751" s="173">
        <v>2017</v>
      </c>
    </row>
    <row r="752" spans="1:12" x14ac:dyDescent="0.2">
      <c r="A752" s="171" t="s">
        <v>1131</v>
      </c>
      <c r="B752" s="4">
        <v>44866</v>
      </c>
      <c r="C752" s="5" t="s">
        <v>21</v>
      </c>
      <c r="D752" s="5" t="s">
        <v>14</v>
      </c>
      <c r="E752" s="5">
        <v>1</v>
      </c>
      <c r="F752" s="5" t="s">
        <v>24</v>
      </c>
      <c r="G752" s="7">
        <v>4100</v>
      </c>
      <c r="H752" s="6" t="s">
        <v>16</v>
      </c>
      <c r="I752" s="5" t="s">
        <v>20</v>
      </c>
      <c r="J752" s="5" t="s">
        <v>18</v>
      </c>
      <c r="K752" s="5" t="s">
        <v>81</v>
      </c>
      <c r="L752" s="173">
        <v>2018</v>
      </c>
    </row>
    <row r="753" spans="1:12" x14ac:dyDescent="0.2">
      <c r="A753" s="171" t="s">
        <v>1132</v>
      </c>
      <c r="B753" s="4">
        <v>44866</v>
      </c>
      <c r="C753" s="5" t="s">
        <v>21</v>
      </c>
      <c r="D753" s="5" t="s">
        <v>14</v>
      </c>
      <c r="E753" s="5">
        <v>1</v>
      </c>
      <c r="F753" s="5" t="s">
        <v>24</v>
      </c>
      <c r="G753" s="7">
        <v>4100</v>
      </c>
      <c r="H753" s="6" t="s">
        <v>16</v>
      </c>
      <c r="I753" s="5" t="s">
        <v>20</v>
      </c>
      <c r="J753" s="5" t="s">
        <v>18</v>
      </c>
      <c r="K753" s="5" t="s">
        <v>81</v>
      </c>
      <c r="L753" s="173">
        <v>2018</v>
      </c>
    </row>
    <row r="754" spans="1:12" x14ac:dyDescent="0.2">
      <c r="A754" s="171" t="s">
        <v>1133</v>
      </c>
      <c r="B754" s="4">
        <v>44866</v>
      </c>
      <c r="C754" s="5" t="s">
        <v>21</v>
      </c>
      <c r="D754" s="5" t="s">
        <v>14</v>
      </c>
      <c r="E754" s="5">
        <v>3</v>
      </c>
      <c r="F754" s="5" t="s">
        <v>25</v>
      </c>
      <c r="G754" s="7">
        <v>4100</v>
      </c>
      <c r="H754" s="6" t="s">
        <v>16</v>
      </c>
      <c r="I754" s="5" t="s">
        <v>20</v>
      </c>
      <c r="J754" s="5" t="s">
        <v>18</v>
      </c>
      <c r="K754" s="5" t="s">
        <v>81</v>
      </c>
      <c r="L754" s="173">
        <v>2018</v>
      </c>
    </row>
    <row r="755" spans="1:12" x14ac:dyDescent="0.2">
      <c r="A755" s="171" t="s">
        <v>1134</v>
      </c>
      <c r="B755" s="4">
        <v>44867</v>
      </c>
      <c r="C755" s="5" t="s">
        <v>23</v>
      </c>
      <c r="D755" s="5" t="s">
        <v>14</v>
      </c>
      <c r="E755" s="5">
        <v>28</v>
      </c>
      <c r="F755" s="5" t="s">
        <v>22</v>
      </c>
      <c r="G755" s="7">
        <v>4100</v>
      </c>
      <c r="H755" s="6" t="s">
        <v>16</v>
      </c>
      <c r="I755" s="5" t="s">
        <v>20</v>
      </c>
      <c r="J755" s="5" t="s">
        <v>18</v>
      </c>
      <c r="K755" s="5" t="s">
        <v>82</v>
      </c>
      <c r="L755" s="173">
        <v>2019</v>
      </c>
    </row>
    <row r="756" spans="1:12" x14ac:dyDescent="0.2">
      <c r="A756" s="171" t="s">
        <v>1135</v>
      </c>
      <c r="B756" s="4">
        <v>44867</v>
      </c>
      <c r="C756" s="5" t="s">
        <v>21</v>
      </c>
      <c r="D756" s="5" t="s">
        <v>14</v>
      </c>
      <c r="E756" s="5">
        <v>5</v>
      </c>
      <c r="F756" s="5" t="s">
        <v>25</v>
      </c>
      <c r="G756" s="7">
        <v>4100</v>
      </c>
      <c r="H756" s="6" t="s">
        <v>16</v>
      </c>
      <c r="I756" s="5" t="s">
        <v>20</v>
      </c>
      <c r="J756" s="5" t="s">
        <v>18</v>
      </c>
      <c r="K756" s="5" t="s">
        <v>81</v>
      </c>
      <c r="L756" s="173">
        <v>2018</v>
      </c>
    </row>
    <row r="757" spans="1:12" x14ac:dyDescent="0.2">
      <c r="A757" s="171" t="s">
        <v>1136</v>
      </c>
      <c r="B757" s="4">
        <v>44867</v>
      </c>
      <c r="C757" s="5" t="s">
        <v>21</v>
      </c>
      <c r="D757" s="5" t="s">
        <v>14</v>
      </c>
      <c r="E757" s="5">
        <v>14</v>
      </c>
      <c r="F757" s="5" t="s">
        <v>22</v>
      </c>
      <c r="G757" s="7">
        <v>4100</v>
      </c>
      <c r="H757" s="6" t="s">
        <v>16</v>
      </c>
      <c r="I757" s="5" t="s">
        <v>20</v>
      </c>
      <c r="J757" s="5" t="s">
        <v>18</v>
      </c>
      <c r="K757" s="5" t="s">
        <v>81</v>
      </c>
      <c r="L757" s="173">
        <v>2018</v>
      </c>
    </row>
    <row r="758" spans="1:12" x14ac:dyDescent="0.2">
      <c r="A758" s="171" t="s">
        <v>1137</v>
      </c>
      <c r="B758" s="4">
        <v>44867</v>
      </c>
      <c r="C758" s="5" t="s">
        <v>19</v>
      </c>
      <c r="D758" s="5" t="s">
        <v>14</v>
      </c>
      <c r="E758" s="5">
        <v>19</v>
      </c>
      <c r="F758" s="5" t="s">
        <v>22</v>
      </c>
      <c r="G758" s="7">
        <v>680</v>
      </c>
      <c r="H758" s="6" t="s">
        <v>16</v>
      </c>
      <c r="I758" s="5" t="s">
        <v>20</v>
      </c>
      <c r="J758" s="5" t="s">
        <v>18</v>
      </c>
      <c r="K758" s="5" t="s">
        <v>80</v>
      </c>
      <c r="L758" s="173">
        <v>2017</v>
      </c>
    </row>
    <row r="759" spans="1:12" x14ac:dyDescent="0.2">
      <c r="A759" s="171" t="s">
        <v>1138</v>
      </c>
      <c r="B759" s="4">
        <v>44869</v>
      </c>
      <c r="C759" s="5" t="s">
        <v>23</v>
      </c>
      <c r="D759" s="5" t="s">
        <v>14</v>
      </c>
      <c r="E759" s="5">
        <v>25</v>
      </c>
      <c r="F759" s="5" t="s">
        <v>22</v>
      </c>
      <c r="G759" s="7">
        <v>1166</v>
      </c>
      <c r="H759" s="6" t="s">
        <v>16</v>
      </c>
      <c r="I759" s="5" t="s">
        <v>20</v>
      </c>
      <c r="J759" s="5" t="s">
        <v>18</v>
      </c>
      <c r="K759" s="5" t="s">
        <v>82</v>
      </c>
      <c r="L759" s="173">
        <v>2019</v>
      </c>
    </row>
    <row r="760" spans="1:12" x14ac:dyDescent="0.2">
      <c r="A760" s="171" t="s">
        <v>1139</v>
      </c>
      <c r="B760" s="4">
        <v>44869</v>
      </c>
      <c r="C760" s="5" t="s">
        <v>23</v>
      </c>
      <c r="D760" s="5" t="s">
        <v>14</v>
      </c>
      <c r="E760" s="5">
        <v>4</v>
      </c>
      <c r="F760" s="5" t="s">
        <v>22</v>
      </c>
      <c r="G760" s="7">
        <v>1652</v>
      </c>
      <c r="H760" s="6" t="s">
        <v>16</v>
      </c>
      <c r="I760" s="5" t="s">
        <v>20</v>
      </c>
      <c r="J760" s="5" t="s">
        <v>18</v>
      </c>
      <c r="K760" s="5" t="s">
        <v>82</v>
      </c>
      <c r="L760" s="173">
        <v>2019</v>
      </c>
    </row>
    <row r="761" spans="1:12" x14ac:dyDescent="0.2">
      <c r="A761" s="171" t="s">
        <v>1140</v>
      </c>
      <c r="B761" s="4">
        <v>44869</v>
      </c>
      <c r="C761" s="5" t="s">
        <v>19</v>
      </c>
      <c r="D761" s="5" t="s">
        <v>14</v>
      </c>
      <c r="E761" s="5">
        <v>20</v>
      </c>
      <c r="F761" s="5" t="s">
        <v>22</v>
      </c>
      <c r="G761" s="7">
        <v>2138</v>
      </c>
      <c r="H761" s="6" t="s">
        <v>16</v>
      </c>
      <c r="I761" s="5" t="s">
        <v>20</v>
      </c>
      <c r="J761" s="5" t="s">
        <v>18</v>
      </c>
      <c r="K761" s="5" t="s">
        <v>80</v>
      </c>
      <c r="L761" s="173">
        <v>2017</v>
      </c>
    </row>
    <row r="762" spans="1:12" x14ac:dyDescent="0.2">
      <c r="A762" s="171" t="s">
        <v>1141</v>
      </c>
      <c r="B762" s="4">
        <v>44869</v>
      </c>
      <c r="C762" s="5" t="s">
        <v>21</v>
      </c>
      <c r="D762" s="5" t="s">
        <v>14</v>
      </c>
      <c r="E762" s="5">
        <v>16</v>
      </c>
      <c r="F762" s="5" t="s">
        <v>22</v>
      </c>
      <c r="G762" s="7">
        <v>2624</v>
      </c>
      <c r="H762" s="6" t="s">
        <v>16</v>
      </c>
      <c r="I762" s="5" t="s">
        <v>20</v>
      </c>
      <c r="J762" s="5" t="s">
        <v>18</v>
      </c>
      <c r="K762" s="5" t="s">
        <v>81</v>
      </c>
      <c r="L762" s="173">
        <v>2018</v>
      </c>
    </row>
    <row r="763" spans="1:12" x14ac:dyDescent="0.2">
      <c r="A763" s="171" t="s">
        <v>1142</v>
      </c>
      <c r="B763" s="4">
        <v>44869</v>
      </c>
      <c r="C763" s="5" t="s">
        <v>21</v>
      </c>
      <c r="D763" s="5" t="s">
        <v>14</v>
      </c>
      <c r="E763" s="5">
        <v>5</v>
      </c>
      <c r="F763" s="5" t="s">
        <v>25</v>
      </c>
      <c r="G763" s="7">
        <v>3110</v>
      </c>
      <c r="H763" s="6" t="s">
        <v>16</v>
      </c>
      <c r="I763" s="5" t="s">
        <v>20</v>
      </c>
      <c r="J763" s="5" t="s">
        <v>18</v>
      </c>
      <c r="K763" s="5" t="s">
        <v>81</v>
      </c>
      <c r="L763" s="173">
        <v>2018</v>
      </c>
    </row>
    <row r="764" spans="1:12" x14ac:dyDescent="0.2">
      <c r="A764" s="171" t="s">
        <v>1143</v>
      </c>
      <c r="B764" s="4">
        <v>44870</v>
      </c>
      <c r="C764" s="5" t="s">
        <v>19</v>
      </c>
      <c r="D764" s="5" t="s">
        <v>14</v>
      </c>
      <c r="E764" s="5">
        <v>20</v>
      </c>
      <c r="F764" s="5" t="s">
        <v>22</v>
      </c>
      <c r="G764" s="7">
        <v>3596</v>
      </c>
      <c r="H764" s="6" t="s">
        <v>16</v>
      </c>
      <c r="I764" s="5" t="s">
        <v>20</v>
      </c>
      <c r="J764" s="5" t="s">
        <v>18</v>
      </c>
      <c r="K764" s="5" t="s">
        <v>80</v>
      </c>
      <c r="L764" s="173">
        <v>2017</v>
      </c>
    </row>
    <row r="765" spans="1:12" x14ac:dyDescent="0.2">
      <c r="A765" s="171" t="s">
        <v>1144</v>
      </c>
      <c r="B765" s="4">
        <v>44870</v>
      </c>
      <c r="C765" s="5" t="s">
        <v>21</v>
      </c>
      <c r="D765" s="5" t="s">
        <v>14</v>
      </c>
      <c r="E765" s="5">
        <v>12</v>
      </c>
      <c r="F765" s="5" t="s">
        <v>22</v>
      </c>
      <c r="G765" s="7">
        <v>4082</v>
      </c>
      <c r="H765" s="6" t="s">
        <v>16</v>
      </c>
      <c r="I765" s="5" t="s">
        <v>20</v>
      </c>
      <c r="J765" s="5" t="s">
        <v>18</v>
      </c>
      <c r="K765" s="5" t="s">
        <v>81</v>
      </c>
      <c r="L765" s="173">
        <v>2018</v>
      </c>
    </row>
    <row r="766" spans="1:12" x14ac:dyDescent="0.2">
      <c r="A766" s="171" t="s">
        <v>1145</v>
      </c>
      <c r="B766" s="4">
        <v>44870</v>
      </c>
      <c r="C766" s="5" t="s">
        <v>23</v>
      </c>
      <c r="D766" s="5" t="s">
        <v>14</v>
      </c>
      <c r="E766" s="5">
        <v>28</v>
      </c>
      <c r="F766" s="5" t="s">
        <v>22</v>
      </c>
      <c r="G766" s="7">
        <v>4568</v>
      </c>
      <c r="H766" s="6" t="s">
        <v>16</v>
      </c>
      <c r="I766" s="5" t="s">
        <v>20</v>
      </c>
      <c r="J766" s="5" t="s">
        <v>18</v>
      </c>
      <c r="K766" s="5" t="s">
        <v>82</v>
      </c>
      <c r="L766" s="173">
        <v>2019</v>
      </c>
    </row>
    <row r="767" spans="1:12" x14ac:dyDescent="0.2">
      <c r="A767" s="171" t="s">
        <v>1146</v>
      </c>
      <c r="B767" s="4">
        <v>44870</v>
      </c>
      <c r="C767" s="5" t="s">
        <v>21</v>
      </c>
      <c r="D767" s="5" t="s">
        <v>14</v>
      </c>
      <c r="E767" s="5">
        <v>5</v>
      </c>
      <c r="F767" s="5" t="s">
        <v>25</v>
      </c>
      <c r="G767" s="7">
        <v>5054</v>
      </c>
      <c r="H767" s="6" t="s">
        <v>16</v>
      </c>
      <c r="I767" s="5" t="s">
        <v>20</v>
      </c>
      <c r="J767" s="5" t="s">
        <v>18</v>
      </c>
      <c r="K767" s="5" t="s">
        <v>81</v>
      </c>
      <c r="L767" s="173">
        <v>2018</v>
      </c>
    </row>
    <row r="768" spans="1:12" x14ac:dyDescent="0.2">
      <c r="A768" s="171" t="s">
        <v>1147</v>
      </c>
      <c r="B768" s="4">
        <v>44875</v>
      </c>
      <c r="C768" s="5" t="s">
        <v>21</v>
      </c>
      <c r="D768" s="5" t="s">
        <v>14</v>
      </c>
      <c r="E768" s="5">
        <v>12</v>
      </c>
      <c r="F768" s="5" t="s">
        <v>22</v>
      </c>
      <c r="G768" s="7">
        <v>5540</v>
      </c>
      <c r="H768" s="6" t="s">
        <v>16</v>
      </c>
      <c r="I768" s="5" t="s">
        <v>20</v>
      </c>
      <c r="J768" s="5" t="s">
        <v>18</v>
      </c>
      <c r="K768" s="5" t="s">
        <v>81</v>
      </c>
      <c r="L768" s="173">
        <v>2018</v>
      </c>
    </row>
    <row r="769" spans="1:12" x14ac:dyDescent="0.2">
      <c r="A769" s="171" t="s">
        <v>1148</v>
      </c>
      <c r="B769" s="4">
        <v>44875</v>
      </c>
      <c r="C769" s="5" t="s">
        <v>19</v>
      </c>
      <c r="D769" s="5" t="s">
        <v>14</v>
      </c>
      <c r="E769" s="5">
        <v>3</v>
      </c>
      <c r="F769" s="5" t="s">
        <v>26</v>
      </c>
      <c r="G769" s="7">
        <v>6026</v>
      </c>
      <c r="H769" s="6" t="s">
        <v>16</v>
      </c>
      <c r="I769" s="5" t="s">
        <v>17</v>
      </c>
      <c r="J769" s="5" t="s">
        <v>18</v>
      </c>
      <c r="K769" s="5" t="s">
        <v>80</v>
      </c>
      <c r="L769" s="173">
        <v>2017</v>
      </c>
    </row>
    <row r="770" spans="1:12" x14ac:dyDescent="0.2">
      <c r="A770" s="171" t="s">
        <v>1149</v>
      </c>
      <c r="B770" s="4">
        <v>44875</v>
      </c>
      <c r="C770" s="5" t="s">
        <v>19</v>
      </c>
      <c r="D770" s="5" t="s">
        <v>14</v>
      </c>
      <c r="E770" s="5">
        <v>23</v>
      </c>
      <c r="F770" s="5" t="s">
        <v>26</v>
      </c>
      <c r="G770" s="7">
        <v>933.6</v>
      </c>
      <c r="H770" s="6" t="s">
        <v>16</v>
      </c>
      <c r="I770" s="5" t="s">
        <v>17</v>
      </c>
      <c r="J770" s="5" t="s">
        <v>18</v>
      </c>
      <c r="K770" s="5" t="s">
        <v>80</v>
      </c>
      <c r="L770" s="173">
        <v>2017</v>
      </c>
    </row>
    <row r="771" spans="1:12" x14ac:dyDescent="0.2">
      <c r="A771" s="171" t="s">
        <v>1150</v>
      </c>
      <c r="B771" s="4">
        <v>44875</v>
      </c>
      <c r="C771" s="5" t="s">
        <v>13</v>
      </c>
      <c r="D771" s="5" t="s">
        <v>14</v>
      </c>
      <c r="E771" s="5">
        <v>6</v>
      </c>
      <c r="F771" s="5" t="s">
        <v>26</v>
      </c>
      <c r="G771" s="7">
        <v>600</v>
      </c>
      <c r="H771" s="6" t="s">
        <v>16</v>
      </c>
      <c r="I771" s="5" t="s">
        <v>17</v>
      </c>
      <c r="J771" s="5" t="s">
        <v>18</v>
      </c>
      <c r="K771" s="5" t="s">
        <v>79</v>
      </c>
      <c r="L771" s="173">
        <v>2017</v>
      </c>
    </row>
    <row r="772" spans="1:12" x14ac:dyDescent="0.2">
      <c r="A772" s="171" t="s">
        <v>1151</v>
      </c>
      <c r="B772" s="4">
        <v>44875</v>
      </c>
      <c r="C772" s="5" t="s">
        <v>13</v>
      </c>
      <c r="D772" s="5" t="s">
        <v>14</v>
      </c>
      <c r="E772" s="5">
        <v>13</v>
      </c>
      <c r="F772" s="5" t="s">
        <v>26</v>
      </c>
      <c r="G772" s="7">
        <v>1445</v>
      </c>
      <c r="H772" s="6" t="s">
        <v>16</v>
      </c>
      <c r="I772" s="5" t="s">
        <v>17</v>
      </c>
      <c r="J772" s="5" t="s">
        <v>18</v>
      </c>
      <c r="K772" s="5" t="s">
        <v>79</v>
      </c>
      <c r="L772" s="173">
        <v>2017</v>
      </c>
    </row>
    <row r="773" spans="1:12" x14ac:dyDescent="0.2">
      <c r="A773" s="171" t="s">
        <v>1152</v>
      </c>
      <c r="B773" s="4">
        <v>44875</v>
      </c>
      <c r="C773" s="5" t="s">
        <v>23</v>
      </c>
      <c r="D773" s="5" t="s">
        <v>14</v>
      </c>
      <c r="E773" s="5">
        <v>28</v>
      </c>
      <c r="F773" s="5" t="s">
        <v>22</v>
      </c>
      <c r="G773" s="7">
        <v>1330</v>
      </c>
      <c r="H773" s="6" t="s">
        <v>16</v>
      </c>
      <c r="I773" s="5" t="s">
        <v>20</v>
      </c>
      <c r="J773" s="5" t="s">
        <v>18</v>
      </c>
      <c r="K773" s="5" t="s">
        <v>82</v>
      </c>
      <c r="L773" s="173">
        <v>2019</v>
      </c>
    </row>
    <row r="774" spans="1:12" x14ac:dyDescent="0.2">
      <c r="A774" s="171" t="s">
        <v>1153</v>
      </c>
      <c r="B774" s="4">
        <v>44875</v>
      </c>
      <c r="C774" s="5" t="s">
        <v>21</v>
      </c>
      <c r="D774" s="5" t="s">
        <v>14</v>
      </c>
      <c r="E774" s="5">
        <v>5</v>
      </c>
      <c r="F774" s="5" t="s">
        <v>25</v>
      </c>
      <c r="G774" s="7">
        <v>1215</v>
      </c>
      <c r="H774" s="6" t="s">
        <v>16</v>
      </c>
      <c r="I774" s="5" t="s">
        <v>20</v>
      </c>
      <c r="J774" s="5" t="s">
        <v>18</v>
      </c>
      <c r="K774" s="5" t="s">
        <v>81</v>
      </c>
      <c r="L774" s="173">
        <v>2018</v>
      </c>
    </row>
    <row r="775" spans="1:12" x14ac:dyDescent="0.2">
      <c r="A775" s="171" t="s">
        <v>1154</v>
      </c>
      <c r="B775" s="4">
        <v>44876</v>
      </c>
      <c r="C775" s="5" t="s">
        <v>19</v>
      </c>
      <c r="D775" s="5" t="s">
        <v>14</v>
      </c>
      <c r="E775" s="5">
        <v>42</v>
      </c>
      <c r="F775" s="5" t="s">
        <v>26</v>
      </c>
      <c r="G775" s="7">
        <v>1100</v>
      </c>
      <c r="H775" s="6" t="s">
        <v>16</v>
      </c>
      <c r="I775" s="5" t="s">
        <v>17</v>
      </c>
      <c r="J775" s="5" t="s">
        <v>18</v>
      </c>
      <c r="K775" s="5" t="s">
        <v>80</v>
      </c>
      <c r="L775" s="173">
        <v>2017</v>
      </c>
    </row>
    <row r="776" spans="1:12" x14ac:dyDescent="0.2">
      <c r="A776" s="171" t="s">
        <v>1155</v>
      </c>
      <c r="B776" s="4">
        <v>44876</v>
      </c>
      <c r="C776" s="5" t="s">
        <v>21</v>
      </c>
      <c r="D776" s="5" t="s">
        <v>14</v>
      </c>
      <c r="E776" s="5">
        <v>11</v>
      </c>
      <c r="F776" s="5" t="s">
        <v>22</v>
      </c>
      <c r="G776" s="7">
        <v>985</v>
      </c>
      <c r="H776" s="6" t="s">
        <v>16</v>
      </c>
      <c r="I776" s="5" t="s">
        <v>20</v>
      </c>
      <c r="J776" s="5" t="s">
        <v>18</v>
      </c>
      <c r="K776" s="5" t="s">
        <v>81</v>
      </c>
      <c r="L776" s="173">
        <v>2018</v>
      </c>
    </row>
    <row r="777" spans="1:12" x14ac:dyDescent="0.2">
      <c r="A777" s="171" t="s">
        <v>1156</v>
      </c>
      <c r="B777" s="4">
        <v>44876</v>
      </c>
      <c r="C777" s="5" t="s">
        <v>23</v>
      </c>
      <c r="D777" s="5" t="s">
        <v>14</v>
      </c>
      <c r="E777" s="5">
        <v>10</v>
      </c>
      <c r="F777" s="5" t="s">
        <v>22</v>
      </c>
      <c r="G777" s="7">
        <v>870</v>
      </c>
      <c r="H777" s="6" t="s">
        <v>16</v>
      </c>
      <c r="I777" s="5" t="s">
        <v>20</v>
      </c>
      <c r="J777" s="5" t="s">
        <v>18</v>
      </c>
      <c r="K777" s="5" t="s">
        <v>82</v>
      </c>
      <c r="L777" s="173">
        <v>2019</v>
      </c>
    </row>
    <row r="778" spans="1:12" x14ac:dyDescent="0.2">
      <c r="A778" s="171" t="s">
        <v>1157</v>
      </c>
      <c r="B778" s="4">
        <v>44876</v>
      </c>
      <c r="C778" s="5" t="s">
        <v>23</v>
      </c>
      <c r="D778" s="5" t="s">
        <v>14</v>
      </c>
      <c r="E778" s="5">
        <v>18</v>
      </c>
      <c r="F778" s="5" t="s">
        <v>22</v>
      </c>
      <c r="G778" s="7">
        <v>755</v>
      </c>
      <c r="H778" s="6" t="s">
        <v>16</v>
      </c>
      <c r="I778" s="5" t="s">
        <v>20</v>
      </c>
      <c r="J778" s="5" t="s">
        <v>18</v>
      </c>
      <c r="K778" s="5" t="s">
        <v>82</v>
      </c>
      <c r="L778" s="173">
        <v>2019</v>
      </c>
    </row>
    <row r="779" spans="1:12" x14ac:dyDescent="0.2">
      <c r="A779" s="171" t="s">
        <v>1158</v>
      </c>
      <c r="B779" s="4">
        <v>44876</v>
      </c>
      <c r="C779" s="5" t="s">
        <v>21</v>
      </c>
      <c r="D779" s="5" t="s">
        <v>14</v>
      </c>
      <c r="E779" s="5">
        <v>5</v>
      </c>
      <c r="F779" s="5" t="s">
        <v>25</v>
      </c>
      <c r="G779" s="7">
        <v>640</v>
      </c>
      <c r="H779" s="6" t="s">
        <v>16</v>
      </c>
      <c r="I779" s="5" t="s">
        <v>20</v>
      </c>
      <c r="J779" s="5" t="s">
        <v>18</v>
      </c>
      <c r="K779" s="5" t="s">
        <v>81</v>
      </c>
      <c r="L779" s="173">
        <v>2018</v>
      </c>
    </row>
    <row r="780" spans="1:12" x14ac:dyDescent="0.2">
      <c r="A780" s="171" t="s">
        <v>1159</v>
      </c>
      <c r="B780" s="4">
        <v>44879</v>
      </c>
      <c r="C780" s="5" t="s">
        <v>19</v>
      </c>
      <c r="D780" s="5" t="s">
        <v>14</v>
      </c>
      <c r="E780" s="5">
        <v>11</v>
      </c>
      <c r="F780" s="5" t="s">
        <v>26</v>
      </c>
      <c r="G780" s="7">
        <v>525</v>
      </c>
      <c r="H780" s="6" t="s">
        <v>16</v>
      </c>
      <c r="I780" s="5" t="s">
        <v>17</v>
      </c>
      <c r="J780" s="5" t="s">
        <v>18</v>
      </c>
      <c r="K780" s="5" t="s">
        <v>80</v>
      </c>
      <c r="L780" s="173">
        <v>2017</v>
      </c>
    </row>
    <row r="781" spans="1:12" x14ac:dyDescent="0.2">
      <c r="A781" s="171" t="s">
        <v>1160</v>
      </c>
      <c r="B781" s="4">
        <v>44879</v>
      </c>
      <c r="C781" s="5" t="s">
        <v>19</v>
      </c>
      <c r="D781" s="5" t="s">
        <v>14</v>
      </c>
      <c r="E781" s="5">
        <v>22</v>
      </c>
      <c r="F781" s="5" t="s">
        <v>26</v>
      </c>
      <c r="G781" s="7">
        <v>410</v>
      </c>
      <c r="H781" s="6" t="s">
        <v>16</v>
      </c>
      <c r="I781" s="5" t="s">
        <v>17</v>
      </c>
      <c r="J781" s="5" t="s">
        <v>18</v>
      </c>
      <c r="K781" s="5" t="s">
        <v>80</v>
      </c>
      <c r="L781" s="173">
        <v>2017</v>
      </c>
    </row>
    <row r="782" spans="1:12" x14ac:dyDescent="0.2">
      <c r="A782" s="171" t="s">
        <v>1161</v>
      </c>
      <c r="B782" s="4">
        <v>44879</v>
      </c>
      <c r="C782" s="5" t="s">
        <v>19</v>
      </c>
      <c r="D782" s="5" t="s">
        <v>14</v>
      </c>
      <c r="E782" s="5">
        <v>2</v>
      </c>
      <c r="F782" s="5" t="s">
        <v>26</v>
      </c>
      <c r="G782" s="7">
        <v>295</v>
      </c>
      <c r="H782" s="6" t="s">
        <v>16</v>
      </c>
      <c r="I782" s="5" t="s">
        <v>17</v>
      </c>
      <c r="J782" s="5" t="s">
        <v>18</v>
      </c>
      <c r="K782" s="5" t="s">
        <v>80</v>
      </c>
      <c r="L782" s="173">
        <v>2017</v>
      </c>
    </row>
    <row r="783" spans="1:12" x14ac:dyDescent="0.2">
      <c r="A783" s="171" t="s">
        <v>1162</v>
      </c>
      <c r="B783" s="4">
        <v>44879</v>
      </c>
      <c r="C783" s="5" t="s">
        <v>19</v>
      </c>
      <c r="D783" s="5" t="s">
        <v>14</v>
      </c>
      <c r="E783" s="5">
        <v>7</v>
      </c>
      <c r="F783" s="5" t="s">
        <v>26</v>
      </c>
      <c r="G783" s="7">
        <v>401</v>
      </c>
      <c r="H783" s="6" t="s">
        <v>16</v>
      </c>
      <c r="I783" s="5" t="s">
        <v>17</v>
      </c>
      <c r="J783" s="5" t="s">
        <v>18</v>
      </c>
      <c r="K783" s="5" t="s">
        <v>80</v>
      </c>
      <c r="L783" s="173">
        <v>2017</v>
      </c>
    </row>
    <row r="784" spans="1:12" x14ac:dyDescent="0.2">
      <c r="A784" s="171" t="s">
        <v>1163</v>
      </c>
      <c r="B784" s="4">
        <v>44879</v>
      </c>
      <c r="C784" s="5" t="s">
        <v>21</v>
      </c>
      <c r="D784" s="5" t="s">
        <v>14</v>
      </c>
      <c r="E784" s="5">
        <v>17</v>
      </c>
      <c r="F784" s="5" t="s">
        <v>25</v>
      </c>
      <c r="G784" s="7">
        <v>1700</v>
      </c>
      <c r="H784" s="6" t="s">
        <v>16</v>
      </c>
      <c r="I784" s="5" t="s">
        <v>20</v>
      </c>
      <c r="J784" s="5" t="s">
        <v>18</v>
      </c>
      <c r="K784" s="5" t="s">
        <v>81</v>
      </c>
      <c r="L784" s="173">
        <v>2018</v>
      </c>
    </row>
    <row r="785" spans="1:12" x14ac:dyDescent="0.2">
      <c r="A785" s="171" t="s">
        <v>1164</v>
      </c>
      <c r="B785" s="4">
        <v>44879</v>
      </c>
      <c r="C785" s="5" t="s">
        <v>23</v>
      </c>
      <c r="D785" s="5" t="s">
        <v>14</v>
      </c>
      <c r="E785" s="5">
        <v>23</v>
      </c>
      <c r="F785" s="5" t="s">
        <v>22</v>
      </c>
      <c r="G785" s="7">
        <v>1238.2</v>
      </c>
      <c r="H785" s="6" t="s">
        <v>16</v>
      </c>
      <c r="I785" s="5" t="s">
        <v>20</v>
      </c>
      <c r="J785" s="5" t="s">
        <v>18</v>
      </c>
      <c r="K785" s="5" t="s">
        <v>82</v>
      </c>
      <c r="L785" s="173">
        <v>2019</v>
      </c>
    </row>
    <row r="786" spans="1:12" x14ac:dyDescent="0.2">
      <c r="A786" s="171" t="s">
        <v>1165</v>
      </c>
      <c r="B786" s="4">
        <v>44879</v>
      </c>
      <c r="C786" s="5" t="s">
        <v>23</v>
      </c>
      <c r="D786" s="5" t="s">
        <v>14</v>
      </c>
      <c r="E786" s="5">
        <v>7</v>
      </c>
      <c r="F786" s="5" t="s">
        <v>22</v>
      </c>
      <c r="G786" s="7">
        <v>361.8</v>
      </c>
      <c r="H786" s="6" t="s">
        <v>16</v>
      </c>
      <c r="I786" s="5" t="s">
        <v>20</v>
      </c>
      <c r="J786" s="5" t="s">
        <v>18</v>
      </c>
      <c r="K786" s="5" t="s">
        <v>82</v>
      </c>
      <c r="L786" s="173">
        <v>2019</v>
      </c>
    </row>
    <row r="787" spans="1:12" x14ac:dyDescent="0.2">
      <c r="A787" s="171" t="s">
        <v>1166</v>
      </c>
      <c r="B787" s="4">
        <v>44880</v>
      </c>
      <c r="C787" s="5" t="s">
        <v>23</v>
      </c>
      <c r="D787" s="5" t="s">
        <v>14</v>
      </c>
      <c r="E787" s="5">
        <v>20</v>
      </c>
      <c r="F787" s="5" t="s">
        <v>22</v>
      </c>
      <c r="G787" s="7">
        <v>751</v>
      </c>
      <c r="H787" s="6" t="s">
        <v>16</v>
      </c>
      <c r="I787" s="5" t="s">
        <v>20</v>
      </c>
      <c r="J787" s="5" t="s">
        <v>18</v>
      </c>
      <c r="K787" s="5" t="s">
        <v>82</v>
      </c>
      <c r="L787" s="173">
        <v>2019</v>
      </c>
    </row>
    <row r="788" spans="1:12" x14ac:dyDescent="0.2">
      <c r="A788" s="171" t="s">
        <v>1167</v>
      </c>
      <c r="B788" s="4">
        <v>44881</v>
      </c>
      <c r="C788" s="5" t="s">
        <v>23</v>
      </c>
      <c r="D788" s="5" t="s">
        <v>14</v>
      </c>
      <c r="E788" s="5">
        <v>2</v>
      </c>
      <c r="F788" s="5" t="s">
        <v>22</v>
      </c>
      <c r="G788" s="7">
        <v>1140.2</v>
      </c>
      <c r="H788" s="6" t="s">
        <v>16</v>
      </c>
      <c r="I788" s="5" t="s">
        <v>20</v>
      </c>
      <c r="J788" s="5" t="s">
        <v>18</v>
      </c>
      <c r="K788" s="5" t="s">
        <v>82</v>
      </c>
      <c r="L788" s="173">
        <v>2019</v>
      </c>
    </row>
    <row r="789" spans="1:12" x14ac:dyDescent="0.2">
      <c r="A789" s="171" t="s">
        <v>1168</v>
      </c>
      <c r="B789" s="4">
        <v>44881</v>
      </c>
      <c r="C789" s="5" t="s">
        <v>23</v>
      </c>
      <c r="D789" s="5" t="s">
        <v>14</v>
      </c>
      <c r="E789" s="5">
        <v>27</v>
      </c>
      <c r="F789" s="5" t="s">
        <v>22</v>
      </c>
      <c r="G789" s="7">
        <v>1529.4</v>
      </c>
      <c r="H789" s="6" t="s">
        <v>16</v>
      </c>
      <c r="I789" s="5" t="s">
        <v>20</v>
      </c>
      <c r="J789" s="5" t="s">
        <v>18</v>
      </c>
      <c r="K789" s="5" t="s">
        <v>82</v>
      </c>
      <c r="L789" s="173">
        <v>2019</v>
      </c>
    </row>
    <row r="790" spans="1:12" x14ac:dyDescent="0.2">
      <c r="A790" s="171" t="s">
        <v>1169</v>
      </c>
      <c r="B790" s="4">
        <v>44881</v>
      </c>
      <c r="C790" s="5" t="s">
        <v>23</v>
      </c>
      <c r="D790" s="5" t="s">
        <v>14</v>
      </c>
      <c r="E790" s="5">
        <v>2</v>
      </c>
      <c r="F790" s="5" t="s">
        <v>22</v>
      </c>
      <c r="G790" s="7">
        <v>1918.6</v>
      </c>
      <c r="H790" s="6" t="s">
        <v>16</v>
      </c>
      <c r="I790" s="5" t="s">
        <v>20</v>
      </c>
      <c r="J790" s="5" t="s">
        <v>18</v>
      </c>
      <c r="K790" s="5" t="s">
        <v>82</v>
      </c>
      <c r="L790" s="173">
        <v>2019</v>
      </c>
    </row>
    <row r="791" spans="1:12" x14ac:dyDescent="0.2">
      <c r="A791" s="171" t="s">
        <v>1170</v>
      </c>
      <c r="B791" s="4">
        <v>44881</v>
      </c>
      <c r="C791" s="5" t="s">
        <v>19</v>
      </c>
      <c r="D791" s="5" t="s">
        <v>14</v>
      </c>
      <c r="E791" s="5">
        <v>42</v>
      </c>
      <c r="F791" s="5" t="s">
        <v>26</v>
      </c>
      <c r="G791" s="7">
        <v>2307.8000000000002</v>
      </c>
      <c r="H791" s="6" t="s">
        <v>16</v>
      </c>
      <c r="I791" s="5" t="s">
        <v>17</v>
      </c>
      <c r="J791" s="5" t="s">
        <v>18</v>
      </c>
      <c r="K791" s="5" t="s">
        <v>80</v>
      </c>
      <c r="L791" s="173">
        <v>2017</v>
      </c>
    </row>
    <row r="792" spans="1:12" x14ac:dyDescent="0.2">
      <c r="A792" s="171" t="s">
        <v>1171</v>
      </c>
      <c r="B792" s="4">
        <v>44881</v>
      </c>
      <c r="C792" s="5" t="s">
        <v>19</v>
      </c>
      <c r="D792" s="5" t="s">
        <v>14</v>
      </c>
      <c r="E792" s="5">
        <v>5</v>
      </c>
      <c r="F792" s="5" t="s">
        <v>26</v>
      </c>
      <c r="G792" s="7">
        <v>2697</v>
      </c>
      <c r="H792" s="6" t="s">
        <v>16</v>
      </c>
      <c r="I792" s="5" t="s">
        <v>17</v>
      </c>
      <c r="J792" s="5" t="s">
        <v>18</v>
      </c>
      <c r="K792" s="5" t="s">
        <v>80</v>
      </c>
      <c r="L792" s="173">
        <v>2017</v>
      </c>
    </row>
    <row r="793" spans="1:12" x14ac:dyDescent="0.2">
      <c r="A793" s="171" t="s">
        <v>1172</v>
      </c>
      <c r="B793" s="4">
        <v>44882</v>
      </c>
      <c r="C793" s="5" t="s">
        <v>23</v>
      </c>
      <c r="D793" s="5" t="s">
        <v>14</v>
      </c>
      <c r="E793" s="5">
        <v>7</v>
      </c>
      <c r="F793" s="5" t="s">
        <v>22</v>
      </c>
      <c r="G793" s="7">
        <v>3086.2</v>
      </c>
      <c r="H793" s="6" t="s">
        <v>16</v>
      </c>
      <c r="I793" s="5" t="s">
        <v>20</v>
      </c>
      <c r="J793" s="5" t="s">
        <v>18</v>
      </c>
      <c r="K793" s="5" t="s">
        <v>82</v>
      </c>
      <c r="L793" s="173">
        <v>2019</v>
      </c>
    </row>
    <row r="794" spans="1:12" x14ac:dyDescent="0.2">
      <c r="A794" s="171" t="s">
        <v>1173</v>
      </c>
      <c r="B794" s="4">
        <v>44882</v>
      </c>
      <c r="C794" s="5" t="s">
        <v>23</v>
      </c>
      <c r="D794" s="5" t="s">
        <v>14</v>
      </c>
      <c r="E794" s="5">
        <v>24</v>
      </c>
      <c r="F794" s="5" t="s">
        <v>22</v>
      </c>
      <c r="G794" s="7">
        <v>3475.4</v>
      </c>
      <c r="H794" s="6" t="s">
        <v>16</v>
      </c>
      <c r="I794" s="5" t="s">
        <v>20</v>
      </c>
      <c r="J794" s="5" t="s">
        <v>18</v>
      </c>
      <c r="K794" s="5" t="s">
        <v>82</v>
      </c>
      <c r="L794" s="173">
        <v>2019</v>
      </c>
    </row>
    <row r="795" spans="1:12" x14ac:dyDescent="0.2">
      <c r="A795" s="171" t="s">
        <v>1174</v>
      </c>
      <c r="B795" s="4">
        <v>44882</v>
      </c>
      <c r="C795" s="5" t="s">
        <v>19</v>
      </c>
      <c r="D795" s="5" t="s">
        <v>14</v>
      </c>
      <c r="E795" s="5">
        <v>3</v>
      </c>
      <c r="F795" s="5" t="s">
        <v>26</v>
      </c>
      <c r="G795" s="7">
        <v>3864.6</v>
      </c>
      <c r="H795" s="6" t="s">
        <v>16</v>
      </c>
      <c r="I795" s="5" t="s">
        <v>17</v>
      </c>
      <c r="J795" s="5" t="s">
        <v>18</v>
      </c>
      <c r="K795" s="5" t="s">
        <v>80</v>
      </c>
      <c r="L795" s="173">
        <v>2017</v>
      </c>
    </row>
    <row r="796" spans="1:12" x14ac:dyDescent="0.2">
      <c r="A796" s="171" t="s">
        <v>1175</v>
      </c>
      <c r="B796" s="4">
        <v>44882</v>
      </c>
      <c r="C796" s="5" t="s">
        <v>19</v>
      </c>
      <c r="D796" s="5" t="s">
        <v>14</v>
      </c>
      <c r="E796" s="5">
        <v>5</v>
      </c>
      <c r="F796" s="5" t="s">
        <v>26</v>
      </c>
      <c r="G796" s="7">
        <v>4253.8</v>
      </c>
      <c r="H796" s="6" t="s">
        <v>16</v>
      </c>
      <c r="I796" s="5" t="s">
        <v>17</v>
      </c>
      <c r="J796" s="5" t="s">
        <v>18</v>
      </c>
      <c r="K796" s="5" t="s">
        <v>80</v>
      </c>
      <c r="L796" s="173">
        <v>2017</v>
      </c>
    </row>
    <row r="797" spans="1:12" x14ac:dyDescent="0.2">
      <c r="A797" s="171" t="s">
        <v>1176</v>
      </c>
      <c r="B797" s="4">
        <v>44882</v>
      </c>
      <c r="C797" s="5" t="s">
        <v>19</v>
      </c>
      <c r="D797" s="5" t="s">
        <v>14</v>
      </c>
      <c r="E797" s="5">
        <v>17</v>
      </c>
      <c r="F797" s="5" t="s">
        <v>26</v>
      </c>
      <c r="G797" s="7">
        <v>4643</v>
      </c>
      <c r="H797" s="6" t="s">
        <v>16</v>
      </c>
      <c r="I797" s="5" t="s">
        <v>17</v>
      </c>
      <c r="J797" s="5" t="s">
        <v>18</v>
      </c>
      <c r="K797" s="5" t="s">
        <v>80</v>
      </c>
      <c r="L797" s="173">
        <v>2017</v>
      </c>
    </row>
    <row r="798" spans="1:12" x14ac:dyDescent="0.2">
      <c r="A798" s="171" t="s">
        <v>1177</v>
      </c>
      <c r="B798" s="4">
        <v>44882</v>
      </c>
      <c r="C798" s="5" t="s">
        <v>19</v>
      </c>
      <c r="D798" s="5" t="s">
        <v>14</v>
      </c>
      <c r="E798" s="5">
        <v>12</v>
      </c>
      <c r="F798" s="5" t="s">
        <v>26</v>
      </c>
      <c r="G798" s="7">
        <v>5032.2</v>
      </c>
      <c r="H798" s="6" t="s">
        <v>16</v>
      </c>
      <c r="I798" s="5" t="s">
        <v>17</v>
      </c>
      <c r="J798" s="5" t="s">
        <v>18</v>
      </c>
      <c r="K798" s="5" t="s">
        <v>80</v>
      </c>
      <c r="L798" s="173">
        <v>2017</v>
      </c>
    </row>
    <row r="799" spans="1:12" x14ac:dyDescent="0.2">
      <c r="A799" s="171" t="s">
        <v>1178</v>
      </c>
      <c r="B799" s="4">
        <v>44882</v>
      </c>
      <c r="C799" s="5" t="s">
        <v>19</v>
      </c>
      <c r="D799" s="5" t="s">
        <v>14</v>
      </c>
      <c r="E799" s="5">
        <v>7</v>
      </c>
      <c r="F799" s="5" t="s">
        <v>26</v>
      </c>
      <c r="G799" s="7">
        <v>5421.4</v>
      </c>
      <c r="H799" s="6" t="s">
        <v>16</v>
      </c>
      <c r="I799" s="5" t="s">
        <v>17</v>
      </c>
      <c r="J799" s="5" t="s">
        <v>18</v>
      </c>
      <c r="K799" s="5" t="s">
        <v>80</v>
      </c>
      <c r="L799" s="173">
        <v>2017</v>
      </c>
    </row>
    <row r="800" spans="1:12" x14ac:dyDescent="0.2">
      <c r="A800" s="171" t="s">
        <v>1179</v>
      </c>
      <c r="B800" s="4">
        <v>44882</v>
      </c>
      <c r="C800" s="5" t="s">
        <v>21</v>
      </c>
      <c r="D800" s="5" t="s">
        <v>14</v>
      </c>
      <c r="E800" s="5">
        <v>10</v>
      </c>
      <c r="F800" s="5" t="s">
        <v>22</v>
      </c>
      <c r="G800" s="7">
        <v>5810.6</v>
      </c>
      <c r="H800" s="6" t="s">
        <v>16</v>
      </c>
      <c r="I800" s="5" t="s">
        <v>20</v>
      </c>
      <c r="J800" s="5" t="s">
        <v>18</v>
      </c>
      <c r="K800" s="5" t="s">
        <v>81</v>
      </c>
      <c r="L800" s="173">
        <v>2018</v>
      </c>
    </row>
    <row r="801" spans="1:12" x14ac:dyDescent="0.2">
      <c r="A801" s="171" t="s">
        <v>1180</v>
      </c>
      <c r="B801" s="4">
        <v>44881</v>
      </c>
      <c r="C801" s="5" t="s">
        <v>21</v>
      </c>
      <c r="D801" s="5" t="s">
        <v>14</v>
      </c>
      <c r="E801" s="5">
        <v>16</v>
      </c>
      <c r="F801" s="5" t="s">
        <v>25</v>
      </c>
      <c r="G801" s="7">
        <v>6199.8</v>
      </c>
      <c r="H801" s="6" t="s">
        <v>16</v>
      </c>
      <c r="I801" s="5" t="s">
        <v>20</v>
      </c>
      <c r="J801" s="5" t="s">
        <v>18</v>
      </c>
      <c r="K801" s="5" t="s">
        <v>81</v>
      </c>
      <c r="L801" s="173">
        <v>2018</v>
      </c>
    </row>
    <row r="802" spans="1:12" x14ac:dyDescent="0.2">
      <c r="A802" s="171" t="s">
        <v>1181</v>
      </c>
      <c r="B802" s="4">
        <v>44881</v>
      </c>
      <c r="C802" s="5" t="s">
        <v>21</v>
      </c>
      <c r="D802" s="5" t="s">
        <v>14</v>
      </c>
      <c r="E802" s="5">
        <v>2</v>
      </c>
      <c r="F802" s="5" t="s">
        <v>25</v>
      </c>
      <c r="G802" s="7">
        <v>6589</v>
      </c>
      <c r="H802" s="6" t="s">
        <v>16</v>
      </c>
      <c r="I802" s="5" t="s">
        <v>20</v>
      </c>
      <c r="J802" s="5" t="s">
        <v>18</v>
      </c>
      <c r="K802" s="5" t="s">
        <v>81</v>
      </c>
      <c r="L802" s="173">
        <v>2018</v>
      </c>
    </row>
    <row r="803" spans="1:12" x14ac:dyDescent="0.2">
      <c r="A803" s="171" t="s">
        <v>1182</v>
      </c>
      <c r="B803" s="4">
        <v>44881</v>
      </c>
      <c r="C803" s="5" t="s">
        <v>21</v>
      </c>
      <c r="D803" s="5" t="s">
        <v>14</v>
      </c>
      <c r="E803" s="5">
        <v>2</v>
      </c>
      <c r="F803" s="5" t="s">
        <v>25</v>
      </c>
      <c r="G803" s="7">
        <v>6978.2</v>
      </c>
      <c r="H803" s="6" t="s">
        <v>16</v>
      </c>
      <c r="I803" s="5" t="s">
        <v>20</v>
      </c>
      <c r="J803" s="5" t="s">
        <v>18</v>
      </c>
      <c r="K803" s="5" t="s">
        <v>81</v>
      </c>
      <c r="L803" s="173">
        <v>2018</v>
      </c>
    </row>
    <row r="804" spans="1:12" x14ac:dyDescent="0.2">
      <c r="A804" s="171" t="s">
        <v>1183</v>
      </c>
      <c r="B804" s="4">
        <v>44881</v>
      </c>
      <c r="C804" s="5" t="s">
        <v>21</v>
      </c>
      <c r="D804" s="5" t="s">
        <v>14</v>
      </c>
      <c r="E804" s="5">
        <v>2</v>
      </c>
      <c r="F804" s="5" t="s">
        <v>25</v>
      </c>
      <c r="G804" s="7">
        <v>7367.4</v>
      </c>
      <c r="H804" s="6" t="s">
        <v>16</v>
      </c>
      <c r="I804" s="5" t="s">
        <v>20</v>
      </c>
      <c r="J804" s="5" t="s">
        <v>18</v>
      </c>
      <c r="K804" s="5" t="s">
        <v>81</v>
      </c>
      <c r="L804" s="173">
        <v>2018</v>
      </c>
    </row>
    <row r="805" spans="1:12" x14ac:dyDescent="0.2">
      <c r="A805" s="171" t="s">
        <v>1184</v>
      </c>
      <c r="B805" s="4">
        <v>44882</v>
      </c>
      <c r="C805" s="5" t="s">
        <v>21</v>
      </c>
      <c r="D805" s="5" t="s">
        <v>14</v>
      </c>
      <c r="E805" s="5">
        <v>2</v>
      </c>
      <c r="F805" s="5" t="s">
        <v>25</v>
      </c>
      <c r="G805" s="7">
        <v>7756.6</v>
      </c>
      <c r="H805" s="6" t="s">
        <v>16</v>
      </c>
      <c r="I805" s="5" t="s">
        <v>20</v>
      </c>
      <c r="J805" s="5" t="s">
        <v>18</v>
      </c>
      <c r="K805" s="5" t="s">
        <v>81</v>
      </c>
      <c r="L805" s="173">
        <v>2018</v>
      </c>
    </row>
    <row r="806" spans="1:12" x14ac:dyDescent="0.2">
      <c r="A806" s="171" t="s">
        <v>1185</v>
      </c>
      <c r="B806" s="4">
        <v>44882</v>
      </c>
      <c r="C806" s="5" t="s">
        <v>21</v>
      </c>
      <c r="D806" s="5" t="s">
        <v>14</v>
      </c>
      <c r="E806" s="5">
        <v>2</v>
      </c>
      <c r="F806" s="5" t="s">
        <v>25</v>
      </c>
      <c r="G806" s="7">
        <v>8145.8</v>
      </c>
      <c r="H806" s="6" t="s">
        <v>16</v>
      </c>
      <c r="I806" s="5" t="s">
        <v>20</v>
      </c>
      <c r="J806" s="5" t="s">
        <v>18</v>
      </c>
      <c r="K806" s="5" t="s">
        <v>81</v>
      </c>
      <c r="L806" s="173">
        <v>2018</v>
      </c>
    </row>
    <row r="807" spans="1:12" x14ac:dyDescent="0.2">
      <c r="A807" s="171" t="s">
        <v>1186</v>
      </c>
      <c r="B807" s="4">
        <v>44883</v>
      </c>
      <c r="C807" s="5" t="s">
        <v>21</v>
      </c>
      <c r="D807" s="5" t="s">
        <v>14</v>
      </c>
      <c r="E807" s="5">
        <v>2</v>
      </c>
      <c r="F807" s="5" t="s">
        <v>25</v>
      </c>
      <c r="G807" s="7">
        <v>87</v>
      </c>
      <c r="H807" s="6" t="s">
        <v>16</v>
      </c>
      <c r="I807" s="5" t="s">
        <v>20</v>
      </c>
      <c r="J807" s="5" t="s">
        <v>18</v>
      </c>
      <c r="K807" s="5" t="s">
        <v>81</v>
      </c>
      <c r="L807" s="173">
        <v>2018</v>
      </c>
    </row>
    <row r="808" spans="1:12" x14ac:dyDescent="0.2">
      <c r="A808" s="171" t="s">
        <v>1187</v>
      </c>
      <c r="B808" s="4">
        <v>44883</v>
      </c>
      <c r="C808" s="5" t="s">
        <v>21</v>
      </c>
      <c r="D808" s="5" t="s">
        <v>14</v>
      </c>
      <c r="E808" s="5">
        <v>11</v>
      </c>
      <c r="F808" s="5" t="s">
        <v>22</v>
      </c>
      <c r="G808" s="7">
        <v>972</v>
      </c>
      <c r="H808" s="6" t="s">
        <v>16</v>
      </c>
      <c r="I808" s="5" t="s">
        <v>20</v>
      </c>
      <c r="J808" s="5" t="s">
        <v>18</v>
      </c>
      <c r="K808" s="5" t="s">
        <v>81</v>
      </c>
      <c r="L808" s="173">
        <v>2018</v>
      </c>
    </row>
    <row r="809" spans="1:12" x14ac:dyDescent="0.2">
      <c r="A809" s="171" t="s">
        <v>1188</v>
      </c>
      <c r="B809" s="4">
        <v>44883</v>
      </c>
      <c r="C809" s="5" t="s">
        <v>23</v>
      </c>
      <c r="D809" s="5" t="s">
        <v>14</v>
      </c>
      <c r="E809" s="5">
        <v>4</v>
      </c>
      <c r="F809" s="5" t="s">
        <v>22</v>
      </c>
      <c r="G809" s="7">
        <v>130</v>
      </c>
      <c r="H809" s="6" t="s">
        <v>16</v>
      </c>
      <c r="I809" s="5" t="s">
        <v>20</v>
      </c>
      <c r="J809" s="5" t="s">
        <v>18</v>
      </c>
      <c r="K809" s="5" t="s">
        <v>82</v>
      </c>
      <c r="L809" s="173">
        <v>2019</v>
      </c>
    </row>
    <row r="810" spans="1:12" x14ac:dyDescent="0.2">
      <c r="A810" s="171" t="s">
        <v>1189</v>
      </c>
      <c r="B810" s="4">
        <v>44883</v>
      </c>
      <c r="C810" s="5" t="s">
        <v>23</v>
      </c>
      <c r="D810" s="5" t="s">
        <v>14</v>
      </c>
      <c r="E810" s="5">
        <v>26</v>
      </c>
      <c r="F810" s="5" t="s">
        <v>22</v>
      </c>
      <c r="G810" s="7">
        <v>1190</v>
      </c>
      <c r="H810" s="6" t="s">
        <v>16</v>
      </c>
      <c r="I810" s="5" t="s">
        <v>20</v>
      </c>
      <c r="J810" s="5" t="s">
        <v>18</v>
      </c>
      <c r="K810" s="5" t="s">
        <v>82</v>
      </c>
      <c r="L810" s="173">
        <v>2019</v>
      </c>
    </row>
    <row r="811" spans="1:12" x14ac:dyDescent="0.2">
      <c r="A811" s="171" t="s">
        <v>1190</v>
      </c>
      <c r="B811" s="4">
        <v>44883</v>
      </c>
      <c r="C811" s="5" t="s">
        <v>19</v>
      </c>
      <c r="D811" s="5" t="s">
        <v>14</v>
      </c>
      <c r="E811" s="5">
        <v>12</v>
      </c>
      <c r="F811" s="5" t="s">
        <v>25</v>
      </c>
      <c r="G811" s="7">
        <v>743.8</v>
      </c>
      <c r="H811" s="6" t="s">
        <v>16</v>
      </c>
      <c r="I811" s="5" t="s">
        <v>20</v>
      </c>
      <c r="J811" s="5" t="s">
        <v>18</v>
      </c>
      <c r="K811" s="5" t="s">
        <v>80</v>
      </c>
      <c r="L811" s="173">
        <v>2017</v>
      </c>
    </row>
    <row r="812" spans="1:12" x14ac:dyDescent="0.2">
      <c r="A812" s="171" t="s">
        <v>1191</v>
      </c>
      <c r="B812" s="4">
        <v>44883</v>
      </c>
      <c r="C812" s="5" t="s">
        <v>19</v>
      </c>
      <c r="D812" s="5" t="s">
        <v>14</v>
      </c>
      <c r="E812" s="5">
        <v>21</v>
      </c>
      <c r="F812" s="5" t="s">
        <v>26</v>
      </c>
      <c r="G812" s="7">
        <v>1059.7</v>
      </c>
      <c r="H812" s="6" t="s">
        <v>16</v>
      </c>
      <c r="I812" s="5" t="s">
        <v>17</v>
      </c>
      <c r="J812" s="5" t="s">
        <v>18</v>
      </c>
      <c r="K812" s="5" t="s">
        <v>80</v>
      </c>
      <c r="L812" s="173">
        <v>2017</v>
      </c>
    </row>
    <row r="813" spans="1:12" x14ac:dyDescent="0.2">
      <c r="A813" s="171" t="s">
        <v>1192</v>
      </c>
      <c r="B813" s="4">
        <v>44883</v>
      </c>
      <c r="C813" s="5" t="s">
        <v>19</v>
      </c>
      <c r="D813" s="5" t="s">
        <v>14</v>
      </c>
      <c r="E813" s="5">
        <v>2</v>
      </c>
      <c r="F813" s="5" t="s">
        <v>26</v>
      </c>
      <c r="G813" s="7">
        <v>95</v>
      </c>
      <c r="H813" s="6" t="s">
        <v>16</v>
      </c>
      <c r="I813" s="5" t="s">
        <v>17</v>
      </c>
      <c r="J813" s="5" t="s">
        <v>18</v>
      </c>
      <c r="K813" s="5" t="s">
        <v>80</v>
      </c>
      <c r="L813" s="173">
        <v>2017</v>
      </c>
    </row>
    <row r="814" spans="1:12" x14ac:dyDescent="0.2">
      <c r="A814" s="171" t="s">
        <v>1193</v>
      </c>
      <c r="B814" s="4">
        <v>44883</v>
      </c>
      <c r="C814" s="5" t="s">
        <v>19</v>
      </c>
      <c r="D814" s="5" t="s">
        <v>14</v>
      </c>
      <c r="E814" s="5">
        <v>2</v>
      </c>
      <c r="F814" s="5" t="s">
        <v>26</v>
      </c>
      <c r="G814" s="7">
        <v>101.2</v>
      </c>
      <c r="H814" s="6" t="s">
        <v>16</v>
      </c>
      <c r="I814" s="5" t="s">
        <v>17</v>
      </c>
      <c r="J814" s="5" t="s">
        <v>18</v>
      </c>
      <c r="K814" s="5" t="s">
        <v>80</v>
      </c>
      <c r="L814" s="173">
        <v>2017</v>
      </c>
    </row>
    <row r="815" spans="1:12" x14ac:dyDescent="0.2">
      <c r="A815" s="171" t="s">
        <v>1194</v>
      </c>
      <c r="B815" s="4">
        <v>44883</v>
      </c>
      <c r="C815" s="5" t="s">
        <v>19</v>
      </c>
      <c r="D815" s="5" t="s">
        <v>14</v>
      </c>
      <c r="E815" s="5">
        <v>3</v>
      </c>
      <c r="F815" s="5" t="s">
        <v>26</v>
      </c>
      <c r="G815" s="7">
        <v>220.5</v>
      </c>
      <c r="H815" s="6" t="s">
        <v>16</v>
      </c>
      <c r="I815" s="5" t="s">
        <v>17</v>
      </c>
      <c r="J815" s="5" t="s">
        <v>18</v>
      </c>
      <c r="K815" s="5" t="s">
        <v>80</v>
      </c>
      <c r="L815" s="173">
        <v>2017</v>
      </c>
    </row>
    <row r="816" spans="1:12" x14ac:dyDescent="0.2">
      <c r="A816" s="171" t="s">
        <v>1195</v>
      </c>
      <c r="B816" s="4">
        <v>44883</v>
      </c>
      <c r="C816" s="5" t="s">
        <v>19</v>
      </c>
      <c r="D816" s="5" t="s">
        <v>14</v>
      </c>
      <c r="E816" s="5">
        <v>2</v>
      </c>
      <c r="F816" s="5" t="s">
        <v>26</v>
      </c>
      <c r="G816" s="7">
        <v>89.2</v>
      </c>
      <c r="H816" s="6" t="s">
        <v>16</v>
      </c>
      <c r="I816" s="5" t="s">
        <v>17</v>
      </c>
      <c r="J816" s="5" t="s">
        <v>18</v>
      </c>
      <c r="K816" s="5" t="s">
        <v>80</v>
      </c>
      <c r="L816" s="173">
        <v>2017</v>
      </c>
    </row>
    <row r="817" spans="1:12" x14ac:dyDescent="0.2">
      <c r="A817" s="171" t="s">
        <v>1196</v>
      </c>
      <c r="B817" s="4">
        <v>44886</v>
      </c>
      <c r="C817" s="5" t="s">
        <v>21</v>
      </c>
      <c r="D817" s="5" t="s">
        <v>14</v>
      </c>
      <c r="E817" s="5">
        <v>11</v>
      </c>
      <c r="F817" s="5" t="s">
        <v>22</v>
      </c>
      <c r="G817" s="7">
        <v>953</v>
      </c>
      <c r="H817" s="6" t="s">
        <v>16</v>
      </c>
      <c r="I817" s="5" t="s">
        <v>20</v>
      </c>
      <c r="J817" s="5" t="s">
        <v>18</v>
      </c>
      <c r="K817" s="5" t="s">
        <v>81</v>
      </c>
      <c r="L817" s="173">
        <v>2018</v>
      </c>
    </row>
    <row r="818" spans="1:12" x14ac:dyDescent="0.2">
      <c r="A818" s="171" t="s">
        <v>1197</v>
      </c>
      <c r="B818" s="4">
        <v>44886</v>
      </c>
      <c r="C818" s="5" t="s">
        <v>23</v>
      </c>
      <c r="D818" s="5" t="s">
        <v>14</v>
      </c>
      <c r="E818" s="5">
        <v>9</v>
      </c>
      <c r="F818" s="5" t="s">
        <v>22</v>
      </c>
      <c r="G818" s="7">
        <v>506</v>
      </c>
      <c r="H818" s="6" t="s">
        <v>16</v>
      </c>
      <c r="I818" s="5" t="s">
        <v>20</v>
      </c>
      <c r="J818" s="5" t="s">
        <v>18</v>
      </c>
      <c r="K818" s="5" t="s">
        <v>82</v>
      </c>
      <c r="L818" s="173">
        <v>2019</v>
      </c>
    </row>
    <row r="819" spans="1:12" x14ac:dyDescent="0.2">
      <c r="A819" s="171" t="s">
        <v>1198</v>
      </c>
      <c r="B819" s="4">
        <v>44886</v>
      </c>
      <c r="C819" s="5" t="s">
        <v>23</v>
      </c>
      <c r="D819" s="5" t="s">
        <v>14</v>
      </c>
      <c r="E819" s="5">
        <v>20</v>
      </c>
      <c r="F819" s="5" t="s">
        <v>22</v>
      </c>
      <c r="G819" s="7">
        <v>1094</v>
      </c>
      <c r="H819" s="6" t="s">
        <v>16</v>
      </c>
      <c r="I819" s="5" t="s">
        <v>20</v>
      </c>
      <c r="J819" s="5" t="s">
        <v>18</v>
      </c>
      <c r="K819" s="5" t="s">
        <v>82</v>
      </c>
      <c r="L819" s="173">
        <v>2019</v>
      </c>
    </row>
    <row r="820" spans="1:12" x14ac:dyDescent="0.2">
      <c r="A820" s="171" t="s">
        <v>1199</v>
      </c>
      <c r="B820" s="4">
        <v>44886</v>
      </c>
      <c r="C820" s="5" t="s">
        <v>19</v>
      </c>
      <c r="D820" s="5" t="s">
        <v>14</v>
      </c>
      <c r="E820" s="5">
        <v>17</v>
      </c>
      <c r="F820" s="5" t="s">
        <v>27</v>
      </c>
      <c r="G820" s="7">
        <v>1191.4000000000001</v>
      </c>
      <c r="H820" s="6" t="s">
        <v>16</v>
      </c>
      <c r="I820" s="5" t="s">
        <v>20</v>
      </c>
      <c r="J820" s="5" t="s">
        <v>18</v>
      </c>
      <c r="K820" s="5" t="s">
        <v>80</v>
      </c>
      <c r="L820" s="173">
        <v>2017</v>
      </c>
    </row>
    <row r="821" spans="1:12" x14ac:dyDescent="0.2">
      <c r="A821" s="171" t="s">
        <v>1200</v>
      </c>
      <c r="B821" s="4">
        <v>44886</v>
      </c>
      <c r="C821" s="5" t="s">
        <v>19</v>
      </c>
      <c r="D821" s="5" t="s">
        <v>14</v>
      </c>
      <c r="E821" s="5">
        <v>6</v>
      </c>
      <c r="F821" s="5" t="s">
        <v>28</v>
      </c>
      <c r="G821" s="7">
        <v>318</v>
      </c>
      <c r="H821" s="6" t="s">
        <v>16</v>
      </c>
      <c r="I821" s="5" t="s">
        <v>20</v>
      </c>
      <c r="J821" s="5" t="s">
        <v>18</v>
      </c>
      <c r="K821" s="5" t="s">
        <v>80</v>
      </c>
      <c r="L821" s="173">
        <v>2017</v>
      </c>
    </row>
    <row r="822" spans="1:12" x14ac:dyDescent="0.2">
      <c r="A822" s="171" t="s">
        <v>1201</v>
      </c>
      <c r="B822" s="4" t="s">
        <v>84</v>
      </c>
      <c r="C822" s="5" t="s">
        <v>13</v>
      </c>
      <c r="D822" s="5" t="s">
        <v>14</v>
      </c>
      <c r="E822" s="5">
        <v>46</v>
      </c>
      <c r="F822" s="5" t="s">
        <v>15</v>
      </c>
      <c r="G822" s="7">
        <v>4840</v>
      </c>
      <c r="H822" s="6" t="s">
        <v>16</v>
      </c>
      <c r="I822" s="5" t="s">
        <v>20</v>
      </c>
      <c r="J822" s="5" t="s">
        <v>18</v>
      </c>
      <c r="K822" s="5" t="s">
        <v>79</v>
      </c>
      <c r="L822" s="173">
        <v>2017</v>
      </c>
    </row>
    <row r="823" spans="1:12" x14ac:dyDescent="0.2">
      <c r="A823" s="171" t="s">
        <v>1202</v>
      </c>
      <c r="B823" s="4">
        <v>44887</v>
      </c>
      <c r="C823" s="5" t="s">
        <v>23</v>
      </c>
      <c r="D823" s="5" t="s">
        <v>14</v>
      </c>
      <c r="E823" s="5">
        <v>11</v>
      </c>
      <c r="F823" s="5" t="s">
        <v>22</v>
      </c>
      <c r="G823" s="7">
        <v>540</v>
      </c>
      <c r="H823" s="6" t="s">
        <v>16</v>
      </c>
      <c r="I823" s="5" t="s">
        <v>20</v>
      </c>
      <c r="J823" s="5" t="s">
        <v>18</v>
      </c>
      <c r="K823" s="5" t="s">
        <v>82</v>
      </c>
      <c r="L823" s="173">
        <v>2019</v>
      </c>
    </row>
    <row r="824" spans="1:12" x14ac:dyDescent="0.2">
      <c r="A824" s="171" t="s">
        <v>1203</v>
      </c>
      <c r="B824" s="4">
        <v>44887</v>
      </c>
      <c r="C824" s="5" t="s">
        <v>23</v>
      </c>
      <c r="D824" s="5" t="s">
        <v>14</v>
      </c>
      <c r="E824" s="5">
        <v>19</v>
      </c>
      <c r="F824" s="5" t="s">
        <v>22</v>
      </c>
      <c r="G824" s="7">
        <v>960</v>
      </c>
      <c r="H824" s="6" t="s">
        <v>16</v>
      </c>
      <c r="I824" s="5" t="s">
        <v>20</v>
      </c>
      <c r="J824" s="5" t="s">
        <v>18</v>
      </c>
      <c r="K824" s="5" t="s">
        <v>82</v>
      </c>
      <c r="L824" s="173">
        <v>2019</v>
      </c>
    </row>
    <row r="825" spans="1:12" x14ac:dyDescent="0.2">
      <c r="A825" s="171" t="s">
        <v>1204</v>
      </c>
      <c r="B825" s="4">
        <v>44887</v>
      </c>
      <c r="C825" s="5" t="s">
        <v>19</v>
      </c>
      <c r="D825" s="5" t="s">
        <v>14</v>
      </c>
      <c r="E825" s="5">
        <v>4</v>
      </c>
      <c r="F825" s="5" t="s">
        <v>28</v>
      </c>
      <c r="G825" s="7">
        <v>300.60000000000002</v>
      </c>
      <c r="H825" s="6" t="s">
        <v>16</v>
      </c>
      <c r="I825" s="5" t="s">
        <v>20</v>
      </c>
      <c r="J825" s="5" t="s">
        <v>18</v>
      </c>
      <c r="K825" s="5" t="s">
        <v>80</v>
      </c>
      <c r="L825" s="173">
        <v>2017</v>
      </c>
    </row>
    <row r="826" spans="1:12" x14ac:dyDescent="0.2">
      <c r="A826" s="171" t="s">
        <v>1205</v>
      </c>
      <c r="B826" s="4">
        <v>44887</v>
      </c>
      <c r="C826" s="5" t="s">
        <v>19</v>
      </c>
      <c r="D826" s="5" t="s">
        <v>14</v>
      </c>
      <c r="E826" s="5">
        <v>1</v>
      </c>
      <c r="F826" s="5" t="s">
        <v>29</v>
      </c>
      <c r="G826" s="7">
        <v>20.5</v>
      </c>
      <c r="H826" s="6" t="s">
        <v>16</v>
      </c>
      <c r="I826" s="5" t="s">
        <v>20</v>
      </c>
      <c r="J826" s="5" t="s">
        <v>18</v>
      </c>
      <c r="K826" s="5" t="s">
        <v>80</v>
      </c>
      <c r="L826" s="173">
        <v>2017</v>
      </c>
    </row>
    <row r="827" spans="1:12" x14ac:dyDescent="0.2">
      <c r="A827" s="171" t="s">
        <v>1206</v>
      </c>
      <c r="B827" s="4">
        <v>44887</v>
      </c>
      <c r="C827" s="5" t="s">
        <v>19</v>
      </c>
      <c r="D827" s="5" t="s">
        <v>14</v>
      </c>
      <c r="E827" s="5">
        <v>1</v>
      </c>
      <c r="F827" s="5" t="s">
        <v>26</v>
      </c>
      <c r="G827" s="7">
        <v>47.5</v>
      </c>
      <c r="H827" s="6" t="s">
        <v>16</v>
      </c>
      <c r="I827" s="5" t="s">
        <v>20</v>
      </c>
      <c r="J827" s="5" t="s">
        <v>18</v>
      </c>
      <c r="K827" s="5" t="s">
        <v>80</v>
      </c>
      <c r="L827" s="173">
        <v>2017</v>
      </c>
    </row>
    <row r="828" spans="1:12" x14ac:dyDescent="0.2">
      <c r="A828" s="171" t="s">
        <v>1207</v>
      </c>
      <c r="B828" s="4">
        <v>44887</v>
      </c>
      <c r="C828" s="5" t="s">
        <v>19</v>
      </c>
      <c r="D828" s="5" t="s">
        <v>14</v>
      </c>
      <c r="E828" s="5">
        <v>18</v>
      </c>
      <c r="F828" s="5" t="s">
        <v>27</v>
      </c>
      <c r="G828" s="7">
        <v>1251.4000000000001</v>
      </c>
      <c r="H828" s="6" t="s">
        <v>16</v>
      </c>
      <c r="I828" s="5" t="s">
        <v>20</v>
      </c>
      <c r="J828" s="5" t="s">
        <v>18</v>
      </c>
      <c r="K828" s="5" t="s">
        <v>80</v>
      </c>
      <c r="L828" s="173">
        <v>2017</v>
      </c>
    </row>
    <row r="829" spans="1:12" x14ac:dyDescent="0.2">
      <c r="A829" s="171" t="s">
        <v>1208</v>
      </c>
      <c r="B829" s="4">
        <v>44887</v>
      </c>
      <c r="C829" s="5" t="s">
        <v>21</v>
      </c>
      <c r="D829" s="5" t="s">
        <v>14</v>
      </c>
      <c r="E829" s="5">
        <v>12</v>
      </c>
      <c r="F829" s="5" t="s">
        <v>22</v>
      </c>
      <c r="G829" s="7">
        <v>1127</v>
      </c>
      <c r="H829" s="6" t="s">
        <v>16</v>
      </c>
      <c r="I829" s="5" t="s">
        <v>20</v>
      </c>
      <c r="J829" s="5" t="s">
        <v>18</v>
      </c>
      <c r="K829" s="5" t="s">
        <v>81</v>
      </c>
      <c r="L829" s="173">
        <v>2018</v>
      </c>
    </row>
    <row r="830" spans="1:12" x14ac:dyDescent="0.2">
      <c r="A830" s="171" t="s">
        <v>1209</v>
      </c>
      <c r="B830" s="4">
        <v>44888</v>
      </c>
      <c r="C830" s="5" t="s">
        <v>13</v>
      </c>
      <c r="D830" s="5" t="s">
        <v>14</v>
      </c>
      <c r="E830" s="5">
        <v>14</v>
      </c>
      <c r="F830" s="5" t="s">
        <v>15</v>
      </c>
      <c r="G830" s="7">
        <v>2760</v>
      </c>
      <c r="H830" s="6" t="s">
        <v>16</v>
      </c>
      <c r="I830" s="5" t="s">
        <v>20</v>
      </c>
      <c r="J830" s="5" t="s">
        <v>18</v>
      </c>
      <c r="K830" s="5" t="s">
        <v>79</v>
      </c>
      <c r="L830" s="173">
        <v>2017</v>
      </c>
    </row>
    <row r="831" spans="1:12" x14ac:dyDescent="0.2">
      <c r="A831" s="171" t="s">
        <v>1210</v>
      </c>
      <c r="B831" s="4">
        <v>44888</v>
      </c>
      <c r="C831" s="5" t="s">
        <v>13</v>
      </c>
      <c r="D831" s="5" t="s">
        <v>14</v>
      </c>
      <c r="E831" s="5">
        <v>27</v>
      </c>
      <c r="F831" s="5" t="s">
        <v>15</v>
      </c>
      <c r="G831" s="7">
        <v>2540</v>
      </c>
      <c r="H831" s="6" t="s">
        <v>16</v>
      </c>
      <c r="I831" s="5" t="s">
        <v>20</v>
      </c>
      <c r="J831" s="5" t="s">
        <v>18</v>
      </c>
      <c r="K831" s="5" t="s">
        <v>79</v>
      </c>
      <c r="L831" s="173">
        <v>2017</v>
      </c>
    </row>
    <row r="832" spans="1:12" x14ac:dyDescent="0.2">
      <c r="A832" s="171" t="s">
        <v>1211</v>
      </c>
      <c r="B832" s="4">
        <v>44888</v>
      </c>
      <c r="C832" s="5" t="s">
        <v>21</v>
      </c>
      <c r="D832" s="5" t="s">
        <v>14</v>
      </c>
      <c r="E832" s="5">
        <v>10</v>
      </c>
      <c r="F832" s="5" t="s">
        <v>22</v>
      </c>
      <c r="G832" s="7">
        <v>975</v>
      </c>
      <c r="H832" s="6" t="s">
        <v>16</v>
      </c>
      <c r="I832" s="5" t="s">
        <v>20</v>
      </c>
      <c r="J832" s="5" t="s">
        <v>18</v>
      </c>
      <c r="K832" s="5" t="s">
        <v>81</v>
      </c>
      <c r="L832" s="173">
        <v>2018</v>
      </c>
    </row>
    <row r="833" spans="1:12" x14ac:dyDescent="0.2">
      <c r="A833" s="171" t="s">
        <v>1212</v>
      </c>
      <c r="B833" s="4">
        <v>44888</v>
      </c>
      <c r="C833" s="5" t="s">
        <v>19</v>
      </c>
      <c r="D833" s="5" t="s">
        <v>14</v>
      </c>
      <c r="E833" s="5">
        <v>4</v>
      </c>
      <c r="F833" s="5" t="s">
        <v>30</v>
      </c>
      <c r="G833" s="7">
        <v>353.5</v>
      </c>
      <c r="H833" s="6" t="s">
        <v>16</v>
      </c>
      <c r="I833" s="5" t="s">
        <v>20</v>
      </c>
      <c r="J833" s="5" t="s">
        <v>18</v>
      </c>
      <c r="K833" s="5" t="s">
        <v>80</v>
      </c>
      <c r="L833" s="173">
        <v>2017</v>
      </c>
    </row>
    <row r="834" spans="1:12" x14ac:dyDescent="0.2">
      <c r="A834" s="171" t="s">
        <v>1213</v>
      </c>
      <c r="B834" s="4">
        <v>44888</v>
      </c>
      <c r="C834" s="5" t="s">
        <v>19</v>
      </c>
      <c r="D834" s="5" t="s">
        <v>14</v>
      </c>
      <c r="E834" s="5">
        <v>1</v>
      </c>
      <c r="F834" s="5" t="s">
        <v>26</v>
      </c>
      <c r="G834" s="7">
        <v>37.700000000000003</v>
      </c>
      <c r="H834" s="6" t="s">
        <v>16</v>
      </c>
      <c r="I834" s="5" t="s">
        <v>20</v>
      </c>
      <c r="J834" s="5" t="s">
        <v>18</v>
      </c>
      <c r="K834" s="5" t="s">
        <v>80</v>
      </c>
      <c r="L834" s="173">
        <v>2017</v>
      </c>
    </row>
    <row r="835" spans="1:12" x14ac:dyDescent="0.2">
      <c r="A835" s="171" t="s">
        <v>1214</v>
      </c>
      <c r="B835" s="4">
        <v>44888</v>
      </c>
      <c r="C835" s="5" t="s">
        <v>19</v>
      </c>
      <c r="D835" s="5" t="s">
        <v>14</v>
      </c>
      <c r="E835" s="5">
        <v>1</v>
      </c>
      <c r="F835" s="5" t="s">
        <v>28</v>
      </c>
      <c r="G835" s="7">
        <v>14.4</v>
      </c>
      <c r="H835" s="6" t="s">
        <v>16</v>
      </c>
      <c r="I835" s="5" t="s">
        <v>20</v>
      </c>
      <c r="J835" s="5" t="s">
        <v>18</v>
      </c>
      <c r="K835" s="5" t="s">
        <v>80</v>
      </c>
      <c r="L835" s="173">
        <v>2017</v>
      </c>
    </row>
    <row r="836" spans="1:12" x14ac:dyDescent="0.2">
      <c r="A836" s="171" t="s">
        <v>1215</v>
      </c>
      <c r="B836" s="4">
        <v>44888</v>
      </c>
      <c r="C836" s="5" t="s">
        <v>19</v>
      </c>
      <c r="D836" s="5" t="s">
        <v>14</v>
      </c>
      <c r="E836" s="5">
        <v>18</v>
      </c>
      <c r="F836" s="5" t="s">
        <v>27</v>
      </c>
      <c r="G836" s="7">
        <v>1194</v>
      </c>
      <c r="H836" s="6" t="s">
        <v>16</v>
      </c>
      <c r="I836" s="5" t="s">
        <v>20</v>
      </c>
      <c r="J836" s="5" t="s">
        <v>18</v>
      </c>
      <c r="K836" s="5" t="s">
        <v>80</v>
      </c>
      <c r="L836" s="173">
        <v>2017</v>
      </c>
    </row>
    <row r="837" spans="1:12" x14ac:dyDescent="0.2">
      <c r="A837" s="171" t="s">
        <v>1216</v>
      </c>
      <c r="B837" s="4">
        <v>44888</v>
      </c>
      <c r="C837" s="5" t="s">
        <v>23</v>
      </c>
      <c r="D837" s="5" t="s">
        <v>14</v>
      </c>
      <c r="E837" s="5">
        <v>25</v>
      </c>
      <c r="F837" s="5" t="s">
        <v>22</v>
      </c>
      <c r="G837" s="7">
        <v>1400</v>
      </c>
      <c r="H837" s="6" t="s">
        <v>16</v>
      </c>
      <c r="I837" s="5" t="s">
        <v>20</v>
      </c>
      <c r="J837" s="5" t="s">
        <v>18</v>
      </c>
      <c r="K837" s="5" t="s">
        <v>82</v>
      </c>
      <c r="L837" s="173">
        <v>2019</v>
      </c>
    </row>
    <row r="838" spans="1:12" x14ac:dyDescent="0.2">
      <c r="A838" s="171" t="s">
        <v>1217</v>
      </c>
      <c r="B838" s="4">
        <v>44888</v>
      </c>
      <c r="C838" s="5" t="s">
        <v>23</v>
      </c>
      <c r="D838" s="5" t="s">
        <v>14</v>
      </c>
      <c r="E838" s="5">
        <v>6</v>
      </c>
      <c r="F838" s="5" t="s">
        <v>22</v>
      </c>
      <c r="G838" s="7">
        <v>380</v>
      </c>
      <c r="H838" s="6" t="s">
        <v>16</v>
      </c>
      <c r="I838" s="5" t="s">
        <v>20</v>
      </c>
      <c r="J838" s="5" t="s">
        <v>18</v>
      </c>
      <c r="K838" s="5" t="s">
        <v>82</v>
      </c>
      <c r="L838" s="173">
        <v>2019</v>
      </c>
    </row>
    <row r="839" spans="1:12" x14ac:dyDescent="0.2">
      <c r="A839" s="171" t="s">
        <v>1218</v>
      </c>
      <c r="B839" s="4">
        <v>44889</v>
      </c>
      <c r="C839" s="5" t="s">
        <v>21</v>
      </c>
      <c r="D839" s="5" t="s">
        <v>14</v>
      </c>
      <c r="E839" s="5">
        <v>10</v>
      </c>
      <c r="F839" s="5" t="s">
        <v>22</v>
      </c>
      <c r="G839" s="7">
        <v>952</v>
      </c>
      <c r="H839" s="6" t="s">
        <v>16</v>
      </c>
      <c r="I839" s="5" t="s">
        <v>20</v>
      </c>
      <c r="J839" s="5" t="s">
        <v>18</v>
      </c>
      <c r="K839" s="5" t="s">
        <v>81</v>
      </c>
      <c r="L839" s="173">
        <v>2018</v>
      </c>
    </row>
    <row r="840" spans="1:12" x14ac:dyDescent="0.2">
      <c r="A840" s="171" t="s">
        <v>1219</v>
      </c>
      <c r="B840" s="4">
        <v>44889</v>
      </c>
      <c r="C840" s="5" t="s">
        <v>19</v>
      </c>
      <c r="D840" s="5" t="s">
        <v>14</v>
      </c>
      <c r="E840" s="5">
        <v>17</v>
      </c>
      <c r="F840" s="5" t="s">
        <v>27</v>
      </c>
      <c r="G840" s="7">
        <v>1039</v>
      </c>
      <c r="H840" s="6" t="s">
        <v>16</v>
      </c>
      <c r="I840" s="5" t="s">
        <v>20</v>
      </c>
      <c r="J840" s="5" t="s">
        <v>18</v>
      </c>
      <c r="K840" s="5" t="s">
        <v>80</v>
      </c>
      <c r="L840" s="173">
        <v>2017</v>
      </c>
    </row>
    <row r="841" spans="1:12" x14ac:dyDescent="0.2">
      <c r="A841" s="171" t="s">
        <v>1220</v>
      </c>
      <c r="B841" s="4">
        <v>44889</v>
      </c>
      <c r="C841" s="5" t="s">
        <v>19</v>
      </c>
      <c r="D841" s="5" t="s">
        <v>14</v>
      </c>
      <c r="E841" s="5">
        <v>6</v>
      </c>
      <c r="F841" s="5" t="s">
        <v>30</v>
      </c>
      <c r="G841" s="7">
        <v>441</v>
      </c>
      <c r="H841" s="6" t="s">
        <v>16</v>
      </c>
      <c r="I841" s="5" t="s">
        <v>20</v>
      </c>
      <c r="J841" s="5" t="s">
        <v>18</v>
      </c>
      <c r="K841" s="5" t="s">
        <v>80</v>
      </c>
      <c r="L841" s="173">
        <v>2017</v>
      </c>
    </row>
    <row r="842" spans="1:12" x14ac:dyDescent="0.2">
      <c r="A842" s="171" t="s">
        <v>1221</v>
      </c>
      <c r="B842" s="4">
        <v>44889</v>
      </c>
      <c r="C842" s="5" t="s">
        <v>13</v>
      </c>
      <c r="D842" s="5" t="s">
        <v>14</v>
      </c>
      <c r="E842" s="5">
        <v>5</v>
      </c>
      <c r="F842" s="5" t="s">
        <v>15</v>
      </c>
      <c r="G842" s="7">
        <v>1080</v>
      </c>
      <c r="H842" s="6" t="s">
        <v>16</v>
      </c>
      <c r="I842" s="5" t="s">
        <v>20</v>
      </c>
      <c r="J842" s="5" t="s">
        <v>18</v>
      </c>
      <c r="K842" s="5" t="s">
        <v>79</v>
      </c>
      <c r="L842" s="173">
        <v>2017</v>
      </c>
    </row>
    <row r="843" spans="1:12" x14ac:dyDescent="0.2">
      <c r="A843" s="171" t="s">
        <v>1222</v>
      </c>
      <c r="B843" s="4">
        <v>44889</v>
      </c>
      <c r="C843" s="5" t="s">
        <v>13</v>
      </c>
      <c r="D843" s="5" t="s">
        <v>14</v>
      </c>
      <c r="E843" s="5">
        <v>10</v>
      </c>
      <c r="F843" s="5" t="s">
        <v>15</v>
      </c>
      <c r="G843" s="7">
        <v>2000</v>
      </c>
      <c r="H843" s="6" t="s">
        <v>16</v>
      </c>
      <c r="I843" s="5" t="s">
        <v>20</v>
      </c>
      <c r="J843" s="5" t="s">
        <v>18</v>
      </c>
      <c r="K843" s="5" t="s">
        <v>79</v>
      </c>
      <c r="L843" s="173">
        <v>2017</v>
      </c>
    </row>
    <row r="844" spans="1:12" x14ac:dyDescent="0.2">
      <c r="A844" s="171" t="s">
        <v>1223</v>
      </c>
      <c r="B844" s="4">
        <v>44889</v>
      </c>
      <c r="C844" s="5" t="s">
        <v>13</v>
      </c>
      <c r="D844" s="5" t="s">
        <v>14</v>
      </c>
      <c r="E844" s="5">
        <v>27</v>
      </c>
      <c r="F844" s="5" t="s">
        <v>15</v>
      </c>
      <c r="G844" s="7">
        <v>4140</v>
      </c>
      <c r="H844" s="6" t="s">
        <v>16</v>
      </c>
      <c r="I844" s="5" t="s">
        <v>20</v>
      </c>
      <c r="J844" s="5" t="s">
        <v>18</v>
      </c>
      <c r="K844" s="5" t="s">
        <v>79</v>
      </c>
      <c r="L844" s="173">
        <v>2017</v>
      </c>
    </row>
    <row r="845" spans="1:12" x14ac:dyDescent="0.2">
      <c r="A845" s="171" t="s">
        <v>1224</v>
      </c>
      <c r="B845" s="4">
        <v>44889</v>
      </c>
      <c r="C845" s="5" t="s">
        <v>23</v>
      </c>
      <c r="D845" s="5" t="s">
        <v>14</v>
      </c>
      <c r="E845" s="5">
        <v>30</v>
      </c>
      <c r="F845" s="5" t="s">
        <v>22</v>
      </c>
      <c r="G845" s="7">
        <v>1357</v>
      </c>
      <c r="H845" s="6" t="s">
        <v>16</v>
      </c>
      <c r="I845" s="5" t="s">
        <v>20</v>
      </c>
      <c r="J845" s="5" t="s">
        <v>18</v>
      </c>
      <c r="K845" s="5" t="s">
        <v>82</v>
      </c>
      <c r="L845" s="173">
        <v>2019</v>
      </c>
    </row>
    <row r="846" spans="1:12" x14ac:dyDescent="0.2">
      <c r="A846" s="171" t="s">
        <v>1225</v>
      </c>
      <c r="B846" s="4">
        <v>44890</v>
      </c>
      <c r="C846" s="5" t="s">
        <v>19</v>
      </c>
      <c r="D846" s="5" t="s">
        <v>14</v>
      </c>
      <c r="E846" s="5">
        <v>18</v>
      </c>
      <c r="F846" s="5" t="s">
        <v>27</v>
      </c>
      <c r="G846" s="7">
        <v>954.5</v>
      </c>
      <c r="H846" s="6" t="s">
        <v>16</v>
      </c>
      <c r="I846" s="5" t="s">
        <v>20</v>
      </c>
      <c r="J846" s="5" t="s">
        <v>18</v>
      </c>
      <c r="K846" s="5" t="s">
        <v>80</v>
      </c>
      <c r="L846" s="173">
        <v>2017</v>
      </c>
    </row>
    <row r="847" spans="1:12" x14ac:dyDescent="0.2">
      <c r="A847" s="171" t="s">
        <v>1226</v>
      </c>
      <c r="B847" s="4">
        <v>44890</v>
      </c>
      <c r="C847" s="5" t="s">
        <v>19</v>
      </c>
      <c r="D847" s="5" t="s">
        <v>14</v>
      </c>
      <c r="E847" s="5">
        <v>6</v>
      </c>
      <c r="F847" s="5" t="s">
        <v>30</v>
      </c>
      <c r="G847" s="7">
        <v>585.5</v>
      </c>
      <c r="H847" s="6" t="s">
        <v>16</v>
      </c>
      <c r="I847" s="5" t="s">
        <v>20</v>
      </c>
      <c r="J847" s="5" t="s">
        <v>18</v>
      </c>
      <c r="K847" s="5" t="s">
        <v>80</v>
      </c>
      <c r="L847" s="173">
        <v>2017</v>
      </c>
    </row>
    <row r="848" spans="1:12" x14ac:dyDescent="0.2">
      <c r="A848" s="171" t="s">
        <v>1227</v>
      </c>
      <c r="B848" s="4">
        <v>44890</v>
      </c>
      <c r="C848" s="5" t="s">
        <v>21</v>
      </c>
      <c r="D848" s="5" t="s">
        <v>14</v>
      </c>
      <c r="E848" s="5">
        <v>9</v>
      </c>
      <c r="F848" s="5" t="s">
        <v>22</v>
      </c>
      <c r="G848" s="7">
        <v>533</v>
      </c>
      <c r="H848" s="6" t="s">
        <v>16</v>
      </c>
      <c r="I848" s="5" t="s">
        <v>20</v>
      </c>
      <c r="J848" s="5" t="s">
        <v>18</v>
      </c>
      <c r="K848" s="5" t="s">
        <v>81</v>
      </c>
      <c r="L848" s="173">
        <v>2018</v>
      </c>
    </row>
    <row r="849" spans="1:12" x14ac:dyDescent="0.2">
      <c r="A849" s="171" t="s">
        <v>1228</v>
      </c>
      <c r="B849" s="4">
        <v>44890</v>
      </c>
      <c r="C849" s="5" t="s">
        <v>23</v>
      </c>
      <c r="D849" s="5" t="s">
        <v>14</v>
      </c>
      <c r="E849" s="5">
        <v>23</v>
      </c>
      <c r="F849" s="5" t="s">
        <v>22</v>
      </c>
      <c r="G849" s="7">
        <v>1004</v>
      </c>
      <c r="H849" s="6" t="s">
        <v>16</v>
      </c>
      <c r="I849" s="5" t="s">
        <v>20</v>
      </c>
      <c r="J849" s="5" t="s">
        <v>18</v>
      </c>
      <c r="K849" s="5" t="s">
        <v>82</v>
      </c>
      <c r="L849" s="173">
        <v>2019</v>
      </c>
    </row>
    <row r="850" spans="1:12" x14ac:dyDescent="0.2">
      <c r="A850" s="171" t="s">
        <v>1229</v>
      </c>
      <c r="B850" s="4">
        <v>44890</v>
      </c>
      <c r="C850" s="5" t="s">
        <v>23</v>
      </c>
      <c r="D850" s="5" t="s">
        <v>14</v>
      </c>
      <c r="E850" s="5">
        <v>8</v>
      </c>
      <c r="F850" s="5" t="s">
        <v>22</v>
      </c>
      <c r="G850" s="7">
        <v>379</v>
      </c>
      <c r="H850" s="6" t="s">
        <v>16</v>
      </c>
      <c r="I850" s="5" t="s">
        <v>20</v>
      </c>
      <c r="J850" s="5" t="s">
        <v>18</v>
      </c>
      <c r="K850" s="5" t="s">
        <v>82</v>
      </c>
      <c r="L850" s="173">
        <v>2019</v>
      </c>
    </row>
    <row r="851" spans="1:12" x14ac:dyDescent="0.2">
      <c r="A851" s="171" t="s">
        <v>1230</v>
      </c>
      <c r="B851" s="4">
        <v>44890</v>
      </c>
      <c r="C851" s="5" t="s">
        <v>13</v>
      </c>
      <c r="D851" s="5" t="s">
        <v>14</v>
      </c>
      <c r="E851" s="5"/>
      <c r="F851" s="5" t="s">
        <v>15</v>
      </c>
      <c r="G851" s="7">
        <v>2200</v>
      </c>
      <c r="H851" s="6" t="s">
        <v>16</v>
      </c>
      <c r="I851" s="5" t="s">
        <v>20</v>
      </c>
      <c r="J851" s="5" t="s">
        <v>31</v>
      </c>
      <c r="K851" s="5" t="s">
        <v>79</v>
      </c>
      <c r="L851" s="173">
        <v>2017</v>
      </c>
    </row>
    <row r="852" spans="1:12" x14ac:dyDescent="0.2">
      <c r="A852" s="171" t="s">
        <v>1231</v>
      </c>
      <c r="B852" s="4">
        <v>44890</v>
      </c>
      <c r="C852" s="5" t="s">
        <v>13</v>
      </c>
      <c r="D852" s="5" t="s">
        <v>14</v>
      </c>
      <c r="E852" s="5">
        <v>20</v>
      </c>
      <c r="F852" s="5" t="s">
        <v>15</v>
      </c>
      <c r="G852" s="7">
        <v>3280</v>
      </c>
      <c r="H852" s="6" t="s">
        <v>16</v>
      </c>
      <c r="I852" s="5" t="s">
        <v>20</v>
      </c>
      <c r="J852" s="5" t="s">
        <v>18</v>
      </c>
      <c r="K852" s="5" t="s">
        <v>79</v>
      </c>
      <c r="L852" s="173">
        <v>2017</v>
      </c>
    </row>
    <row r="853" spans="1:12" x14ac:dyDescent="0.2">
      <c r="A853" s="171" t="s">
        <v>1232</v>
      </c>
      <c r="B853" s="4">
        <v>44890</v>
      </c>
      <c r="C853" s="5" t="s">
        <v>13</v>
      </c>
      <c r="D853" s="5" t="s">
        <v>14</v>
      </c>
      <c r="E853" s="5">
        <v>14</v>
      </c>
      <c r="F853" s="5" t="s">
        <v>15</v>
      </c>
      <c r="G853" s="7">
        <v>2520</v>
      </c>
      <c r="H853" s="6" t="s">
        <v>16</v>
      </c>
      <c r="I853" s="5" t="s">
        <v>20</v>
      </c>
      <c r="J853" s="5" t="s">
        <v>18</v>
      </c>
      <c r="K853" s="5" t="s">
        <v>79</v>
      </c>
      <c r="L853" s="173">
        <v>2017</v>
      </c>
    </row>
    <row r="854" spans="1:12" x14ac:dyDescent="0.2">
      <c r="A854" s="171" t="s">
        <v>1233</v>
      </c>
      <c r="B854" s="4">
        <v>44893</v>
      </c>
      <c r="C854" s="5" t="s">
        <v>23</v>
      </c>
      <c r="D854" s="5" t="s">
        <v>14</v>
      </c>
      <c r="E854" s="5">
        <v>30</v>
      </c>
      <c r="F854" s="5" t="s">
        <v>22</v>
      </c>
      <c r="G854" s="7">
        <v>487</v>
      </c>
      <c r="H854" s="6" t="s">
        <v>16</v>
      </c>
      <c r="I854" s="5" t="s">
        <v>20</v>
      </c>
      <c r="J854" s="5" t="s">
        <v>18</v>
      </c>
      <c r="K854" s="5" t="s">
        <v>82</v>
      </c>
      <c r="L854" s="173">
        <v>2019</v>
      </c>
    </row>
    <row r="855" spans="1:12" x14ac:dyDescent="0.2">
      <c r="A855" s="171" t="s">
        <v>1234</v>
      </c>
      <c r="B855" s="4">
        <v>44893</v>
      </c>
      <c r="C855" s="5" t="s">
        <v>13</v>
      </c>
      <c r="D855" s="5" t="s">
        <v>14</v>
      </c>
      <c r="E855" s="5">
        <v>18</v>
      </c>
      <c r="F855" s="5" t="s">
        <v>15</v>
      </c>
      <c r="G855" s="7">
        <v>2440</v>
      </c>
      <c r="H855" s="6" t="s">
        <v>16</v>
      </c>
      <c r="I855" s="5" t="s">
        <v>20</v>
      </c>
      <c r="J855" s="5" t="s">
        <v>18</v>
      </c>
      <c r="K855" s="5" t="s">
        <v>79</v>
      </c>
      <c r="L855" s="173">
        <v>2017</v>
      </c>
    </row>
    <row r="856" spans="1:12" x14ac:dyDescent="0.2">
      <c r="A856" s="171" t="s">
        <v>1235</v>
      </c>
      <c r="B856" s="4">
        <v>44893</v>
      </c>
      <c r="C856" s="5" t="s">
        <v>13</v>
      </c>
      <c r="D856" s="5" t="s">
        <v>14</v>
      </c>
      <c r="E856" s="5">
        <v>7</v>
      </c>
      <c r="F856" s="5" t="s">
        <v>15</v>
      </c>
      <c r="G856" s="7">
        <v>4540</v>
      </c>
      <c r="H856" s="6" t="s">
        <v>16</v>
      </c>
      <c r="I856" s="5" t="s">
        <v>20</v>
      </c>
      <c r="J856" s="5" t="s">
        <v>31</v>
      </c>
      <c r="K856" s="5" t="s">
        <v>79</v>
      </c>
      <c r="L856" s="173">
        <v>2017</v>
      </c>
    </row>
    <row r="857" spans="1:12" x14ac:dyDescent="0.2">
      <c r="A857" s="171" t="s">
        <v>1236</v>
      </c>
      <c r="B857" s="4">
        <v>44893</v>
      </c>
      <c r="C857" s="5" t="s">
        <v>13</v>
      </c>
      <c r="D857" s="5" t="s">
        <v>14</v>
      </c>
      <c r="E857" s="5">
        <v>15</v>
      </c>
      <c r="F857" s="5" t="s">
        <v>15</v>
      </c>
      <c r="G857" s="7">
        <v>2320</v>
      </c>
      <c r="H857" s="6" t="s">
        <v>16</v>
      </c>
      <c r="I857" s="5" t="s">
        <v>20</v>
      </c>
      <c r="J857" s="5" t="s">
        <v>18</v>
      </c>
      <c r="K857" s="5" t="s">
        <v>79</v>
      </c>
      <c r="L857" s="173">
        <v>2017</v>
      </c>
    </row>
    <row r="858" spans="1:12" x14ac:dyDescent="0.2">
      <c r="A858" s="171" t="s">
        <v>1237</v>
      </c>
      <c r="B858" s="4">
        <v>44893</v>
      </c>
      <c r="C858" s="5" t="s">
        <v>19</v>
      </c>
      <c r="D858" s="5" t="s">
        <v>14</v>
      </c>
      <c r="E858" s="5">
        <v>5</v>
      </c>
      <c r="F858" s="5" t="s">
        <v>32</v>
      </c>
      <c r="G858" s="7">
        <v>111</v>
      </c>
      <c r="H858" s="6" t="s">
        <v>16</v>
      </c>
      <c r="I858" s="5" t="s">
        <v>20</v>
      </c>
      <c r="J858" s="5" t="s">
        <v>18</v>
      </c>
      <c r="K858" s="5" t="s">
        <v>80</v>
      </c>
      <c r="L858" s="173">
        <v>2017</v>
      </c>
    </row>
    <row r="859" spans="1:12" x14ac:dyDescent="0.2">
      <c r="A859" s="171" t="s">
        <v>1238</v>
      </c>
      <c r="B859" s="4">
        <v>44893</v>
      </c>
      <c r="C859" s="5" t="s">
        <v>19</v>
      </c>
      <c r="D859" s="5" t="s">
        <v>14</v>
      </c>
      <c r="E859" s="5">
        <v>5</v>
      </c>
      <c r="F859" s="5" t="s">
        <v>33</v>
      </c>
      <c r="G859" s="7">
        <v>28</v>
      </c>
      <c r="H859" s="6" t="s">
        <v>16</v>
      </c>
      <c r="I859" s="5" t="s">
        <v>20</v>
      </c>
      <c r="J859" s="5" t="s">
        <v>18</v>
      </c>
      <c r="K859" s="5" t="s">
        <v>80</v>
      </c>
      <c r="L859" s="173">
        <v>2017</v>
      </c>
    </row>
    <row r="860" spans="1:12" x14ac:dyDescent="0.2">
      <c r="A860" s="171" t="s">
        <v>1239</v>
      </c>
      <c r="B860" s="4">
        <v>44893</v>
      </c>
      <c r="C860" s="5" t="s">
        <v>19</v>
      </c>
      <c r="D860" s="5" t="s">
        <v>14</v>
      </c>
      <c r="E860" s="5">
        <v>5</v>
      </c>
      <c r="F860" s="5" t="s">
        <v>30</v>
      </c>
      <c r="G860" s="7">
        <v>185</v>
      </c>
      <c r="H860" s="6" t="s">
        <v>16</v>
      </c>
      <c r="I860" s="5" t="s">
        <v>20</v>
      </c>
      <c r="J860" s="5" t="s">
        <v>18</v>
      </c>
      <c r="K860" s="5" t="s">
        <v>80</v>
      </c>
      <c r="L860" s="173">
        <v>2017</v>
      </c>
    </row>
    <row r="861" spans="1:12" x14ac:dyDescent="0.2">
      <c r="A861" s="171" t="s">
        <v>1240</v>
      </c>
      <c r="B861" s="4">
        <v>44893</v>
      </c>
      <c r="C861" s="5" t="s">
        <v>19</v>
      </c>
      <c r="D861" s="5" t="s">
        <v>14</v>
      </c>
      <c r="E861" s="5">
        <v>19</v>
      </c>
      <c r="F861" s="5" t="s">
        <v>27</v>
      </c>
      <c r="G861" s="7">
        <v>1256</v>
      </c>
      <c r="H861" s="6" t="s">
        <v>16</v>
      </c>
      <c r="I861" s="5" t="s">
        <v>20</v>
      </c>
      <c r="J861" s="5" t="s">
        <v>18</v>
      </c>
      <c r="K861" s="5" t="s">
        <v>80</v>
      </c>
      <c r="L861" s="173">
        <v>2017</v>
      </c>
    </row>
    <row r="862" spans="1:12" x14ac:dyDescent="0.2">
      <c r="A862" s="171" t="s">
        <v>1241</v>
      </c>
      <c r="B862" s="4">
        <v>44894</v>
      </c>
      <c r="C862" s="5" t="s">
        <v>19</v>
      </c>
      <c r="D862" s="5" t="s">
        <v>14</v>
      </c>
      <c r="E862" s="5">
        <v>9</v>
      </c>
      <c r="F862" s="5" t="s">
        <v>33</v>
      </c>
      <c r="G862" s="7">
        <v>420</v>
      </c>
      <c r="H862" s="6" t="s">
        <v>16</v>
      </c>
      <c r="I862" s="5" t="s">
        <v>20</v>
      </c>
      <c r="J862" s="5" t="s">
        <v>18</v>
      </c>
      <c r="K862" s="5" t="s">
        <v>80</v>
      </c>
      <c r="L862" s="173">
        <v>2017</v>
      </c>
    </row>
    <row r="863" spans="1:12" x14ac:dyDescent="0.2">
      <c r="A863" s="171" t="s">
        <v>1242</v>
      </c>
      <c r="B863" s="4">
        <v>44894</v>
      </c>
      <c r="C863" s="5" t="s">
        <v>19</v>
      </c>
      <c r="D863" s="5" t="s">
        <v>14</v>
      </c>
      <c r="E863" s="5">
        <v>19</v>
      </c>
      <c r="F863" s="5" t="s">
        <v>27</v>
      </c>
      <c r="G863" s="7">
        <v>900</v>
      </c>
      <c r="H863" s="6" t="s">
        <v>16</v>
      </c>
      <c r="I863" s="5" t="s">
        <v>20</v>
      </c>
      <c r="J863" s="5" t="s">
        <v>18</v>
      </c>
      <c r="K863" s="5" t="s">
        <v>80</v>
      </c>
      <c r="L863" s="173">
        <v>2017</v>
      </c>
    </row>
    <row r="864" spans="1:12" x14ac:dyDescent="0.2">
      <c r="A864" s="171" t="s">
        <v>1243</v>
      </c>
      <c r="B864" s="4">
        <v>44894</v>
      </c>
      <c r="C864" s="5" t="s">
        <v>13</v>
      </c>
      <c r="D864" s="5" t="s">
        <v>14</v>
      </c>
      <c r="E864" s="5">
        <v>12</v>
      </c>
      <c r="F864" s="5" t="s">
        <v>15</v>
      </c>
      <c r="G864" s="7">
        <v>2180</v>
      </c>
      <c r="H864" s="6" t="s">
        <v>16</v>
      </c>
      <c r="I864" s="5" t="s">
        <v>20</v>
      </c>
      <c r="J864" s="5" t="s">
        <v>18</v>
      </c>
      <c r="K864" s="5" t="s">
        <v>79</v>
      </c>
      <c r="L864" s="173">
        <v>2017</v>
      </c>
    </row>
    <row r="865" spans="1:12" x14ac:dyDescent="0.2">
      <c r="A865" s="171" t="s">
        <v>1244</v>
      </c>
      <c r="B865" s="4">
        <v>44894</v>
      </c>
      <c r="C865" s="5" t="s">
        <v>13</v>
      </c>
      <c r="D865" s="5" t="s">
        <v>14</v>
      </c>
      <c r="E865" s="5">
        <v>7</v>
      </c>
      <c r="F865" s="5" t="s">
        <v>15</v>
      </c>
      <c r="G865" s="7">
        <v>5245</v>
      </c>
      <c r="H865" s="6" t="s">
        <v>16</v>
      </c>
      <c r="I865" s="5" t="s">
        <v>20</v>
      </c>
      <c r="J865" s="5" t="s">
        <v>31</v>
      </c>
      <c r="K865" s="5" t="s">
        <v>79</v>
      </c>
      <c r="L865" s="173">
        <v>2017</v>
      </c>
    </row>
    <row r="866" spans="1:12" x14ac:dyDescent="0.2">
      <c r="A866" s="171" t="s">
        <v>1245</v>
      </c>
      <c r="B866" s="4">
        <v>44894</v>
      </c>
      <c r="C866" s="5" t="s">
        <v>13</v>
      </c>
      <c r="D866" s="5" t="s">
        <v>14</v>
      </c>
      <c r="E866" s="5">
        <v>18</v>
      </c>
      <c r="F866" s="5" t="s">
        <v>15</v>
      </c>
      <c r="G866" s="7">
        <v>1575</v>
      </c>
      <c r="H866" s="6" t="s">
        <v>16</v>
      </c>
      <c r="I866" s="5" t="s">
        <v>20</v>
      </c>
      <c r="J866" s="5" t="s">
        <v>18</v>
      </c>
      <c r="K866" s="5" t="s">
        <v>79</v>
      </c>
      <c r="L866" s="173">
        <v>2017</v>
      </c>
    </row>
    <row r="867" spans="1:12" x14ac:dyDescent="0.2">
      <c r="A867" s="171" t="s">
        <v>1246</v>
      </c>
      <c r="B867" s="4">
        <v>44894</v>
      </c>
      <c r="C867" s="5" t="s">
        <v>21</v>
      </c>
      <c r="D867" s="5" t="s">
        <v>14</v>
      </c>
      <c r="E867" s="5">
        <v>9</v>
      </c>
      <c r="F867" s="5" t="s">
        <v>22</v>
      </c>
      <c r="G867" s="7">
        <v>923</v>
      </c>
      <c r="H867" s="6" t="s">
        <v>16</v>
      </c>
      <c r="I867" s="5" t="s">
        <v>20</v>
      </c>
      <c r="J867" s="5" t="s">
        <v>18</v>
      </c>
      <c r="K867" s="5" t="s">
        <v>81</v>
      </c>
      <c r="L867" s="173">
        <v>2018</v>
      </c>
    </row>
    <row r="868" spans="1:12" x14ac:dyDescent="0.2">
      <c r="A868" s="171" t="s">
        <v>1247</v>
      </c>
      <c r="B868" s="4">
        <v>44895</v>
      </c>
      <c r="C868" s="5" t="s">
        <v>21</v>
      </c>
      <c r="D868" s="5" t="s">
        <v>14</v>
      </c>
      <c r="E868" s="5">
        <v>13</v>
      </c>
      <c r="F868" s="5" t="s">
        <v>22</v>
      </c>
      <c r="G868" s="7">
        <v>1162</v>
      </c>
      <c r="H868" s="6" t="s">
        <v>16</v>
      </c>
      <c r="I868" s="5" t="s">
        <v>20</v>
      </c>
      <c r="J868" s="5" t="s">
        <v>18</v>
      </c>
      <c r="K868" s="5" t="s">
        <v>81</v>
      </c>
      <c r="L868" s="173">
        <v>2018</v>
      </c>
    </row>
    <row r="869" spans="1:12" x14ac:dyDescent="0.2">
      <c r="A869" s="171" t="s">
        <v>1248</v>
      </c>
      <c r="B869" s="4">
        <v>44895</v>
      </c>
      <c r="C869" s="5" t="s">
        <v>19</v>
      </c>
      <c r="D869" s="5" t="s">
        <v>14</v>
      </c>
      <c r="E869" s="5">
        <v>19</v>
      </c>
      <c r="F869" s="5" t="s">
        <v>27</v>
      </c>
      <c r="G869" s="7">
        <v>978</v>
      </c>
      <c r="H869" s="6" t="s">
        <v>16</v>
      </c>
      <c r="I869" s="5" t="s">
        <v>20</v>
      </c>
      <c r="J869" s="5" t="s">
        <v>18</v>
      </c>
      <c r="K869" s="5" t="s">
        <v>80</v>
      </c>
      <c r="L869" s="173">
        <v>2017</v>
      </c>
    </row>
    <row r="870" spans="1:12" x14ac:dyDescent="0.2">
      <c r="A870" s="171" t="s">
        <v>1249</v>
      </c>
      <c r="B870" s="4">
        <v>44895</v>
      </c>
      <c r="C870" s="5" t="s">
        <v>19</v>
      </c>
      <c r="D870" s="5" t="s">
        <v>14</v>
      </c>
      <c r="E870" s="5">
        <v>13</v>
      </c>
      <c r="F870" s="5" t="s">
        <v>30</v>
      </c>
      <c r="G870" s="7">
        <v>502</v>
      </c>
      <c r="H870" s="6" t="s">
        <v>16</v>
      </c>
      <c r="I870" s="5" t="s">
        <v>20</v>
      </c>
      <c r="J870" s="5" t="s">
        <v>18</v>
      </c>
      <c r="K870" s="5" t="s">
        <v>80</v>
      </c>
      <c r="L870" s="173">
        <v>2017</v>
      </c>
    </row>
    <row r="871" spans="1:12" x14ac:dyDescent="0.2">
      <c r="A871" s="171" t="s">
        <v>1250</v>
      </c>
      <c r="B871" s="4">
        <v>44895</v>
      </c>
      <c r="C871" s="5" t="s">
        <v>13</v>
      </c>
      <c r="D871" s="5" t="s">
        <v>14</v>
      </c>
      <c r="E871" s="5">
        <v>12</v>
      </c>
      <c r="F871" s="5" t="s">
        <v>15</v>
      </c>
      <c r="G871" s="7">
        <v>2380</v>
      </c>
      <c r="H871" s="6" t="s">
        <v>16</v>
      </c>
      <c r="I871" s="5" t="s">
        <v>20</v>
      </c>
      <c r="J871" s="5" t="s">
        <v>18</v>
      </c>
      <c r="K871" s="5" t="s">
        <v>79</v>
      </c>
      <c r="L871" s="173">
        <v>2017</v>
      </c>
    </row>
    <row r="872" spans="1:12" x14ac:dyDescent="0.2">
      <c r="A872" s="171" t="s">
        <v>1251</v>
      </c>
      <c r="B872" s="4">
        <v>44895</v>
      </c>
      <c r="C872" s="5" t="s">
        <v>13</v>
      </c>
      <c r="D872" s="5" t="s">
        <v>14</v>
      </c>
      <c r="E872" s="5">
        <v>7</v>
      </c>
      <c r="F872" s="5" t="s">
        <v>15</v>
      </c>
      <c r="G872" s="7">
        <v>3640</v>
      </c>
      <c r="H872" s="6" t="s">
        <v>16</v>
      </c>
      <c r="I872" s="5" t="s">
        <v>20</v>
      </c>
      <c r="J872" s="5" t="s">
        <v>31</v>
      </c>
      <c r="K872" s="5" t="s">
        <v>79</v>
      </c>
      <c r="L872" s="173">
        <v>2017</v>
      </c>
    </row>
    <row r="873" spans="1:12" x14ac:dyDescent="0.2">
      <c r="A873" s="171" t="s">
        <v>1252</v>
      </c>
      <c r="B873" s="4">
        <v>44895</v>
      </c>
      <c r="C873" s="5" t="s">
        <v>13</v>
      </c>
      <c r="D873" s="5" t="s">
        <v>14</v>
      </c>
      <c r="E873" s="5">
        <v>18</v>
      </c>
      <c r="F873" s="5" t="s">
        <v>15</v>
      </c>
      <c r="G873" s="7">
        <v>4140</v>
      </c>
      <c r="H873" s="6" t="s">
        <v>16</v>
      </c>
      <c r="I873" s="5" t="s">
        <v>20</v>
      </c>
      <c r="J873" s="5" t="s">
        <v>34</v>
      </c>
      <c r="K873" s="5" t="s">
        <v>79</v>
      </c>
      <c r="L873" s="173">
        <v>2017</v>
      </c>
    </row>
    <row r="874" spans="1:12" x14ac:dyDescent="0.2">
      <c r="A874" s="171" t="s">
        <v>1253</v>
      </c>
      <c r="B874" s="4">
        <v>44897</v>
      </c>
      <c r="C874" s="5" t="s">
        <v>13</v>
      </c>
      <c r="D874" s="5" t="s">
        <v>14</v>
      </c>
      <c r="E874" s="5">
        <v>16</v>
      </c>
      <c r="F874" s="5" t="s">
        <v>15</v>
      </c>
      <c r="G874" s="7">
        <v>4500</v>
      </c>
      <c r="H874" s="6" t="s">
        <v>16</v>
      </c>
      <c r="I874" s="5" t="s">
        <v>20</v>
      </c>
      <c r="J874" s="5" t="s">
        <v>18</v>
      </c>
      <c r="K874" s="5" t="s">
        <v>79</v>
      </c>
      <c r="L874" s="173">
        <v>2017</v>
      </c>
    </row>
    <row r="875" spans="1:12" x14ac:dyDescent="0.2">
      <c r="A875" s="171" t="s">
        <v>1254</v>
      </c>
      <c r="B875" s="4">
        <v>44897</v>
      </c>
      <c r="C875" s="5" t="s">
        <v>13</v>
      </c>
      <c r="D875" s="5" t="s">
        <v>14</v>
      </c>
      <c r="E875" s="5">
        <v>8</v>
      </c>
      <c r="F875" s="5" t="s">
        <v>15</v>
      </c>
      <c r="G875" s="7">
        <v>3820</v>
      </c>
      <c r="H875" s="6" t="s">
        <v>16</v>
      </c>
      <c r="I875" s="5" t="s">
        <v>20</v>
      </c>
      <c r="J875" s="5" t="s">
        <v>31</v>
      </c>
      <c r="K875" s="5" t="s">
        <v>79</v>
      </c>
      <c r="L875" s="173">
        <v>2017</v>
      </c>
    </row>
    <row r="876" spans="1:12" x14ac:dyDescent="0.2">
      <c r="A876" s="171" t="s">
        <v>1255</v>
      </c>
      <c r="B876" s="4">
        <v>44897</v>
      </c>
      <c r="C876" s="5" t="s">
        <v>13</v>
      </c>
      <c r="D876" s="5" t="s">
        <v>14</v>
      </c>
      <c r="E876" s="5">
        <v>20</v>
      </c>
      <c r="F876" s="5" t="s">
        <v>15</v>
      </c>
      <c r="G876" s="7">
        <v>460000000</v>
      </c>
      <c r="H876" s="6" t="s">
        <v>16</v>
      </c>
      <c r="I876" s="5" t="s">
        <v>20</v>
      </c>
      <c r="J876" s="5" t="s">
        <v>34</v>
      </c>
      <c r="K876" s="5" t="s">
        <v>79</v>
      </c>
      <c r="L876" s="173">
        <v>2017</v>
      </c>
    </row>
    <row r="877" spans="1:12" x14ac:dyDescent="0.2">
      <c r="A877" s="171" t="s">
        <v>1256</v>
      </c>
      <c r="B877" s="4">
        <v>44900</v>
      </c>
      <c r="C877" s="5" t="s">
        <v>13</v>
      </c>
      <c r="D877" s="5" t="s">
        <v>14</v>
      </c>
      <c r="E877" s="5">
        <v>8</v>
      </c>
      <c r="F877" s="5" t="s">
        <v>15</v>
      </c>
      <c r="G877" s="7">
        <v>4320</v>
      </c>
      <c r="H877" s="6" t="s">
        <v>16</v>
      </c>
      <c r="I877" s="5" t="s">
        <v>20</v>
      </c>
      <c r="J877" s="5" t="s">
        <v>31</v>
      </c>
      <c r="K877" s="5" t="s">
        <v>79</v>
      </c>
      <c r="L877" s="173">
        <v>2017</v>
      </c>
    </row>
    <row r="878" spans="1:12" x14ac:dyDescent="0.2">
      <c r="A878" s="171" t="s">
        <v>1257</v>
      </c>
      <c r="B878" s="4">
        <v>44900</v>
      </c>
      <c r="C878" s="5" t="s">
        <v>13</v>
      </c>
      <c r="D878" s="5" t="s">
        <v>14</v>
      </c>
      <c r="E878" s="5"/>
      <c r="F878" s="5" t="s">
        <v>15</v>
      </c>
      <c r="G878" s="7">
        <v>4720</v>
      </c>
      <c r="H878" s="6" t="s">
        <v>16</v>
      </c>
      <c r="I878" s="5" t="s">
        <v>20</v>
      </c>
      <c r="J878" s="5" t="s">
        <v>34</v>
      </c>
      <c r="K878" s="5" t="s">
        <v>79</v>
      </c>
      <c r="L878" s="173">
        <v>2017</v>
      </c>
    </row>
    <row r="879" spans="1:12" x14ac:dyDescent="0.2">
      <c r="A879" s="171" t="s">
        <v>1258</v>
      </c>
      <c r="B879" s="4">
        <v>44900</v>
      </c>
      <c r="C879" s="5" t="s">
        <v>13</v>
      </c>
      <c r="D879" s="5" t="s">
        <v>14</v>
      </c>
      <c r="E879" s="5">
        <v>19</v>
      </c>
      <c r="F879" s="5" t="s">
        <v>15</v>
      </c>
      <c r="G879" s="7">
        <v>5920</v>
      </c>
      <c r="H879" s="6" t="s">
        <v>16</v>
      </c>
      <c r="I879" s="5" t="s">
        <v>20</v>
      </c>
      <c r="J879" s="5" t="s">
        <v>34</v>
      </c>
      <c r="K879" s="5" t="s">
        <v>79</v>
      </c>
      <c r="L879" s="173">
        <v>2017</v>
      </c>
    </row>
    <row r="880" spans="1:12" x14ac:dyDescent="0.2">
      <c r="A880" s="171" t="s">
        <v>1259</v>
      </c>
      <c r="B880" s="4">
        <v>44900</v>
      </c>
      <c r="C880" s="5" t="s">
        <v>21</v>
      </c>
      <c r="D880" s="5" t="s">
        <v>14</v>
      </c>
      <c r="E880" s="5">
        <v>17</v>
      </c>
      <c r="F880" s="5" t="s">
        <v>22</v>
      </c>
      <c r="G880" s="7">
        <v>700</v>
      </c>
      <c r="H880" s="6" t="s">
        <v>16</v>
      </c>
      <c r="I880" s="5" t="s">
        <v>20</v>
      </c>
      <c r="J880" s="5" t="s">
        <v>18</v>
      </c>
      <c r="K880" s="5" t="s">
        <v>81</v>
      </c>
      <c r="L880" s="173">
        <v>2018</v>
      </c>
    </row>
    <row r="881" spans="1:12" x14ac:dyDescent="0.2">
      <c r="A881" s="171" t="s">
        <v>1260</v>
      </c>
      <c r="B881" s="4">
        <v>44901</v>
      </c>
      <c r="C881" s="5" t="s">
        <v>21</v>
      </c>
      <c r="D881" s="5" t="s">
        <v>14</v>
      </c>
      <c r="E881" s="5">
        <v>18</v>
      </c>
      <c r="F881" s="5" t="s">
        <v>22</v>
      </c>
      <c r="G881" s="7">
        <v>1764</v>
      </c>
      <c r="H881" s="6" t="s">
        <v>16</v>
      </c>
      <c r="I881" s="5" t="s">
        <v>20</v>
      </c>
      <c r="J881" s="5" t="s">
        <v>18</v>
      </c>
      <c r="K881" s="5" t="s">
        <v>81</v>
      </c>
      <c r="L881" s="173">
        <v>2018</v>
      </c>
    </row>
    <row r="882" spans="1:12" x14ac:dyDescent="0.2">
      <c r="A882" s="171" t="s">
        <v>1261</v>
      </c>
      <c r="B882" s="4">
        <v>44901</v>
      </c>
      <c r="C882" s="5" t="s">
        <v>21</v>
      </c>
      <c r="D882" s="5" t="s">
        <v>14</v>
      </c>
      <c r="E882" s="5">
        <v>1</v>
      </c>
      <c r="F882" s="5" t="s">
        <v>22</v>
      </c>
      <c r="G882" s="7">
        <v>68</v>
      </c>
      <c r="H882" s="6" t="s">
        <v>16</v>
      </c>
      <c r="I882" s="5" t="s">
        <v>20</v>
      </c>
      <c r="J882" s="5" t="s">
        <v>18</v>
      </c>
      <c r="K882" s="5" t="s">
        <v>81</v>
      </c>
      <c r="L882" s="173">
        <v>2018</v>
      </c>
    </row>
    <row r="883" spans="1:12" x14ac:dyDescent="0.2">
      <c r="A883" s="171" t="s">
        <v>1262</v>
      </c>
      <c r="B883" s="4">
        <v>44901</v>
      </c>
      <c r="C883" s="5" t="s">
        <v>13</v>
      </c>
      <c r="D883" s="5" t="s">
        <v>14</v>
      </c>
      <c r="E883" s="5">
        <v>23</v>
      </c>
      <c r="F883" s="5" t="s">
        <v>15</v>
      </c>
      <c r="G883" s="7">
        <v>3990</v>
      </c>
      <c r="H883" s="6" t="s">
        <v>16</v>
      </c>
      <c r="I883" s="5" t="s">
        <v>20</v>
      </c>
      <c r="J883" s="5" t="s">
        <v>31</v>
      </c>
      <c r="K883" s="5" t="s">
        <v>79</v>
      </c>
      <c r="L883" s="173">
        <v>2017</v>
      </c>
    </row>
    <row r="884" spans="1:12" x14ac:dyDescent="0.2">
      <c r="A884" s="171" t="s">
        <v>1263</v>
      </c>
      <c r="B884" s="4">
        <v>44901</v>
      </c>
      <c r="C884" s="5" t="s">
        <v>13</v>
      </c>
      <c r="D884" s="5" t="s">
        <v>14</v>
      </c>
      <c r="E884" s="5">
        <v>8</v>
      </c>
      <c r="F884" s="5" t="s">
        <v>15</v>
      </c>
      <c r="G884" s="7">
        <v>5810</v>
      </c>
      <c r="H884" s="6" t="s">
        <v>16</v>
      </c>
      <c r="I884" s="5" t="s">
        <v>20</v>
      </c>
      <c r="J884" s="5" t="s">
        <v>34</v>
      </c>
      <c r="K884" s="5" t="s">
        <v>79</v>
      </c>
      <c r="L884" s="173">
        <v>2017</v>
      </c>
    </row>
    <row r="885" spans="1:12" x14ac:dyDescent="0.2">
      <c r="A885" s="171" t="s">
        <v>1264</v>
      </c>
      <c r="B885" s="4">
        <v>44901</v>
      </c>
      <c r="C885" s="5" t="s">
        <v>13</v>
      </c>
      <c r="D885" s="5" t="s">
        <v>14</v>
      </c>
      <c r="E885" s="5">
        <v>18</v>
      </c>
      <c r="F885" s="5" t="s">
        <v>15</v>
      </c>
      <c r="G885" s="7">
        <v>6080</v>
      </c>
      <c r="H885" s="6" t="s">
        <v>16</v>
      </c>
      <c r="I885" s="5" t="s">
        <v>20</v>
      </c>
      <c r="J885" s="5" t="s">
        <v>34</v>
      </c>
      <c r="K885" s="5" t="s">
        <v>79</v>
      </c>
      <c r="L885" s="173">
        <v>2017</v>
      </c>
    </row>
    <row r="886" spans="1:12" x14ac:dyDescent="0.2">
      <c r="A886" s="171" t="s">
        <v>1265</v>
      </c>
      <c r="B886" s="4">
        <v>44901</v>
      </c>
      <c r="C886" s="5" t="s">
        <v>23</v>
      </c>
      <c r="D886" s="5" t="s">
        <v>14</v>
      </c>
      <c r="E886" s="5">
        <v>28</v>
      </c>
      <c r="F886" s="5" t="s">
        <v>35</v>
      </c>
      <c r="G886" s="7">
        <v>1562</v>
      </c>
      <c r="H886" s="6" t="s">
        <v>16</v>
      </c>
      <c r="I886" s="5" t="s">
        <v>20</v>
      </c>
      <c r="J886" s="5" t="s">
        <v>18</v>
      </c>
      <c r="K886" s="5" t="s">
        <v>82</v>
      </c>
      <c r="L886" s="173">
        <v>2019</v>
      </c>
    </row>
    <row r="887" spans="1:12" x14ac:dyDescent="0.2">
      <c r="A887" s="171" t="s">
        <v>1266</v>
      </c>
      <c r="B887" s="4">
        <v>44901</v>
      </c>
      <c r="C887" s="5" t="s">
        <v>19</v>
      </c>
      <c r="D887" s="5" t="s">
        <v>14</v>
      </c>
      <c r="E887" s="5">
        <v>7</v>
      </c>
      <c r="F887" s="5" t="s">
        <v>22</v>
      </c>
      <c r="G887" s="7">
        <v>780</v>
      </c>
      <c r="H887" s="6" t="s">
        <v>16</v>
      </c>
      <c r="I887" s="5" t="s">
        <v>20</v>
      </c>
      <c r="J887" s="5" t="s">
        <v>18</v>
      </c>
      <c r="K887" s="5" t="s">
        <v>80</v>
      </c>
      <c r="L887" s="173">
        <v>2017</v>
      </c>
    </row>
    <row r="888" spans="1:12" x14ac:dyDescent="0.2">
      <c r="A888" s="171" t="s">
        <v>1267</v>
      </c>
      <c r="B888" s="4">
        <v>44902</v>
      </c>
      <c r="C888" s="5" t="s">
        <v>13</v>
      </c>
      <c r="D888" s="5" t="s">
        <v>14</v>
      </c>
      <c r="E888" s="5">
        <v>8</v>
      </c>
      <c r="F888" s="5" t="s">
        <v>15</v>
      </c>
      <c r="G888" s="7">
        <v>3900</v>
      </c>
      <c r="H888" s="6" t="s">
        <v>16</v>
      </c>
      <c r="I888" s="5" t="s">
        <v>20</v>
      </c>
      <c r="J888" s="5" t="s">
        <v>31</v>
      </c>
      <c r="K888" s="5" t="s">
        <v>79</v>
      </c>
      <c r="L888" s="173">
        <v>2017</v>
      </c>
    </row>
    <row r="889" spans="1:12" x14ac:dyDescent="0.2">
      <c r="A889" s="171" t="s">
        <v>1268</v>
      </c>
      <c r="B889" s="4">
        <v>44902</v>
      </c>
      <c r="C889" s="5" t="s">
        <v>13</v>
      </c>
      <c r="D889" s="5" t="s">
        <v>14</v>
      </c>
      <c r="E889" s="5">
        <v>22</v>
      </c>
      <c r="F889" s="5" t="s">
        <v>15</v>
      </c>
      <c r="G889" s="7">
        <v>6120</v>
      </c>
      <c r="H889" s="6" t="s">
        <v>16</v>
      </c>
      <c r="I889" s="5" t="s">
        <v>20</v>
      </c>
      <c r="J889" s="5" t="s">
        <v>34</v>
      </c>
      <c r="K889" s="5" t="s">
        <v>79</v>
      </c>
      <c r="L889" s="173">
        <v>2017</v>
      </c>
    </row>
    <row r="890" spans="1:12" x14ac:dyDescent="0.2">
      <c r="A890" s="171" t="s">
        <v>1269</v>
      </c>
      <c r="B890" s="4">
        <v>44902</v>
      </c>
      <c r="C890" s="5" t="s">
        <v>13</v>
      </c>
      <c r="D890" s="5" t="s">
        <v>14</v>
      </c>
      <c r="E890" s="5">
        <v>18</v>
      </c>
      <c r="F890" s="5" t="s">
        <v>15</v>
      </c>
      <c r="G890" s="7">
        <v>6400</v>
      </c>
      <c r="H890" s="6" t="s">
        <v>16</v>
      </c>
      <c r="I890" s="5" t="s">
        <v>20</v>
      </c>
      <c r="J890" s="5" t="s">
        <v>34</v>
      </c>
      <c r="K890" s="5" t="s">
        <v>79</v>
      </c>
      <c r="L890" s="173">
        <v>2017</v>
      </c>
    </row>
    <row r="891" spans="1:12" x14ac:dyDescent="0.2">
      <c r="A891" s="171" t="s">
        <v>1270</v>
      </c>
      <c r="B891" s="4">
        <v>44902</v>
      </c>
      <c r="C891" s="5" t="s">
        <v>23</v>
      </c>
      <c r="D891" s="5" t="s">
        <v>14</v>
      </c>
      <c r="E891" s="5">
        <v>1</v>
      </c>
      <c r="F891" s="5" t="s">
        <v>35</v>
      </c>
      <c r="G891" s="7">
        <v>1000</v>
      </c>
      <c r="H891" s="6" t="s">
        <v>16</v>
      </c>
      <c r="I891" s="5" t="s">
        <v>20</v>
      </c>
      <c r="J891" s="5" t="s">
        <v>18</v>
      </c>
      <c r="K891" s="5" t="s">
        <v>82</v>
      </c>
      <c r="L891" s="173">
        <v>2019</v>
      </c>
    </row>
    <row r="892" spans="1:12" x14ac:dyDescent="0.2">
      <c r="A892" s="171" t="s">
        <v>1271</v>
      </c>
      <c r="B892" s="4">
        <v>44902</v>
      </c>
      <c r="C892" s="5" t="s">
        <v>23</v>
      </c>
      <c r="D892" s="5" t="s">
        <v>14</v>
      </c>
      <c r="E892" s="5">
        <v>29</v>
      </c>
      <c r="F892" s="5" t="s">
        <v>35</v>
      </c>
      <c r="G892" s="7">
        <v>1100</v>
      </c>
      <c r="H892" s="6" t="s">
        <v>16</v>
      </c>
      <c r="I892" s="5" t="s">
        <v>20</v>
      </c>
      <c r="J892" s="5" t="s">
        <v>18</v>
      </c>
      <c r="K892" s="5" t="s">
        <v>82</v>
      </c>
      <c r="L892" s="173">
        <v>2019</v>
      </c>
    </row>
    <row r="893" spans="1:12" x14ac:dyDescent="0.2">
      <c r="A893" s="171" t="s">
        <v>1272</v>
      </c>
      <c r="B893" s="4">
        <v>44902</v>
      </c>
      <c r="C893" s="5" t="s">
        <v>19</v>
      </c>
      <c r="D893" s="5" t="s">
        <v>14</v>
      </c>
      <c r="E893" s="5">
        <v>12</v>
      </c>
      <c r="F893" s="5" t="s">
        <v>22</v>
      </c>
      <c r="G893" s="7">
        <v>1200</v>
      </c>
      <c r="H893" s="6" t="s">
        <v>16</v>
      </c>
      <c r="I893" s="5" t="s">
        <v>20</v>
      </c>
      <c r="J893" s="5" t="s">
        <v>18</v>
      </c>
      <c r="K893" s="5" t="s">
        <v>80</v>
      </c>
      <c r="L893" s="173">
        <v>2017</v>
      </c>
    </row>
    <row r="894" spans="1:12" x14ac:dyDescent="0.2">
      <c r="A894" s="171" t="s">
        <v>1273</v>
      </c>
      <c r="B894" s="4">
        <v>44902</v>
      </c>
      <c r="C894" s="5" t="s">
        <v>21</v>
      </c>
      <c r="D894" s="5" t="s">
        <v>14</v>
      </c>
      <c r="E894" s="5">
        <v>18</v>
      </c>
      <c r="F894" s="5" t="s">
        <v>22</v>
      </c>
      <c r="G894" s="7">
        <v>13000000000</v>
      </c>
      <c r="H894" s="6" t="s">
        <v>16</v>
      </c>
      <c r="I894" s="5" t="s">
        <v>20</v>
      </c>
      <c r="J894" s="5" t="s">
        <v>18</v>
      </c>
      <c r="K894" s="5" t="s">
        <v>81</v>
      </c>
      <c r="L894" s="173">
        <v>2018</v>
      </c>
    </row>
    <row r="895" spans="1:12" x14ac:dyDescent="0.2">
      <c r="A895" s="171" t="s">
        <v>1274</v>
      </c>
      <c r="B895" s="4">
        <v>44903</v>
      </c>
      <c r="C895" s="5" t="s">
        <v>21</v>
      </c>
      <c r="D895" s="5" t="s">
        <v>14</v>
      </c>
      <c r="E895" s="5">
        <v>18</v>
      </c>
      <c r="F895" s="5" t="s">
        <v>22</v>
      </c>
      <c r="G895" s="7">
        <v>1400</v>
      </c>
      <c r="H895" s="6" t="s">
        <v>16</v>
      </c>
      <c r="I895" s="5" t="s">
        <v>20</v>
      </c>
      <c r="J895" s="5" t="s">
        <v>18</v>
      </c>
      <c r="K895" s="5" t="s">
        <v>81</v>
      </c>
      <c r="L895" s="173">
        <v>2018</v>
      </c>
    </row>
    <row r="896" spans="1:12" x14ac:dyDescent="0.2">
      <c r="A896" s="171" t="s">
        <v>1275</v>
      </c>
      <c r="B896" s="4">
        <v>44903</v>
      </c>
      <c r="C896" s="5" t="s">
        <v>23</v>
      </c>
      <c r="D896" s="5" t="s">
        <v>14</v>
      </c>
      <c r="E896" s="5">
        <v>28</v>
      </c>
      <c r="F896" s="5" t="s">
        <v>35</v>
      </c>
      <c r="G896" s="7">
        <v>1500</v>
      </c>
      <c r="H896" s="6" t="s">
        <v>16</v>
      </c>
      <c r="I896" s="5" t="s">
        <v>20</v>
      </c>
      <c r="J896" s="5" t="s">
        <v>18</v>
      </c>
      <c r="K896" s="5" t="s">
        <v>82</v>
      </c>
      <c r="L896" s="173">
        <v>2019</v>
      </c>
    </row>
    <row r="897" spans="1:12" x14ac:dyDescent="0.2">
      <c r="A897" s="171" t="s">
        <v>1276</v>
      </c>
      <c r="B897" s="4">
        <v>44903</v>
      </c>
      <c r="C897" s="5" t="s">
        <v>13</v>
      </c>
      <c r="D897" s="5" t="s">
        <v>14</v>
      </c>
      <c r="E897" s="5">
        <v>18</v>
      </c>
      <c r="F897" s="5" t="s">
        <v>15</v>
      </c>
      <c r="G897" s="7">
        <v>1600</v>
      </c>
      <c r="H897" s="6" t="s">
        <v>16</v>
      </c>
      <c r="I897" s="5" t="s">
        <v>20</v>
      </c>
      <c r="J897" s="5" t="s">
        <v>34</v>
      </c>
      <c r="K897" s="5" t="s">
        <v>79</v>
      </c>
      <c r="L897" s="173">
        <v>2017</v>
      </c>
    </row>
    <row r="898" spans="1:12" x14ac:dyDescent="0.2">
      <c r="A898" s="171" t="s">
        <v>1277</v>
      </c>
      <c r="B898" s="4">
        <v>44903</v>
      </c>
      <c r="C898" s="5" t="s">
        <v>13</v>
      </c>
      <c r="D898" s="5" t="s">
        <v>14</v>
      </c>
      <c r="E898" s="5">
        <v>12</v>
      </c>
      <c r="F898" s="5" t="s">
        <v>15</v>
      </c>
      <c r="G898" s="7">
        <v>1700</v>
      </c>
      <c r="H898" s="6" t="s">
        <v>16</v>
      </c>
      <c r="I898" s="5" t="s">
        <v>20</v>
      </c>
      <c r="J898" s="5" t="s">
        <v>18</v>
      </c>
      <c r="K898" s="5" t="s">
        <v>79</v>
      </c>
      <c r="L898" s="173">
        <v>2017</v>
      </c>
    </row>
    <row r="899" spans="1:12" x14ac:dyDescent="0.2">
      <c r="A899" s="171" t="s">
        <v>1278</v>
      </c>
      <c r="B899" s="4">
        <v>44903</v>
      </c>
      <c r="C899" s="5" t="s">
        <v>13</v>
      </c>
      <c r="D899" s="5" t="s">
        <v>14</v>
      </c>
      <c r="E899" s="5">
        <v>6</v>
      </c>
      <c r="F899" s="5" t="s">
        <v>15</v>
      </c>
      <c r="G899" s="7">
        <v>1800</v>
      </c>
      <c r="H899" s="6" t="s">
        <v>16</v>
      </c>
      <c r="I899" s="5" t="s">
        <v>20</v>
      </c>
      <c r="J899" s="5" t="s">
        <v>18</v>
      </c>
      <c r="K899" s="5" t="s">
        <v>79</v>
      </c>
      <c r="L899" s="173">
        <v>2017</v>
      </c>
    </row>
    <row r="900" spans="1:12" x14ac:dyDescent="0.2">
      <c r="A900" s="171" t="s">
        <v>1279</v>
      </c>
      <c r="B900" s="4">
        <v>44903</v>
      </c>
      <c r="C900" s="5" t="s">
        <v>19</v>
      </c>
      <c r="D900" s="5" t="s">
        <v>14</v>
      </c>
      <c r="E900" s="5">
        <v>11</v>
      </c>
      <c r="F900" s="5" t="s">
        <v>22</v>
      </c>
      <c r="G900" s="7">
        <v>1900</v>
      </c>
      <c r="H900" s="6" t="s">
        <v>16</v>
      </c>
      <c r="I900" s="5" t="s">
        <v>20</v>
      </c>
      <c r="J900" s="5" t="s">
        <v>18</v>
      </c>
      <c r="K900" s="5" t="s">
        <v>80</v>
      </c>
      <c r="L900" s="173">
        <v>2017</v>
      </c>
    </row>
    <row r="901" spans="1:12" x14ac:dyDescent="0.2">
      <c r="A901" s="171" t="s">
        <v>1280</v>
      </c>
      <c r="B901" s="4">
        <v>44904</v>
      </c>
      <c r="C901" s="5" t="s">
        <v>19</v>
      </c>
      <c r="D901" s="5" t="s">
        <v>14</v>
      </c>
      <c r="E901" s="5">
        <v>11</v>
      </c>
      <c r="F901" s="5" t="s">
        <v>22</v>
      </c>
      <c r="G901" s="7">
        <v>2000</v>
      </c>
      <c r="H901" s="6" t="s">
        <v>16</v>
      </c>
      <c r="I901" s="5" t="s">
        <v>20</v>
      </c>
      <c r="J901" s="5" t="s">
        <v>18</v>
      </c>
      <c r="K901" s="5" t="s">
        <v>80</v>
      </c>
      <c r="L901" s="173">
        <v>2017</v>
      </c>
    </row>
    <row r="902" spans="1:12" x14ac:dyDescent="0.2">
      <c r="A902" s="171" t="s">
        <v>1281</v>
      </c>
      <c r="B902" s="4">
        <v>44904</v>
      </c>
      <c r="C902" s="5" t="s">
        <v>23</v>
      </c>
      <c r="D902" s="5" t="s">
        <v>14</v>
      </c>
      <c r="E902" s="5">
        <v>4</v>
      </c>
      <c r="F902" s="5" t="s">
        <v>35</v>
      </c>
      <c r="G902" s="7">
        <v>2100</v>
      </c>
      <c r="H902" s="6" t="s">
        <v>16</v>
      </c>
      <c r="I902" s="5" t="s">
        <v>20</v>
      </c>
      <c r="J902" s="5" t="s">
        <v>18</v>
      </c>
      <c r="K902" s="5" t="s">
        <v>82</v>
      </c>
      <c r="L902" s="173">
        <v>2019</v>
      </c>
    </row>
    <row r="903" spans="1:12" x14ac:dyDescent="0.2">
      <c r="A903" s="171" t="s">
        <v>1282</v>
      </c>
      <c r="B903" s="4">
        <v>44904</v>
      </c>
      <c r="C903" s="5" t="s">
        <v>23</v>
      </c>
      <c r="D903" s="5" t="s">
        <v>14</v>
      </c>
      <c r="E903" s="5">
        <v>26</v>
      </c>
      <c r="F903" s="5" t="s">
        <v>35</v>
      </c>
      <c r="G903" s="7">
        <v>2200</v>
      </c>
      <c r="H903" s="6" t="s">
        <v>16</v>
      </c>
      <c r="I903" s="5" t="s">
        <v>20</v>
      </c>
      <c r="J903" s="5" t="s">
        <v>18</v>
      </c>
      <c r="K903" s="5" t="s">
        <v>82</v>
      </c>
      <c r="L903" s="173">
        <v>2019</v>
      </c>
    </row>
    <row r="904" spans="1:12" x14ac:dyDescent="0.2">
      <c r="A904" s="171" t="s">
        <v>1283</v>
      </c>
      <c r="B904" s="4">
        <v>44904</v>
      </c>
      <c r="C904" s="5" t="s">
        <v>21</v>
      </c>
      <c r="D904" s="5" t="s">
        <v>14</v>
      </c>
      <c r="E904" s="5">
        <v>18</v>
      </c>
      <c r="F904" s="5" t="s">
        <v>22</v>
      </c>
      <c r="G904" s="7">
        <v>2300</v>
      </c>
      <c r="H904" s="6" t="s">
        <v>16</v>
      </c>
      <c r="I904" s="5" t="s">
        <v>20</v>
      </c>
      <c r="J904" s="5" t="s">
        <v>18</v>
      </c>
      <c r="K904" s="5" t="s">
        <v>81</v>
      </c>
      <c r="L904" s="173">
        <v>2018</v>
      </c>
    </row>
    <row r="905" spans="1:12" x14ac:dyDescent="0.2">
      <c r="A905" s="171" t="s">
        <v>1284</v>
      </c>
      <c r="B905" s="4">
        <v>44904</v>
      </c>
      <c r="C905" s="5" t="s">
        <v>13</v>
      </c>
      <c r="D905" s="5" t="s">
        <v>14</v>
      </c>
      <c r="E905" s="5">
        <v>18</v>
      </c>
      <c r="F905" s="5" t="s">
        <v>15</v>
      </c>
      <c r="G905" s="7">
        <v>2400</v>
      </c>
      <c r="H905" s="6" t="s">
        <v>16</v>
      </c>
      <c r="I905" s="5" t="s">
        <v>20</v>
      </c>
      <c r="J905" s="5" t="s">
        <v>34</v>
      </c>
      <c r="K905" s="5" t="s">
        <v>79</v>
      </c>
      <c r="L905" s="173">
        <v>2017</v>
      </c>
    </row>
    <row r="906" spans="1:12" x14ac:dyDescent="0.2">
      <c r="A906" s="171" t="s">
        <v>1285</v>
      </c>
      <c r="B906" s="4">
        <v>44904</v>
      </c>
      <c r="C906" s="5" t="s">
        <v>13</v>
      </c>
      <c r="D906" s="5" t="s">
        <v>14</v>
      </c>
      <c r="E906" s="5">
        <v>19</v>
      </c>
      <c r="F906" s="5" t="s">
        <v>15</v>
      </c>
      <c r="G906" s="7">
        <v>7000</v>
      </c>
      <c r="H906" s="6" t="s">
        <v>16</v>
      </c>
      <c r="I906" s="5" t="s">
        <v>20</v>
      </c>
      <c r="J906" s="5" t="s">
        <v>34</v>
      </c>
      <c r="K906" s="5" t="s">
        <v>79</v>
      </c>
      <c r="L906" s="173">
        <v>2017</v>
      </c>
    </row>
    <row r="907" spans="1:12" x14ac:dyDescent="0.2">
      <c r="A907" s="171" t="s">
        <v>1286</v>
      </c>
      <c r="B907" s="4">
        <v>44904</v>
      </c>
      <c r="C907" s="5" t="s">
        <v>13</v>
      </c>
      <c r="D907" s="5" t="s">
        <v>14</v>
      </c>
      <c r="E907" s="5">
        <v>4</v>
      </c>
      <c r="F907" s="5" t="s">
        <v>15</v>
      </c>
      <c r="G907" s="7">
        <v>1000</v>
      </c>
      <c r="H907" s="6" t="s">
        <v>16</v>
      </c>
      <c r="I907" s="5" t="s">
        <v>20</v>
      </c>
      <c r="J907" s="5" t="s">
        <v>31</v>
      </c>
      <c r="K907" s="5" t="s">
        <v>79</v>
      </c>
      <c r="L907" s="173">
        <v>2017</v>
      </c>
    </row>
    <row r="908" spans="1:12" x14ac:dyDescent="0.2">
      <c r="A908" s="171" t="s">
        <v>1287</v>
      </c>
      <c r="B908" s="4">
        <v>44904</v>
      </c>
      <c r="C908" s="5" t="s">
        <v>13</v>
      </c>
      <c r="D908" s="5" t="s">
        <v>14</v>
      </c>
      <c r="E908" s="5">
        <v>5</v>
      </c>
      <c r="F908" s="5" t="s">
        <v>15</v>
      </c>
      <c r="G908" s="7">
        <v>1100</v>
      </c>
      <c r="H908" s="6" t="s">
        <v>16</v>
      </c>
      <c r="I908" s="5" t="s">
        <v>20</v>
      </c>
      <c r="J908" s="5" t="s">
        <v>31</v>
      </c>
      <c r="K908" s="5" t="s">
        <v>79</v>
      </c>
      <c r="L908" s="173">
        <v>2017</v>
      </c>
    </row>
    <row r="909" spans="1:12" x14ac:dyDescent="0.2">
      <c r="A909" s="171" t="s">
        <v>1288</v>
      </c>
      <c r="B909" s="4">
        <v>44907</v>
      </c>
      <c r="C909" s="5" t="s">
        <v>13</v>
      </c>
      <c r="D909" s="5" t="s">
        <v>14</v>
      </c>
      <c r="E909" s="5">
        <v>18</v>
      </c>
      <c r="F909" s="5" t="s">
        <v>15</v>
      </c>
      <c r="G909" s="7">
        <v>1200</v>
      </c>
      <c r="H909" s="6" t="s">
        <v>16</v>
      </c>
      <c r="I909" s="5" t="s">
        <v>20</v>
      </c>
      <c r="J909" s="5" t="s">
        <v>34</v>
      </c>
      <c r="K909" s="5" t="s">
        <v>79</v>
      </c>
      <c r="L909" s="173">
        <v>2017</v>
      </c>
    </row>
    <row r="910" spans="1:12" x14ac:dyDescent="0.2">
      <c r="A910" s="171" t="s">
        <v>1289</v>
      </c>
      <c r="B910" s="4">
        <v>44907</v>
      </c>
      <c r="C910" s="5" t="s">
        <v>13</v>
      </c>
      <c r="D910" s="5" t="s">
        <v>14</v>
      </c>
      <c r="E910" s="5">
        <v>23</v>
      </c>
      <c r="F910" s="5" t="s">
        <v>15</v>
      </c>
      <c r="G910" s="7">
        <v>1300</v>
      </c>
      <c r="H910" s="6" t="s">
        <v>16</v>
      </c>
      <c r="I910" s="5" t="s">
        <v>20</v>
      </c>
      <c r="J910" s="5" t="s">
        <v>34</v>
      </c>
      <c r="K910" s="5" t="s">
        <v>79</v>
      </c>
      <c r="L910" s="173">
        <v>2017</v>
      </c>
    </row>
    <row r="911" spans="1:12" x14ac:dyDescent="0.2">
      <c r="A911" s="171" t="s">
        <v>1290</v>
      </c>
      <c r="B911" s="4">
        <v>44907</v>
      </c>
      <c r="C911" s="5" t="s">
        <v>13</v>
      </c>
      <c r="D911" s="5" t="s">
        <v>14</v>
      </c>
      <c r="E911" s="5">
        <v>3</v>
      </c>
      <c r="F911" s="5" t="s">
        <v>15</v>
      </c>
      <c r="G911" s="7">
        <v>1400</v>
      </c>
      <c r="H911" s="6" t="s">
        <v>16</v>
      </c>
      <c r="I911" s="5" t="s">
        <v>20</v>
      </c>
      <c r="J911" s="5" t="s">
        <v>31</v>
      </c>
      <c r="K911" s="5" t="s">
        <v>79</v>
      </c>
      <c r="L911" s="173">
        <v>2017</v>
      </c>
    </row>
    <row r="912" spans="1:12" x14ac:dyDescent="0.2">
      <c r="A912" s="171" t="s">
        <v>1291</v>
      </c>
      <c r="B912" s="4">
        <v>44907</v>
      </c>
      <c r="C912" s="5" t="s">
        <v>13</v>
      </c>
      <c r="D912" s="5" t="s">
        <v>14</v>
      </c>
      <c r="E912" s="5">
        <v>1</v>
      </c>
      <c r="F912" s="5" t="s">
        <v>15</v>
      </c>
      <c r="G912" s="7">
        <v>1500</v>
      </c>
      <c r="H912" s="6" t="s">
        <v>16</v>
      </c>
      <c r="I912" s="5" t="s">
        <v>20</v>
      </c>
      <c r="J912" s="5" t="s">
        <v>31</v>
      </c>
      <c r="K912" s="5" t="s">
        <v>79</v>
      </c>
      <c r="L912" s="173">
        <v>2017</v>
      </c>
    </row>
    <row r="913" spans="1:12" x14ac:dyDescent="0.2">
      <c r="A913" s="171" t="s">
        <v>1292</v>
      </c>
      <c r="B913" s="4">
        <v>44907</v>
      </c>
      <c r="C913" s="5" t="s">
        <v>23</v>
      </c>
      <c r="D913" s="5" t="s">
        <v>14</v>
      </c>
      <c r="E913" s="5"/>
      <c r="F913" s="5" t="s">
        <v>35</v>
      </c>
      <c r="G913" s="7">
        <v>1600</v>
      </c>
      <c r="H913" s="6" t="s">
        <v>16</v>
      </c>
      <c r="I913" s="5" t="s">
        <v>20</v>
      </c>
      <c r="J913" s="5" t="s">
        <v>18</v>
      </c>
      <c r="K913" s="5" t="s">
        <v>82</v>
      </c>
      <c r="L913" s="173">
        <v>2019</v>
      </c>
    </row>
    <row r="914" spans="1:12" x14ac:dyDescent="0.2">
      <c r="A914" s="171" t="s">
        <v>1293</v>
      </c>
      <c r="B914" s="4">
        <v>44907</v>
      </c>
      <c r="C914" s="5" t="s">
        <v>19</v>
      </c>
      <c r="D914" s="5" t="s">
        <v>14</v>
      </c>
      <c r="E914" s="5">
        <v>7</v>
      </c>
      <c r="F914" s="5" t="s">
        <v>22</v>
      </c>
      <c r="G914" s="7">
        <v>1700</v>
      </c>
      <c r="H914" s="6" t="s">
        <v>16</v>
      </c>
      <c r="I914" s="5" t="s">
        <v>20</v>
      </c>
      <c r="J914" s="5" t="s">
        <v>18</v>
      </c>
      <c r="K914" s="5" t="s">
        <v>80</v>
      </c>
      <c r="L914" s="173">
        <v>2017</v>
      </c>
    </row>
    <row r="915" spans="1:12" x14ac:dyDescent="0.2">
      <c r="A915" s="171" t="s">
        <v>1294</v>
      </c>
      <c r="B915" s="4">
        <v>44907</v>
      </c>
      <c r="C915" s="5" t="s">
        <v>21</v>
      </c>
      <c r="D915" s="5" t="s">
        <v>14</v>
      </c>
      <c r="E915" s="5">
        <v>18</v>
      </c>
      <c r="F915" s="5" t="s">
        <v>22</v>
      </c>
      <c r="G915" s="7">
        <v>1800</v>
      </c>
      <c r="H915" s="6" t="s">
        <v>16</v>
      </c>
      <c r="I915" s="5" t="s">
        <v>20</v>
      </c>
      <c r="J915" s="5" t="s">
        <v>18</v>
      </c>
      <c r="K915" s="5" t="s">
        <v>81</v>
      </c>
      <c r="L915" s="173">
        <v>2018</v>
      </c>
    </row>
    <row r="916" spans="1:12" x14ac:dyDescent="0.2">
      <c r="A916" s="171" t="s">
        <v>1295</v>
      </c>
      <c r="B916" s="4">
        <v>44908</v>
      </c>
      <c r="C916" s="5" t="s">
        <v>13</v>
      </c>
      <c r="D916" s="5" t="s">
        <v>14</v>
      </c>
      <c r="E916" s="5">
        <v>17</v>
      </c>
      <c r="F916" s="5" t="s">
        <v>15</v>
      </c>
      <c r="G916" s="7">
        <v>1900</v>
      </c>
      <c r="H916" s="6" t="s">
        <v>16</v>
      </c>
      <c r="I916" s="5" t="s">
        <v>20</v>
      </c>
      <c r="J916" s="5" t="s">
        <v>34</v>
      </c>
      <c r="K916" s="5" t="s">
        <v>79</v>
      </c>
      <c r="L916" s="173">
        <v>2017</v>
      </c>
    </row>
    <row r="917" spans="1:12" x14ac:dyDescent="0.2">
      <c r="A917" s="171" t="s">
        <v>1296</v>
      </c>
      <c r="B917" s="4">
        <v>44908</v>
      </c>
      <c r="C917" s="5" t="s">
        <v>13</v>
      </c>
      <c r="D917" s="5" t="s">
        <v>14</v>
      </c>
      <c r="E917" s="5">
        <v>22</v>
      </c>
      <c r="F917" s="5" t="s">
        <v>15</v>
      </c>
      <c r="G917" s="7">
        <v>2000</v>
      </c>
      <c r="H917" s="6" t="s">
        <v>16</v>
      </c>
      <c r="I917" s="5" t="s">
        <v>20</v>
      </c>
      <c r="J917" s="5" t="s">
        <v>34</v>
      </c>
      <c r="K917" s="5" t="s">
        <v>79</v>
      </c>
      <c r="L917" s="173">
        <v>2017</v>
      </c>
    </row>
    <row r="918" spans="1:12" x14ac:dyDescent="0.2">
      <c r="A918" s="171" t="s">
        <v>1297</v>
      </c>
      <c r="B918" s="4">
        <v>44908</v>
      </c>
      <c r="C918" s="5" t="s">
        <v>13</v>
      </c>
      <c r="D918" s="5" t="s">
        <v>14</v>
      </c>
      <c r="E918" s="5">
        <v>3</v>
      </c>
      <c r="F918" s="5" t="s">
        <v>15</v>
      </c>
      <c r="G918" s="7">
        <v>2100</v>
      </c>
      <c r="H918" s="6" t="s">
        <v>16</v>
      </c>
      <c r="I918" s="5" t="s">
        <v>20</v>
      </c>
      <c r="J918" s="5" t="s">
        <v>31</v>
      </c>
      <c r="K918" s="5" t="s">
        <v>79</v>
      </c>
      <c r="L918" s="173">
        <v>2017</v>
      </c>
    </row>
    <row r="919" spans="1:12" x14ac:dyDescent="0.2">
      <c r="A919" s="171" t="s">
        <v>1298</v>
      </c>
      <c r="B919" s="4">
        <v>44908</v>
      </c>
      <c r="C919" s="5" t="s">
        <v>13</v>
      </c>
      <c r="D919" s="5" t="s">
        <v>14</v>
      </c>
      <c r="E919" s="5">
        <v>2</v>
      </c>
      <c r="F919" s="5" t="s">
        <v>15</v>
      </c>
      <c r="G919" s="7">
        <v>2200</v>
      </c>
      <c r="H919" s="6" t="s">
        <v>16</v>
      </c>
      <c r="I919" s="5" t="s">
        <v>20</v>
      </c>
      <c r="J919" s="5" t="s">
        <v>31</v>
      </c>
      <c r="K919" s="5" t="s">
        <v>79</v>
      </c>
      <c r="L919" s="173">
        <v>2017</v>
      </c>
    </row>
    <row r="920" spans="1:12" x14ac:dyDescent="0.2">
      <c r="A920" s="171" t="s">
        <v>1299</v>
      </c>
      <c r="B920" s="4">
        <v>44908</v>
      </c>
      <c r="C920" s="5" t="s">
        <v>23</v>
      </c>
      <c r="D920" s="5" t="s">
        <v>14</v>
      </c>
      <c r="E920" s="5">
        <v>31</v>
      </c>
      <c r="F920" s="5" t="s">
        <v>35</v>
      </c>
      <c r="G920" s="7">
        <v>2300</v>
      </c>
      <c r="H920" s="6" t="s">
        <v>16</v>
      </c>
      <c r="I920" s="5" t="s">
        <v>20</v>
      </c>
      <c r="J920" s="5" t="s">
        <v>18</v>
      </c>
      <c r="K920" s="5" t="s">
        <v>82</v>
      </c>
      <c r="L920" s="173">
        <v>2019</v>
      </c>
    </row>
    <row r="921" spans="1:12" x14ac:dyDescent="0.2">
      <c r="A921" s="171" t="s">
        <v>1300</v>
      </c>
      <c r="B921" s="4">
        <v>44908</v>
      </c>
      <c r="C921" s="5" t="s">
        <v>21</v>
      </c>
      <c r="D921" s="5" t="s">
        <v>14</v>
      </c>
      <c r="E921" s="5">
        <v>18</v>
      </c>
      <c r="F921" s="5" t="s">
        <v>22</v>
      </c>
      <c r="G921" s="7">
        <v>2400</v>
      </c>
      <c r="H921" s="6" t="s">
        <v>16</v>
      </c>
      <c r="I921" s="5" t="s">
        <v>20</v>
      </c>
      <c r="J921" s="5" t="s">
        <v>18</v>
      </c>
      <c r="K921" s="5" t="s">
        <v>81</v>
      </c>
      <c r="L921" s="173">
        <v>2018</v>
      </c>
    </row>
    <row r="922" spans="1:12" x14ac:dyDescent="0.2">
      <c r="A922" s="171" t="s">
        <v>1301</v>
      </c>
      <c r="B922" s="4">
        <v>44908</v>
      </c>
      <c r="C922" s="5" t="s">
        <v>19</v>
      </c>
      <c r="D922" s="5" t="s">
        <v>14</v>
      </c>
      <c r="E922" s="5">
        <v>7</v>
      </c>
      <c r="F922" s="5" t="s">
        <v>22</v>
      </c>
      <c r="G922" s="7">
        <v>495</v>
      </c>
      <c r="H922" s="6" t="s">
        <v>16</v>
      </c>
      <c r="I922" s="5" t="s">
        <v>20</v>
      </c>
      <c r="J922" s="5" t="s">
        <v>18</v>
      </c>
      <c r="K922" s="5" t="s">
        <v>80</v>
      </c>
      <c r="L922" s="173">
        <v>2017</v>
      </c>
    </row>
    <row r="923" spans="1:12" x14ac:dyDescent="0.2">
      <c r="A923" s="171" t="s">
        <v>1302</v>
      </c>
      <c r="B923" s="4">
        <v>44909</v>
      </c>
      <c r="C923" s="5" t="s">
        <v>13</v>
      </c>
      <c r="D923" s="5" t="s">
        <v>14</v>
      </c>
      <c r="E923" s="5">
        <v>17</v>
      </c>
      <c r="F923" s="5" t="s">
        <v>15</v>
      </c>
      <c r="G923" s="7">
        <v>5960</v>
      </c>
      <c r="H923" s="6" t="s">
        <v>16</v>
      </c>
      <c r="I923" s="5" t="s">
        <v>20</v>
      </c>
      <c r="J923" s="5" t="s">
        <v>34</v>
      </c>
      <c r="K923" s="5" t="s">
        <v>79</v>
      </c>
      <c r="L923" s="173">
        <v>2017</v>
      </c>
    </row>
    <row r="924" spans="1:12" x14ac:dyDescent="0.2">
      <c r="A924" s="171" t="s">
        <v>1303</v>
      </c>
      <c r="B924" s="4">
        <v>44909</v>
      </c>
      <c r="C924" s="5" t="s">
        <v>13</v>
      </c>
      <c r="D924" s="5" t="s">
        <v>14</v>
      </c>
      <c r="E924" s="5">
        <v>24</v>
      </c>
      <c r="F924" s="5" t="s">
        <v>15</v>
      </c>
      <c r="G924" s="7">
        <v>8320</v>
      </c>
      <c r="H924" s="6" t="s">
        <v>16</v>
      </c>
      <c r="I924" s="5" t="s">
        <v>20</v>
      </c>
      <c r="J924" s="5" t="s">
        <v>34</v>
      </c>
      <c r="K924" s="5" t="s">
        <v>79</v>
      </c>
      <c r="L924" s="173">
        <v>2017</v>
      </c>
    </row>
    <row r="925" spans="1:12" x14ac:dyDescent="0.2">
      <c r="A925" s="171" t="s">
        <v>1304</v>
      </c>
      <c r="B925" s="4">
        <v>44909</v>
      </c>
      <c r="C925" s="5" t="s">
        <v>13</v>
      </c>
      <c r="D925" s="5" t="s">
        <v>14</v>
      </c>
      <c r="E925" s="5">
        <v>3</v>
      </c>
      <c r="F925" s="5" t="s">
        <v>15</v>
      </c>
      <c r="G925" s="7">
        <v>4060</v>
      </c>
      <c r="H925" s="6" t="s">
        <v>16</v>
      </c>
      <c r="I925" s="5" t="s">
        <v>20</v>
      </c>
      <c r="J925" s="5" t="s">
        <v>31</v>
      </c>
      <c r="K925" s="5" t="s">
        <v>79</v>
      </c>
      <c r="L925" s="173">
        <v>2017</v>
      </c>
    </row>
    <row r="926" spans="1:12" x14ac:dyDescent="0.2">
      <c r="A926" s="171" t="s">
        <v>1305</v>
      </c>
      <c r="B926" s="4">
        <v>44909</v>
      </c>
      <c r="C926" s="5" t="s">
        <v>23</v>
      </c>
      <c r="D926" s="5" t="s">
        <v>14</v>
      </c>
      <c r="E926" s="5">
        <v>30</v>
      </c>
      <c r="F926" s="5" t="s">
        <v>35</v>
      </c>
      <c r="G926" s="7">
        <v>1000</v>
      </c>
      <c r="H926" s="6" t="s">
        <v>16</v>
      </c>
      <c r="I926" s="5" t="s">
        <v>20</v>
      </c>
      <c r="J926" s="5" t="s">
        <v>18</v>
      </c>
      <c r="K926" s="5" t="s">
        <v>82</v>
      </c>
      <c r="L926" s="173">
        <v>2019</v>
      </c>
    </row>
    <row r="927" spans="1:12" x14ac:dyDescent="0.2">
      <c r="A927" s="171" t="s">
        <v>1306</v>
      </c>
      <c r="B927" s="4">
        <v>44909</v>
      </c>
      <c r="C927" s="5" t="s">
        <v>21</v>
      </c>
      <c r="D927" s="5" t="s">
        <v>14</v>
      </c>
      <c r="E927" s="5">
        <v>12</v>
      </c>
      <c r="F927" s="5" t="s">
        <v>22</v>
      </c>
      <c r="G927" s="7">
        <v>1100</v>
      </c>
      <c r="H927" s="6" t="s">
        <v>16</v>
      </c>
      <c r="I927" s="5" t="s">
        <v>20</v>
      </c>
      <c r="J927" s="5" t="s">
        <v>18</v>
      </c>
      <c r="K927" s="5" t="s">
        <v>81</v>
      </c>
      <c r="L927" s="173">
        <v>2018</v>
      </c>
    </row>
    <row r="928" spans="1:12" x14ac:dyDescent="0.2">
      <c r="A928" s="171" t="s">
        <v>1307</v>
      </c>
      <c r="B928" s="4">
        <v>44909</v>
      </c>
      <c r="C928" s="5" t="s">
        <v>19</v>
      </c>
      <c r="D928" s="5" t="s">
        <v>14</v>
      </c>
      <c r="E928" s="5">
        <v>5</v>
      </c>
      <c r="F928" s="5" t="s">
        <v>22</v>
      </c>
      <c r="G928" s="7">
        <v>1200</v>
      </c>
      <c r="H928" s="6" t="s">
        <v>16</v>
      </c>
      <c r="I928" s="5" t="s">
        <v>20</v>
      </c>
      <c r="J928" s="5" t="s">
        <v>18</v>
      </c>
      <c r="K928" s="5" t="s">
        <v>80</v>
      </c>
      <c r="L928" s="173">
        <v>2017</v>
      </c>
    </row>
    <row r="929" spans="1:12" x14ac:dyDescent="0.2">
      <c r="A929" s="171" t="s">
        <v>1308</v>
      </c>
      <c r="B929" s="4">
        <v>44910</v>
      </c>
      <c r="C929" s="5" t="s">
        <v>19</v>
      </c>
      <c r="D929" s="5" t="s">
        <v>14</v>
      </c>
      <c r="E929" s="5">
        <v>5</v>
      </c>
      <c r="F929" s="5" t="s">
        <v>22</v>
      </c>
      <c r="G929" s="7">
        <v>1300</v>
      </c>
      <c r="H929" s="6" t="s">
        <v>16</v>
      </c>
      <c r="I929" s="5" t="s">
        <v>20</v>
      </c>
      <c r="J929" s="5" t="s">
        <v>18</v>
      </c>
      <c r="K929" s="5" t="s">
        <v>80</v>
      </c>
      <c r="L929" s="173">
        <v>2017</v>
      </c>
    </row>
    <row r="930" spans="1:12" x14ac:dyDescent="0.2">
      <c r="A930" s="171" t="s">
        <v>1309</v>
      </c>
      <c r="B930" s="4">
        <v>44910</v>
      </c>
      <c r="C930" s="5" t="s">
        <v>13</v>
      </c>
      <c r="D930" s="5" t="s">
        <v>14</v>
      </c>
      <c r="E930" s="5"/>
      <c r="F930" s="5" t="s">
        <v>15</v>
      </c>
      <c r="G930" s="7">
        <v>1400</v>
      </c>
      <c r="H930" s="6" t="s">
        <v>16</v>
      </c>
      <c r="I930" s="5" t="s">
        <v>20</v>
      </c>
      <c r="J930" s="5" t="s">
        <v>34</v>
      </c>
      <c r="K930" s="5" t="s">
        <v>79</v>
      </c>
      <c r="L930" s="173">
        <v>2017</v>
      </c>
    </row>
    <row r="931" spans="1:12" x14ac:dyDescent="0.2">
      <c r="A931" s="171" t="s">
        <v>1310</v>
      </c>
      <c r="B931" s="4">
        <v>44910</v>
      </c>
      <c r="C931" s="5" t="s">
        <v>13</v>
      </c>
      <c r="D931" s="5" t="s">
        <v>14</v>
      </c>
      <c r="E931" s="5">
        <v>23</v>
      </c>
      <c r="F931" s="5" t="s">
        <v>15</v>
      </c>
      <c r="G931" s="7">
        <v>1500</v>
      </c>
      <c r="H931" s="6" t="s">
        <v>16</v>
      </c>
      <c r="I931" s="5" t="s">
        <v>20</v>
      </c>
      <c r="J931" s="5" t="s">
        <v>34</v>
      </c>
      <c r="K931" s="5" t="s">
        <v>79</v>
      </c>
      <c r="L931" s="173">
        <v>2017</v>
      </c>
    </row>
    <row r="932" spans="1:12" x14ac:dyDescent="0.2">
      <c r="A932" s="171" t="s">
        <v>1311</v>
      </c>
      <c r="B932" s="4">
        <v>44910</v>
      </c>
      <c r="C932" s="5" t="s">
        <v>13</v>
      </c>
      <c r="D932" s="5" t="s">
        <v>14</v>
      </c>
      <c r="E932" s="5">
        <v>4</v>
      </c>
      <c r="F932" s="5" t="s">
        <v>15</v>
      </c>
      <c r="G932" s="7">
        <v>1600</v>
      </c>
      <c r="H932" s="6" t="s">
        <v>16</v>
      </c>
      <c r="I932" s="5" t="s">
        <v>20</v>
      </c>
      <c r="J932" s="5" t="s">
        <v>31</v>
      </c>
      <c r="K932" s="5" t="s">
        <v>79</v>
      </c>
      <c r="L932" s="173">
        <v>2017</v>
      </c>
    </row>
    <row r="933" spans="1:12" x14ac:dyDescent="0.2">
      <c r="A933" s="171" t="s">
        <v>1312</v>
      </c>
      <c r="B933" s="4">
        <v>44910</v>
      </c>
      <c r="C933" s="5" t="s">
        <v>13</v>
      </c>
      <c r="D933" s="5" t="s">
        <v>14</v>
      </c>
      <c r="E933" s="5">
        <v>1</v>
      </c>
      <c r="F933" s="5" t="s">
        <v>15</v>
      </c>
      <c r="G933" s="7">
        <v>1700</v>
      </c>
      <c r="H933" s="6" t="s">
        <v>16</v>
      </c>
      <c r="I933" s="5" t="s">
        <v>20</v>
      </c>
      <c r="J933" s="5" t="s">
        <v>31</v>
      </c>
      <c r="K933" s="5" t="s">
        <v>79</v>
      </c>
      <c r="L933" s="173">
        <v>2017</v>
      </c>
    </row>
    <row r="934" spans="1:12" x14ac:dyDescent="0.2">
      <c r="A934" s="171" t="s">
        <v>1313</v>
      </c>
      <c r="B934" s="4">
        <v>44910</v>
      </c>
      <c r="C934" s="5" t="s">
        <v>21</v>
      </c>
      <c r="D934" s="5" t="s">
        <v>14</v>
      </c>
      <c r="E934" s="5">
        <v>12</v>
      </c>
      <c r="F934" s="5" t="s">
        <v>22</v>
      </c>
      <c r="G934" s="7">
        <v>1800</v>
      </c>
      <c r="H934" s="6" t="s">
        <v>16</v>
      </c>
      <c r="I934" s="5" t="s">
        <v>20</v>
      </c>
      <c r="J934" s="5" t="s">
        <v>18</v>
      </c>
      <c r="K934" s="5" t="s">
        <v>81</v>
      </c>
      <c r="L934" s="173">
        <v>2018</v>
      </c>
    </row>
    <row r="935" spans="1:12" x14ac:dyDescent="0.2">
      <c r="A935" s="171" t="s">
        <v>1314</v>
      </c>
      <c r="B935" s="4">
        <v>44910</v>
      </c>
      <c r="C935" s="5" t="s">
        <v>23</v>
      </c>
      <c r="D935" s="5" t="s">
        <v>14</v>
      </c>
      <c r="E935" s="5">
        <v>30</v>
      </c>
      <c r="F935" s="5" t="s">
        <v>35</v>
      </c>
      <c r="G935" s="7">
        <v>1900</v>
      </c>
      <c r="H935" s="6" t="s">
        <v>16</v>
      </c>
      <c r="I935" s="5" t="s">
        <v>20</v>
      </c>
      <c r="J935" s="5" t="s">
        <v>18</v>
      </c>
      <c r="K935" s="5" t="s">
        <v>82</v>
      </c>
      <c r="L935" s="173">
        <v>2019</v>
      </c>
    </row>
    <row r="936" spans="1:12" x14ac:dyDescent="0.2">
      <c r="A936" s="171" t="s">
        <v>1315</v>
      </c>
      <c r="B936" s="4">
        <v>44911</v>
      </c>
      <c r="C936" s="5" t="s">
        <v>23</v>
      </c>
      <c r="D936" s="5" t="s">
        <v>14</v>
      </c>
      <c r="E936" s="5">
        <v>22</v>
      </c>
      <c r="F936" s="5" t="s">
        <v>35</v>
      </c>
      <c r="G936" s="7">
        <v>2000</v>
      </c>
      <c r="H936" s="6" t="s">
        <v>16</v>
      </c>
      <c r="I936" s="5" t="s">
        <v>20</v>
      </c>
      <c r="J936" s="5" t="s">
        <v>18</v>
      </c>
      <c r="K936" s="5" t="s">
        <v>82</v>
      </c>
      <c r="L936" s="173">
        <v>2019</v>
      </c>
    </row>
    <row r="937" spans="1:12" x14ac:dyDescent="0.2">
      <c r="A937" s="171" t="s">
        <v>1316</v>
      </c>
      <c r="B937" s="4">
        <v>44911</v>
      </c>
      <c r="C937" s="5" t="s">
        <v>19</v>
      </c>
      <c r="D937" s="5" t="s">
        <v>14</v>
      </c>
      <c r="E937" s="5">
        <v>5</v>
      </c>
      <c r="F937" s="5" t="s">
        <v>22</v>
      </c>
      <c r="G937" s="7">
        <v>2100</v>
      </c>
      <c r="H937" s="6" t="s">
        <v>16</v>
      </c>
      <c r="I937" s="5" t="s">
        <v>20</v>
      </c>
      <c r="J937" s="5" t="s">
        <v>18</v>
      </c>
      <c r="K937" s="5" t="s">
        <v>80</v>
      </c>
      <c r="L937" s="173">
        <v>2017</v>
      </c>
    </row>
    <row r="938" spans="1:12" x14ac:dyDescent="0.2">
      <c r="A938" s="171" t="s">
        <v>1317</v>
      </c>
      <c r="B938" s="4">
        <v>44911</v>
      </c>
      <c r="C938" s="5" t="s">
        <v>13</v>
      </c>
      <c r="D938" s="5" t="s">
        <v>14</v>
      </c>
      <c r="E938" s="5">
        <v>17</v>
      </c>
      <c r="F938" s="5" t="s">
        <v>15</v>
      </c>
      <c r="G938" s="7">
        <v>2200</v>
      </c>
      <c r="H938" s="6" t="s">
        <v>16</v>
      </c>
      <c r="I938" s="5" t="s">
        <v>20</v>
      </c>
      <c r="J938" s="5" t="s">
        <v>34</v>
      </c>
      <c r="K938" s="5" t="s">
        <v>79</v>
      </c>
      <c r="L938" s="173">
        <v>2017</v>
      </c>
    </row>
    <row r="939" spans="1:12" x14ac:dyDescent="0.2">
      <c r="A939" s="171" t="s">
        <v>1318</v>
      </c>
      <c r="B939" s="4">
        <v>44911</v>
      </c>
      <c r="C939" s="5" t="s">
        <v>13</v>
      </c>
      <c r="D939" s="5" t="s">
        <v>14</v>
      </c>
      <c r="E939" s="5">
        <v>4</v>
      </c>
      <c r="F939" s="5" t="s">
        <v>15</v>
      </c>
      <c r="G939" s="7">
        <v>2300</v>
      </c>
      <c r="H939" s="6" t="s">
        <v>16</v>
      </c>
      <c r="I939" s="5" t="s">
        <v>20</v>
      </c>
      <c r="J939" s="5" t="s">
        <v>31</v>
      </c>
      <c r="K939" s="5" t="s">
        <v>79</v>
      </c>
      <c r="L939" s="173">
        <v>2017</v>
      </c>
    </row>
    <row r="940" spans="1:12" x14ac:dyDescent="0.2">
      <c r="A940" s="171" t="s">
        <v>1319</v>
      </c>
      <c r="B940" s="4">
        <v>44911</v>
      </c>
      <c r="C940" s="5" t="s">
        <v>13</v>
      </c>
      <c r="D940" s="5" t="s">
        <v>14</v>
      </c>
      <c r="E940" s="5">
        <v>23</v>
      </c>
      <c r="F940" s="5" t="s">
        <v>15</v>
      </c>
      <c r="G940" s="7">
        <v>2400</v>
      </c>
      <c r="H940" s="6" t="s">
        <v>16</v>
      </c>
      <c r="I940" s="5" t="s">
        <v>20</v>
      </c>
      <c r="J940" s="5" t="s">
        <v>34</v>
      </c>
      <c r="K940" s="5" t="s">
        <v>79</v>
      </c>
      <c r="L940" s="173">
        <v>2017</v>
      </c>
    </row>
    <row r="941" spans="1:12" x14ac:dyDescent="0.2">
      <c r="A941" s="171" t="s">
        <v>1320</v>
      </c>
      <c r="B941" s="4">
        <v>44911</v>
      </c>
      <c r="C941" s="5" t="s">
        <v>13</v>
      </c>
      <c r="D941" s="5" t="s">
        <v>14</v>
      </c>
      <c r="E941" s="5">
        <v>1</v>
      </c>
      <c r="F941" s="5" t="s">
        <v>15</v>
      </c>
      <c r="G941" s="7">
        <v>1780</v>
      </c>
      <c r="H941" s="6" t="s">
        <v>16</v>
      </c>
      <c r="I941" s="5" t="s">
        <v>20</v>
      </c>
      <c r="J941" s="5" t="s">
        <v>31</v>
      </c>
      <c r="K941" s="5" t="s">
        <v>79</v>
      </c>
      <c r="L941" s="173">
        <v>2017</v>
      </c>
    </row>
    <row r="942" spans="1:12" x14ac:dyDescent="0.2">
      <c r="A942" s="171" t="s">
        <v>1321</v>
      </c>
      <c r="B942" s="4">
        <v>44912</v>
      </c>
      <c r="C942" s="5" t="s">
        <v>13</v>
      </c>
      <c r="D942" s="5" t="s">
        <v>14</v>
      </c>
      <c r="E942" s="5">
        <v>3</v>
      </c>
      <c r="F942" s="5" t="s">
        <v>15</v>
      </c>
      <c r="G942" s="7">
        <v>4700</v>
      </c>
      <c r="H942" s="6" t="s">
        <v>16</v>
      </c>
      <c r="I942" s="5" t="s">
        <v>20</v>
      </c>
      <c r="J942" s="5" t="s">
        <v>31</v>
      </c>
      <c r="K942" s="5" t="s">
        <v>79</v>
      </c>
      <c r="L942" s="173">
        <v>2017</v>
      </c>
    </row>
    <row r="943" spans="1:12" x14ac:dyDescent="0.2">
      <c r="A943" s="171" t="s">
        <v>1322</v>
      </c>
      <c r="B943" s="4">
        <v>44913</v>
      </c>
      <c r="C943" s="5" t="s">
        <v>13</v>
      </c>
      <c r="D943" s="5" t="s">
        <v>14</v>
      </c>
      <c r="E943" s="5">
        <v>4</v>
      </c>
      <c r="F943" s="5" t="s">
        <v>15</v>
      </c>
      <c r="G943" s="7">
        <v>1000</v>
      </c>
      <c r="H943" s="6" t="s">
        <v>16</v>
      </c>
      <c r="I943" s="5" t="s">
        <v>20</v>
      </c>
      <c r="J943" s="5" t="s">
        <v>31</v>
      </c>
      <c r="K943" s="5" t="s">
        <v>79</v>
      </c>
      <c r="L943" s="173">
        <v>2017</v>
      </c>
    </row>
    <row r="944" spans="1:12" x14ac:dyDescent="0.2">
      <c r="A944" s="171" t="s">
        <v>1323</v>
      </c>
      <c r="B944" s="4">
        <v>44914</v>
      </c>
      <c r="C944" s="5" t="s">
        <v>13</v>
      </c>
      <c r="D944" s="5" t="s">
        <v>14</v>
      </c>
      <c r="E944" s="5">
        <v>17</v>
      </c>
      <c r="F944" s="5" t="s">
        <v>15</v>
      </c>
      <c r="G944" s="7">
        <v>1100</v>
      </c>
      <c r="H944" s="6" t="s">
        <v>16</v>
      </c>
      <c r="I944" s="5" t="s">
        <v>20</v>
      </c>
      <c r="J944" s="5" t="s">
        <v>18</v>
      </c>
      <c r="K944" s="5" t="s">
        <v>79</v>
      </c>
      <c r="L944" s="173">
        <v>2017</v>
      </c>
    </row>
    <row r="945" spans="1:12" x14ac:dyDescent="0.2">
      <c r="A945" s="171" t="s">
        <v>1324</v>
      </c>
      <c r="B945" s="4">
        <v>44914</v>
      </c>
      <c r="C945" s="5" t="s">
        <v>13</v>
      </c>
      <c r="D945" s="5" t="s">
        <v>14</v>
      </c>
      <c r="E945" s="5">
        <v>4</v>
      </c>
      <c r="F945" s="5" t="s">
        <v>15</v>
      </c>
      <c r="G945" s="7">
        <v>1200</v>
      </c>
      <c r="H945" s="6" t="s">
        <v>16</v>
      </c>
      <c r="I945" s="5" t="s">
        <v>20</v>
      </c>
      <c r="J945" s="5" t="s">
        <v>31</v>
      </c>
      <c r="K945" s="5" t="s">
        <v>79</v>
      </c>
      <c r="L945" s="173">
        <v>2017</v>
      </c>
    </row>
    <row r="946" spans="1:12" x14ac:dyDescent="0.2">
      <c r="A946" s="171" t="s">
        <v>1325</v>
      </c>
      <c r="B946" s="4">
        <v>44914</v>
      </c>
      <c r="C946" s="5" t="s">
        <v>13</v>
      </c>
      <c r="D946" s="5" t="s">
        <v>14</v>
      </c>
      <c r="E946" s="5">
        <v>19</v>
      </c>
      <c r="F946" s="5" t="s">
        <v>15</v>
      </c>
      <c r="G946" s="7">
        <v>1300</v>
      </c>
      <c r="H946" s="6" t="s">
        <v>16</v>
      </c>
      <c r="I946" s="5" t="s">
        <v>20</v>
      </c>
      <c r="J946" s="5" t="s">
        <v>34</v>
      </c>
      <c r="K946" s="5" t="s">
        <v>79</v>
      </c>
      <c r="L946" s="173">
        <v>2017</v>
      </c>
    </row>
    <row r="947" spans="1:12" x14ac:dyDescent="0.2">
      <c r="A947" s="171" t="s">
        <v>1326</v>
      </c>
      <c r="B947" s="4">
        <v>44914</v>
      </c>
      <c r="C947" s="5" t="s">
        <v>13</v>
      </c>
      <c r="D947" s="5" t="s">
        <v>14</v>
      </c>
      <c r="E947" s="5">
        <v>2</v>
      </c>
      <c r="F947" s="5" t="s">
        <v>15</v>
      </c>
      <c r="G947" s="7">
        <v>1400</v>
      </c>
      <c r="H947" s="6" t="s">
        <v>16</v>
      </c>
      <c r="I947" s="5" t="s">
        <v>85</v>
      </c>
      <c r="J947" s="5" t="s">
        <v>31</v>
      </c>
      <c r="K947" s="5" t="s">
        <v>79</v>
      </c>
      <c r="L947" s="173">
        <v>2017</v>
      </c>
    </row>
    <row r="948" spans="1:12" x14ac:dyDescent="0.2">
      <c r="A948" s="171" t="s">
        <v>1327</v>
      </c>
      <c r="B948" s="4">
        <v>44914</v>
      </c>
      <c r="C948" s="5" t="s">
        <v>23</v>
      </c>
      <c r="D948" s="5" t="s">
        <v>14</v>
      </c>
      <c r="E948" s="5"/>
      <c r="F948" s="5" t="s">
        <v>35</v>
      </c>
      <c r="G948" s="7">
        <v>1500</v>
      </c>
      <c r="H948" s="6" t="s">
        <v>16</v>
      </c>
      <c r="I948" s="5" t="s">
        <v>85</v>
      </c>
      <c r="J948" s="5" t="s">
        <v>18</v>
      </c>
      <c r="K948" s="5" t="s">
        <v>82</v>
      </c>
      <c r="L948" s="173">
        <v>2019</v>
      </c>
    </row>
    <row r="949" spans="1:12" x14ac:dyDescent="0.2">
      <c r="A949" s="171" t="s">
        <v>1328</v>
      </c>
      <c r="B949" s="4">
        <v>44914</v>
      </c>
      <c r="C949" s="5" t="s">
        <v>19</v>
      </c>
      <c r="D949" s="5" t="s">
        <v>14</v>
      </c>
      <c r="E949" s="5">
        <v>7</v>
      </c>
      <c r="F949" s="5" t="s">
        <v>22</v>
      </c>
      <c r="G949" s="7">
        <v>1600</v>
      </c>
      <c r="H949" s="6" t="s">
        <v>16</v>
      </c>
      <c r="I949" s="5" t="s">
        <v>85</v>
      </c>
      <c r="J949" s="5" t="s">
        <v>18</v>
      </c>
      <c r="K949" s="5" t="s">
        <v>80</v>
      </c>
      <c r="L949" s="173">
        <v>2017</v>
      </c>
    </row>
    <row r="950" spans="1:12" x14ac:dyDescent="0.2">
      <c r="A950" s="171" t="s">
        <v>1329</v>
      </c>
      <c r="B950" s="4">
        <v>44915</v>
      </c>
      <c r="C950" s="5" t="s">
        <v>13</v>
      </c>
      <c r="D950" s="5" t="s">
        <v>14</v>
      </c>
      <c r="E950" s="5">
        <v>17</v>
      </c>
      <c r="F950" s="5" t="s">
        <v>15</v>
      </c>
      <c r="G950" s="7">
        <v>17000000000</v>
      </c>
      <c r="H950" s="6" t="s">
        <v>16</v>
      </c>
      <c r="I950" s="5" t="s">
        <v>85</v>
      </c>
      <c r="J950" s="5" t="s">
        <v>34</v>
      </c>
      <c r="K950" s="5" t="s">
        <v>79</v>
      </c>
      <c r="L950" s="173">
        <v>2017</v>
      </c>
    </row>
    <row r="951" spans="1:12" x14ac:dyDescent="0.2">
      <c r="A951" s="171" t="s">
        <v>1330</v>
      </c>
      <c r="B951" s="4">
        <v>44915</v>
      </c>
      <c r="C951" s="5" t="s">
        <v>13</v>
      </c>
      <c r="D951" s="5" t="s">
        <v>14</v>
      </c>
      <c r="E951" s="5">
        <v>4</v>
      </c>
      <c r="F951" s="5" t="s">
        <v>15</v>
      </c>
      <c r="G951" s="7">
        <v>1800</v>
      </c>
      <c r="H951" s="6" t="s">
        <v>16</v>
      </c>
      <c r="I951" s="5" t="s">
        <v>85</v>
      </c>
      <c r="J951" s="5" t="s">
        <v>31</v>
      </c>
      <c r="K951" s="5" t="s">
        <v>79</v>
      </c>
      <c r="L951" s="173">
        <v>2017</v>
      </c>
    </row>
    <row r="952" spans="1:12" x14ac:dyDescent="0.2">
      <c r="A952" s="171" t="s">
        <v>1331</v>
      </c>
      <c r="B952" s="4">
        <v>44915</v>
      </c>
      <c r="C952" s="5" t="s">
        <v>13</v>
      </c>
      <c r="D952" s="5" t="s">
        <v>14</v>
      </c>
      <c r="E952" s="5">
        <v>20</v>
      </c>
      <c r="F952" s="5" t="s">
        <v>15</v>
      </c>
      <c r="G952" s="7">
        <v>1900</v>
      </c>
      <c r="H952" s="6" t="s">
        <v>16</v>
      </c>
      <c r="I952" s="5" t="s">
        <v>85</v>
      </c>
      <c r="J952" s="5" t="s">
        <v>18</v>
      </c>
      <c r="K952" s="5" t="s">
        <v>79</v>
      </c>
      <c r="L952" s="173">
        <v>2017</v>
      </c>
    </row>
    <row r="953" spans="1:12" x14ac:dyDescent="0.2">
      <c r="A953" s="171" t="s">
        <v>1332</v>
      </c>
      <c r="B953" s="4">
        <v>44915</v>
      </c>
      <c r="C953" s="5" t="s">
        <v>13</v>
      </c>
      <c r="D953" s="5" t="s">
        <v>14</v>
      </c>
      <c r="E953" s="5">
        <v>2</v>
      </c>
      <c r="F953" s="5" t="s">
        <v>15</v>
      </c>
      <c r="G953" s="7">
        <v>2000</v>
      </c>
      <c r="H953" s="6" t="s">
        <v>16</v>
      </c>
      <c r="I953" s="5" t="s">
        <v>85</v>
      </c>
      <c r="J953" s="5" t="s">
        <v>31</v>
      </c>
      <c r="K953" s="5" t="s">
        <v>79</v>
      </c>
      <c r="L953" s="173">
        <v>2017</v>
      </c>
    </row>
    <row r="954" spans="1:12" x14ac:dyDescent="0.2">
      <c r="A954" s="171" t="s">
        <v>1333</v>
      </c>
      <c r="B954" s="4">
        <v>44915</v>
      </c>
      <c r="C954" s="5" t="s">
        <v>21</v>
      </c>
      <c r="D954" s="5" t="s">
        <v>14</v>
      </c>
      <c r="E954" s="5">
        <v>5</v>
      </c>
      <c r="F954" s="5" t="s">
        <v>22</v>
      </c>
      <c r="G954" s="7">
        <v>2100</v>
      </c>
      <c r="H954" s="6" t="s">
        <v>16</v>
      </c>
      <c r="I954" s="5" t="s">
        <v>85</v>
      </c>
      <c r="J954" s="5" t="s">
        <v>18</v>
      </c>
      <c r="K954" s="5" t="s">
        <v>81</v>
      </c>
      <c r="L954" s="173">
        <v>2018</v>
      </c>
    </row>
    <row r="955" spans="1:12" x14ac:dyDescent="0.2">
      <c r="A955" s="171" t="s">
        <v>1334</v>
      </c>
      <c r="B955" s="4">
        <v>44916</v>
      </c>
      <c r="C955" s="5" t="s">
        <v>21</v>
      </c>
      <c r="D955" s="5" t="s">
        <v>14</v>
      </c>
      <c r="E955" s="5">
        <v>5</v>
      </c>
      <c r="F955" s="5" t="s">
        <v>22</v>
      </c>
      <c r="G955" s="7">
        <v>2200</v>
      </c>
      <c r="H955" s="6" t="s">
        <v>16</v>
      </c>
      <c r="I955" s="5" t="s">
        <v>85</v>
      </c>
      <c r="J955" s="5" t="s">
        <v>18</v>
      </c>
      <c r="K955" s="5" t="s">
        <v>81</v>
      </c>
      <c r="L955" s="173">
        <v>2018</v>
      </c>
    </row>
    <row r="956" spans="1:12" x14ac:dyDescent="0.2">
      <c r="A956" s="171" t="s">
        <v>1335</v>
      </c>
      <c r="B956" s="4">
        <v>44916</v>
      </c>
      <c r="C956" s="5" t="s">
        <v>13</v>
      </c>
      <c r="D956" s="5" t="s">
        <v>14</v>
      </c>
      <c r="E956" s="5">
        <v>18</v>
      </c>
      <c r="F956" s="5" t="s">
        <v>15</v>
      </c>
      <c r="G956" s="7">
        <v>2300</v>
      </c>
      <c r="H956" s="6" t="s">
        <v>16</v>
      </c>
      <c r="I956" s="5" t="s">
        <v>20</v>
      </c>
      <c r="J956" s="5" t="s">
        <v>34</v>
      </c>
      <c r="K956" s="5" t="s">
        <v>79</v>
      </c>
      <c r="L956" s="173">
        <v>2017</v>
      </c>
    </row>
    <row r="957" spans="1:12" x14ac:dyDescent="0.2">
      <c r="A957" s="171" t="s">
        <v>1336</v>
      </c>
      <c r="B957" s="4">
        <v>44916</v>
      </c>
      <c r="C957" s="5" t="s">
        <v>13</v>
      </c>
      <c r="D957" s="5" t="s">
        <v>14</v>
      </c>
      <c r="E957" s="5">
        <v>19</v>
      </c>
      <c r="F957" s="5" t="s">
        <v>15</v>
      </c>
      <c r="G957" s="7">
        <v>2400</v>
      </c>
      <c r="H957" s="6" t="s">
        <v>16</v>
      </c>
      <c r="I957" s="5" t="s">
        <v>20</v>
      </c>
      <c r="J957" s="5" t="s">
        <v>18</v>
      </c>
      <c r="K957" s="5" t="s">
        <v>79</v>
      </c>
      <c r="L957" s="173">
        <v>2017</v>
      </c>
    </row>
    <row r="958" spans="1:12" x14ac:dyDescent="0.2">
      <c r="A958" s="171" t="s">
        <v>1337</v>
      </c>
      <c r="B958" s="4" t="s">
        <v>86</v>
      </c>
      <c r="C958" s="5" t="s">
        <v>13</v>
      </c>
      <c r="D958" s="5" t="s">
        <v>14</v>
      </c>
      <c r="E958" s="5">
        <v>4</v>
      </c>
      <c r="F958" s="5" t="s">
        <v>15</v>
      </c>
      <c r="G958" s="7">
        <v>4000</v>
      </c>
      <c r="H958" s="6" t="s">
        <v>16</v>
      </c>
      <c r="I958" s="5" t="s">
        <v>20</v>
      </c>
      <c r="J958" s="5" t="s">
        <v>31</v>
      </c>
      <c r="K958" s="5" t="s">
        <v>79</v>
      </c>
      <c r="L958" s="173">
        <v>2017</v>
      </c>
    </row>
    <row r="959" spans="1:12" x14ac:dyDescent="0.2">
      <c r="A959" s="171" t="s">
        <v>1338</v>
      </c>
      <c r="B959" s="4">
        <v>117964</v>
      </c>
      <c r="C959" s="5" t="s">
        <v>13</v>
      </c>
      <c r="D959" s="5" t="s">
        <v>14</v>
      </c>
      <c r="E959" s="5">
        <v>2</v>
      </c>
      <c r="F959" s="5" t="s">
        <v>15</v>
      </c>
      <c r="G959" s="7">
        <v>2180</v>
      </c>
      <c r="H959" s="6" t="s">
        <v>16</v>
      </c>
      <c r="I959" s="5" t="s">
        <v>20</v>
      </c>
      <c r="J959" s="5" t="s">
        <v>31</v>
      </c>
      <c r="K959" s="5" t="s">
        <v>79</v>
      </c>
      <c r="L959" s="173">
        <v>2017</v>
      </c>
    </row>
    <row r="960" spans="1:12" x14ac:dyDescent="0.2">
      <c r="A960" s="171" t="s">
        <v>1339</v>
      </c>
      <c r="B960" s="4">
        <v>44916</v>
      </c>
      <c r="C960" s="5" t="s">
        <v>23</v>
      </c>
      <c r="D960" s="5" t="s">
        <v>14</v>
      </c>
      <c r="E960" s="5"/>
      <c r="F960" s="5" t="s">
        <v>35</v>
      </c>
      <c r="G960" s="7">
        <v>582</v>
      </c>
      <c r="H960" s="6" t="s">
        <v>16</v>
      </c>
      <c r="I960" s="5" t="s">
        <v>20</v>
      </c>
      <c r="J960" s="5" t="s">
        <v>18</v>
      </c>
      <c r="K960" s="5" t="s">
        <v>82</v>
      </c>
      <c r="L960" s="173">
        <v>2019</v>
      </c>
    </row>
    <row r="961" spans="1:12" x14ac:dyDescent="0.2">
      <c r="A961" s="171" t="s">
        <v>1340</v>
      </c>
      <c r="B961" s="4">
        <v>44916</v>
      </c>
      <c r="C961" s="5" t="s">
        <v>23</v>
      </c>
      <c r="D961" s="5" t="s">
        <v>14</v>
      </c>
      <c r="E961" s="5">
        <v>14</v>
      </c>
      <c r="F961" s="5" t="s">
        <v>35</v>
      </c>
      <c r="G961" s="7">
        <v>1553</v>
      </c>
      <c r="H961" s="6" t="s">
        <v>16</v>
      </c>
      <c r="I961" s="5" t="s">
        <v>20</v>
      </c>
      <c r="J961" s="5" t="s">
        <v>18</v>
      </c>
      <c r="K961" s="5" t="s">
        <v>82</v>
      </c>
      <c r="L961" s="173">
        <v>2019</v>
      </c>
    </row>
    <row r="962" spans="1:12" x14ac:dyDescent="0.2">
      <c r="A962" s="171" t="s">
        <v>1341</v>
      </c>
      <c r="B962" s="4">
        <v>44917</v>
      </c>
      <c r="C962" s="5" t="s">
        <v>13</v>
      </c>
      <c r="D962" s="5" t="s">
        <v>14</v>
      </c>
      <c r="E962" s="5">
        <v>17</v>
      </c>
      <c r="F962" s="5" t="s">
        <v>15</v>
      </c>
      <c r="G962" s="7">
        <v>4680</v>
      </c>
      <c r="H962" s="6" t="s">
        <v>16</v>
      </c>
      <c r="I962" s="5" t="s">
        <v>20</v>
      </c>
      <c r="J962" s="5" t="s">
        <v>34</v>
      </c>
      <c r="K962" s="5" t="s">
        <v>79</v>
      </c>
      <c r="L962" s="173">
        <v>2017</v>
      </c>
    </row>
    <row r="963" spans="1:12" x14ac:dyDescent="0.2">
      <c r="A963" s="171" t="s">
        <v>1342</v>
      </c>
      <c r="B963" s="4">
        <v>44917</v>
      </c>
      <c r="C963" s="5" t="s">
        <v>13</v>
      </c>
      <c r="D963" s="5" t="s">
        <v>14</v>
      </c>
      <c r="E963" s="5">
        <v>18</v>
      </c>
      <c r="F963" s="5" t="s">
        <v>15</v>
      </c>
      <c r="G963" s="7">
        <v>5600</v>
      </c>
      <c r="H963" s="6" t="s">
        <v>16</v>
      </c>
      <c r="I963" s="5" t="s">
        <v>20</v>
      </c>
      <c r="J963" s="5" t="s">
        <v>34</v>
      </c>
      <c r="K963" s="5" t="s">
        <v>79</v>
      </c>
      <c r="L963" s="173">
        <v>2017</v>
      </c>
    </row>
    <row r="964" spans="1:12" x14ac:dyDescent="0.2">
      <c r="A964" s="171" t="s">
        <v>1343</v>
      </c>
      <c r="B964" s="4">
        <v>44917</v>
      </c>
      <c r="C964" s="5" t="s">
        <v>13</v>
      </c>
      <c r="D964" s="5" t="s">
        <v>14</v>
      </c>
      <c r="E964" s="5">
        <v>3</v>
      </c>
      <c r="F964" s="5" t="s">
        <v>15</v>
      </c>
      <c r="G964" s="7">
        <v>1000</v>
      </c>
      <c r="H964" s="6" t="s">
        <v>16</v>
      </c>
      <c r="I964" s="5" t="s">
        <v>20</v>
      </c>
      <c r="J964" s="5" t="s">
        <v>31</v>
      </c>
      <c r="K964" s="5" t="s">
        <v>79</v>
      </c>
      <c r="L964" s="173">
        <v>2017</v>
      </c>
    </row>
    <row r="965" spans="1:12" x14ac:dyDescent="0.2">
      <c r="A965" s="171" t="s">
        <v>1344</v>
      </c>
      <c r="B965" s="4">
        <v>44917</v>
      </c>
      <c r="C965" s="5" t="s">
        <v>13</v>
      </c>
      <c r="D965" s="5" t="s">
        <v>14</v>
      </c>
      <c r="E965" s="5">
        <v>2</v>
      </c>
      <c r="F965" s="5" t="s">
        <v>15</v>
      </c>
      <c r="G965" s="7">
        <v>1100</v>
      </c>
      <c r="H965" s="6" t="s">
        <v>16</v>
      </c>
      <c r="I965" s="5" t="s">
        <v>20</v>
      </c>
      <c r="J965" s="5" t="s">
        <v>31</v>
      </c>
      <c r="K965" s="5" t="s">
        <v>79</v>
      </c>
      <c r="L965" s="173">
        <v>2017</v>
      </c>
    </row>
    <row r="966" spans="1:12" x14ac:dyDescent="0.2">
      <c r="A966" s="171" t="s">
        <v>1345</v>
      </c>
      <c r="B966" s="4">
        <v>44917</v>
      </c>
      <c r="C966" s="5" t="s">
        <v>23</v>
      </c>
      <c r="D966" s="5" t="s">
        <v>14</v>
      </c>
      <c r="E966" s="5">
        <v>23</v>
      </c>
      <c r="F966" s="5" t="s">
        <v>35</v>
      </c>
      <c r="G966" s="7">
        <v>1200</v>
      </c>
      <c r="H966" s="6" t="s">
        <v>16</v>
      </c>
      <c r="I966" s="5" t="s">
        <v>20</v>
      </c>
      <c r="J966" s="5" t="s">
        <v>18</v>
      </c>
      <c r="K966" s="5" t="s">
        <v>82</v>
      </c>
      <c r="L966" s="173">
        <v>2019</v>
      </c>
    </row>
    <row r="967" spans="1:12" x14ac:dyDescent="0.2">
      <c r="A967" s="171" t="s">
        <v>1346</v>
      </c>
      <c r="B967" s="4">
        <v>44917</v>
      </c>
      <c r="C967" s="5" t="s">
        <v>19</v>
      </c>
      <c r="D967" s="5" t="s">
        <v>14</v>
      </c>
      <c r="E967" s="5">
        <v>7</v>
      </c>
      <c r="F967" s="5" t="s">
        <v>22</v>
      </c>
      <c r="G967" s="7">
        <v>1300</v>
      </c>
      <c r="H967" s="6" t="s">
        <v>16</v>
      </c>
      <c r="I967" s="5" t="s">
        <v>20</v>
      </c>
      <c r="J967" s="5" t="s">
        <v>18</v>
      </c>
      <c r="K967" s="5" t="s">
        <v>80</v>
      </c>
      <c r="L967" s="173">
        <v>2017</v>
      </c>
    </row>
    <row r="968" spans="1:12" x14ac:dyDescent="0.2">
      <c r="A968" s="171" t="s">
        <v>1347</v>
      </c>
      <c r="B968" s="4">
        <v>44917</v>
      </c>
      <c r="C968" s="5" t="s">
        <v>21</v>
      </c>
      <c r="D968" s="5" t="s">
        <v>14</v>
      </c>
      <c r="E968" s="5">
        <v>6</v>
      </c>
      <c r="F968" s="5" t="s">
        <v>22</v>
      </c>
      <c r="G968" s="7">
        <v>1400</v>
      </c>
      <c r="H968" s="6" t="s">
        <v>16</v>
      </c>
      <c r="I968" s="5" t="s">
        <v>20</v>
      </c>
      <c r="J968" s="5" t="s">
        <v>18</v>
      </c>
      <c r="K968" s="5" t="s">
        <v>81</v>
      </c>
      <c r="L968" s="173">
        <v>2018</v>
      </c>
    </row>
    <row r="969" spans="1:12" x14ac:dyDescent="0.2">
      <c r="A969" s="171" t="s">
        <v>1348</v>
      </c>
      <c r="B969" s="4">
        <v>44918</v>
      </c>
      <c r="C969" s="5" t="s">
        <v>19</v>
      </c>
      <c r="D969" s="5" t="s">
        <v>14</v>
      </c>
      <c r="E969" s="5">
        <v>7</v>
      </c>
      <c r="F969" s="5" t="s">
        <v>22</v>
      </c>
      <c r="G969" s="7">
        <v>1500</v>
      </c>
      <c r="H969" s="6" t="s">
        <v>16</v>
      </c>
      <c r="I969" s="5" t="s">
        <v>20</v>
      </c>
      <c r="J969" s="5" t="s">
        <v>18</v>
      </c>
      <c r="K969" s="5" t="s">
        <v>80</v>
      </c>
      <c r="L969" s="173">
        <v>2017</v>
      </c>
    </row>
    <row r="970" spans="1:12" x14ac:dyDescent="0.2">
      <c r="A970" s="171" t="s">
        <v>1349</v>
      </c>
      <c r="B970" s="4">
        <v>44918</v>
      </c>
      <c r="C970" s="5" t="s">
        <v>21</v>
      </c>
      <c r="D970" s="5" t="s">
        <v>14</v>
      </c>
      <c r="E970" s="5">
        <v>6</v>
      </c>
      <c r="F970" s="5" t="s">
        <v>22</v>
      </c>
      <c r="G970" s="7">
        <v>1600</v>
      </c>
      <c r="H970" s="6" t="s">
        <v>16</v>
      </c>
      <c r="I970" s="5" t="s">
        <v>20</v>
      </c>
      <c r="J970" s="5" t="s">
        <v>18</v>
      </c>
      <c r="K970" s="5" t="s">
        <v>81</v>
      </c>
      <c r="L970" s="173">
        <v>2018</v>
      </c>
    </row>
    <row r="971" spans="1:12" x14ac:dyDescent="0.2">
      <c r="A971" s="171" t="s">
        <v>1350</v>
      </c>
      <c r="B971" s="4">
        <v>44918</v>
      </c>
      <c r="C971" s="5" t="s">
        <v>23</v>
      </c>
      <c r="D971" s="5" t="s">
        <v>14</v>
      </c>
      <c r="E971" s="5">
        <v>31</v>
      </c>
      <c r="F971" s="5" t="s">
        <v>35</v>
      </c>
      <c r="G971" s="7">
        <v>1700</v>
      </c>
      <c r="H971" s="6" t="s">
        <v>16</v>
      </c>
      <c r="I971" s="5" t="s">
        <v>20</v>
      </c>
      <c r="J971" s="5" t="s">
        <v>18</v>
      </c>
      <c r="K971" s="5" t="s">
        <v>82</v>
      </c>
      <c r="L971" s="173">
        <v>2019</v>
      </c>
    </row>
    <row r="972" spans="1:12" x14ac:dyDescent="0.2">
      <c r="A972" s="171" t="s">
        <v>1351</v>
      </c>
      <c r="B972" s="4">
        <v>44918</v>
      </c>
      <c r="C972" s="5" t="s">
        <v>13</v>
      </c>
      <c r="D972" s="5" t="s">
        <v>14</v>
      </c>
      <c r="E972" s="5">
        <v>18</v>
      </c>
      <c r="F972" s="5" t="s">
        <v>15</v>
      </c>
      <c r="G972" s="7">
        <v>1800</v>
      </c>
      <c r="H972" s="6" t="s">
        <v>16</v>
      </c>
      <c r="I972" s="5" t="s">
        <v>20</v>
      </c>
      <c r="J972" s="5" t="s">
        <v>34</v>
      </c>
      <c r="K972" s="5" t="s">
        <v>79</v>
      </c>
      <c r="L972" s="173">
        <v>2017</v>
      </c>
    </row>
    <row r="973" spans="1:12" x14ac:dyDescent="0.2">
      <c r="A973" s="171" t="s">
        <v>1352</v>
      </c>
      <c r="B973" s="4">
        <v>44918</v>
      </c>
      <c r="C973" s="5" t="s">
        <v>13</v>
      </c>
      <c r="D973" s="5" t="s">
        <v>14</v>
      </c>
      <c r="E973" s="5">
        <v>20</v>
      </c>
      <c r="F973" s="5" t="s">
        <v>15</v>
      </c>
      <c r="G973" s="7">
        <v>1900</v>
      </c>
      <c r="H973" s="6" t="s">
        <v>16</v>
      </c>
      <c r="I973" s="5" t="s">
        <v>20</v>
      </c>
      <c r="J973" s="5" t="s">
        <v>34</v>
      </c>
      <c r="K973" s="5" t="s">
        <v>79</v>
      </c>
      <c r="L973" s="173">
        <v>2017</v>
      </c>
    </row>
    <row r="974" spans="1:12" x14ac:dyDescent="0.2">
      <c r="A974" s="171" t="s">
        <v>1353</v>
      </c>
      <c r="B974" s="4">
        <v>44918</v>
      </c>
      <c r="C974" s="5" t="s">
        <v>13</v>
      </c>
      <c r="D974" s="5" t="s">
        <v>14</v>
      </c>
      <c r="E974" s="5">
        <v>1</v>
      </c>
      <c r="F974" s="5" t="s">
        <v>15</v>
      </c>
      <c r="G974" s="7">
        <v>2000</v>
      </c>
      <c r="H974" s="6" t="s">
        <v>16</v>
      </c>
      <c r="I974" s="5" t="s">
        <v>85</v>
      </c>
      <c r="J974" s="5" t="s">
        <v>31</v>
      </c>
      <c r="K974" s="5" t="s">
        <v>79</v>
      </c>
      <c r="L974" s="173">
        <v>2017</v>
      </c>
    </row>
    <row r="975" spans="1:12" x14ac:dyDescent="0.2">
      <c r="A975" s="171" t="s">
        <v>1354</v>
      </c>
      <c r="B975" s="4">
        <v>44918</v>
      </c>
      <c r="C975" s="5" t="s">
        <v>13</v>
      </c>
      <c r="D975" s="5" t="s">
        <v>14</v>
      </c>
      <c r="E975" s="5">
        <v>2</v>
      </c>
      <c r="F975" s="5" t="s">
        <v>15</v>
      </c>
      <c r="G975" s="7">
        <v>2100</v>
      </c>
      <c r="H975" s="6" t="s">
        <v>16</v>
      </c>
      <c r="I975" s="5" t="s">
        <v>85</v>
      </c>
      <c r="J975" s="5" t="s">
        <v>31</v>
      </c>
      <c r="K975" s="5" t="s">
        <v>79</v>
      </c>
      <c r="L975" s="173">
        <v>2017</v>
      </c>
    </row>
    <row r="976" spans="1:12" x14ac:dyDescent="0.2">
      <c r="A976" s="171" t="s">
        <v>1355</v>
      </c>
      <c r="B976" s="4">
        <v>44918</v>
      </c>
      <c r="C976" s="5" t="s">
        <v>13</v>
      </c>
      <c r="D976" s="5" t="s">
        <v>14</v>
      </c>
      <c r="E976" s="5">
        <v>2</v>
      </c>
      <c r="F976" s="5" t="s">
        <v>15</v>
      </c>
      <c r="G976" s="7">
        <v>2200</v>
      </c>
      <c r="H976" s="6" t="s">
        <v>16</v>
      </c>
      <c r="I976" s="5" t="s">
        <v>85</v>
      </c>
      <c r="J976" s="5" t="s">
        <v>31</v>
      </c>
      <c r="K976" s="5" t="s">
        <v>79</v>
      </c>
      <c r="L976" s="173">
        <v>2017</v>
      </c>
    </row>
    <row r="977" spans="1:12" x14ac:dyDescent="0.2">
      <c r="A977" s="171" t="s">
        <v>1356</v>
      </c>
      <c r="B977" s="4">
        <v>44919</v>
      </c>
      <c r="C977" s="5" t="s">
        <v>13</v>
      </c>
      <c r="D977" s="5" t="s">
        <v>14</v>
      </c>
      <c r="E977" s="5">
        <v>3</v>
      </c>
      <c r="F977" s="5" t="s">
        <v>15</v>
      </c>
      <c r="G977" s="7">
        <v>2300</v>
      </c>
      <c r="H977" s="6" t="s">
        <v>16</v>
      </c>
      <c r="I977" s="5" t="s">
        <v>85</v>
      </c>
      <c r="J977" s="5" t="s">
        <v>31</v>
      </c>
      <c r="K977" s="5" t="s">
        <v>79</v>
      </c>
      <c r="L977" s="173">
        <v>2017</v>
      </c>
    </row>
    <row r="978" spans="1:12" x14ac:dyDescent="0.2">
      <c r="A978" s="171" t="s">
        <v>1357</v>
      </c>
      <c r="B978" s="4">
        <v>44919</v>
      </c>
      <c r="C978" s="5" t="s">
        <v>13</v>
      </c>
      <c r="D978" s="5" t="s">
        <v>14</v>
      </c>
      <c r="E978" s="5">
        <v>2</v>
      </c>
      <c r="F978" s="5" t="s">
        <v>15</v>
      </c>
      <c r="G978" s="7">
        <v>2400</v>
      </c>
      <c r="H978" s="6" t="s">
        <v>16</v>
      </c>
      <c r="I978" s="5" t="s">
        <v>85</v>
      </c>
      <c r="J978" s="5" t="s">
        <v>31</v>
      </c>
      <c r="K978" s="5" t="s">
        <v>79</v>
      </c>
      <c r="L978" s="173">
        <v>2017</v>
      </c>
    </row>
    <row r="979" spans="1:12" x14ac:dyDescent="0.2">
      <c r="A979" s="171" t="s">
        <v>1358</v>
      </c>
      <c r="B979" s="4">
        <v>44921</v>
      </c>
      <c r="C979" s="5" t="s">
        <v>13</v>
      </c>
      <c r="D979" s="5" t="s">
        <v>14</v>
      </c>
      <c r="E979" s="5">
        <v>2</v>
      </c>
      <c r="F979" s="5" t="s">
        <v>15</v>
      </c>
      <c r="G979" s="7">
        <v>3120</v>
      </c>
      <c r="H979" s="6" t="s">
        <v>16</v>
      </c>
      <c r="I979" s="5" t="s">
        <v>85</v>
      </c>
      <c r="J979" s="5" t="s">
        <v>31</v>
      </c>
      <c r="K979" s="5" t="s">
        <v>79</v>
      </c>
      <c r="L979" s="173">
        <v>2017</v>
      </c>
    </row>
    <row r="980" spans="1:12" x14ac:dyDescent="0.2">
      <c r="A980" s="171" t="s">
        <v>1359</v>
      </c>
      <c r="B980" s="4">
        <v>44921</v>
      </c>
      <c r="C980" s="5" t="s">
        <v>13</v>
      </c>
      <c r="D980" s="5" t="s">
        <v>14</v>
      </c>
      <c r="E980" s="5">
        <v>24</v>
      </c>
      <c r="F980" s="5" t="s">
        <v>15</v>
      </c>
      <c r="G980" s="7">
        <v>5080</v>
      </c>
      <c r="H980" s="6" t="s">
        <v>16</v>
      </c>
      <c r="I980" s="5" t="s">
        <v>85</v>
      </c>
      <c r="J980" s="5" t="s">
        <v>34</v>
      </c>
      <c r="K980" s="5" t="s">
        <v>79</v>
      </c>
      <c r="L980" s="173">
        <v>2017</v>
      </c>
    </row>
    <row r="981" spans="1:12" x14ac:dyDescent="0.2">
      <c r="A981" s="171" t="s">
        <v>1360</v>
      </c>
      <c r="B981" s="4">
        <v>44921</v>
      </c>
      <c r="C981" s="5" t="s">
        <v>13</v>
      </c>
      <c r="D981" s="5" t="s">
        <v>14</v>
      </c>
      <c r="E981" s="5">
        <v>17</v>
      </c>
      <c r="F981" s="5" t="s">
        <v>15</v>
      </c>
      <c r="G981" s="7">
        <v>6220</v>
      </c>
      <c r="H981" s="6" t="s">
        <v>16</v>
      </c>
      <c r="I981" s="5" t="s">
        <v>85</v>
      </c>
      <c r="J981" s="5" t="s">
        <v>34</v>
      </c>
      <c r="K981" s="5" t="s">
        <v>79</v>
      </c>
      <c r="L981" s="173">
        <v>2017</v>
      </c>
    </row>
    <row r="982" spans="1:12" x14ac:dyDescent="0.2">
      <c r="A982" s="171" t="s">
        <v>1361</v>
      </c>
      <c r="B982" s="4">
        <v>44921</v>
      </c>
      <c r="C982" s="5" t="s">
        <v>23</v>
      </c>
      <c r="D982" s="5" t="s">
        <v>14</v>
      </c>
      <c r="E982" s="5">
        <v>31</v>
      </c>
      <c r="F982" s="5" t="s">
        <v>35</v>
      </c>
      <c r="G982" s="7">
        <v>1000</v>
      </c>
      <c r="H982" s="6" t="s">
        <v>16</v>
      </c>
      <c r="I982" s="5" t="s">
        <v>85</v>
      </c>
      <c r="J982" s="5" t="s">
        <v>18</v>
      </c>
      <c r="K982" s="5" t="s">
        <v>82</v>
      </c>
      <c r="L982" s="173">
        <v>2019</v>
      </c>
    </row>
    <row r="983" spans="1:12" x14ac:dyDescent="0.2">
      <c r="A983" s="171" t="s">
        <v>1362</v>
      </c>
      <c r="B983" s="4">
        <v>44922</v>
      </c>
      <c r="C983" s="5" t="s">
        <v>13</v>
      </c>
      <c r="D983" s="5" t="s">
        <v>14</v>
      </c>
      <c r="E983" s="5">
        <v>3</v>
      </c>
      <c r="F983" s="5" t="s">
        <v>15</v>
      </c>
      <c r="G983" s="7">
        <v>1100</v>
      </c>
      <c r="H983" s="6" t="s">
        <v>16</v>
      </c>
      <c r="I983" s="5" t="s">
        <v>85</v>
      </c>
      <c r="J983" s="5" t="s">
        <v>31</v>
      </c>
      <c r="K983" s="5" t="s">
        <v>79</v>
      </c>
      <c r="L983" s="173">
        <v>2017</v>
      </c>
    </row>
    <row r="984" spans="1:12" x14ac:dyDescent="0.2">
      <c r="A984" s="171" t="s">
        <v>1363</v>
      </c>
      <c r="B984" s="4">
        <v>44922</v>
      </c>
      <c r="C984" s="5" t="s">
        <v>13</v>
      </c>
      <c r="D984" s="5" t="s">
        <v>14</v>
      </c>
      <c r="E984" s="5">
        <v>1</v>
      </c>
      <c r="F984" s="5" t="s">
        <v>15</v>
      </c>
      <c r="G984" s="7">
        <v>1200</v>
      </c>
      <c r="H984" s="6" t="s">
        <v>16</v>
      </c>
      <c r="I984" s="5" t="s">
        <v>20</v>
      </c>
      <c r="J984" s="5" t="s">
        <v>31</v>
      </c>
      <c r="K984" s="5" t="s">
        <v>79</v>
      </c>
      <c r="L984" s="173">
        <v>2017</v>
      </c>
    </row>
    <row r="985" spans="1:12" x14ac:dyDescent="0.2">
      <c r="A985" s="171" t="s">
        <v>1364</v>
      </c>
      <c r="B985" s="4">
        <v>44922</v>
      </c>
      <c r="C985" s="5" t="s">
        <v>13</v>
      </c>
      <c r="D985" s="5" t="s">
        <v>14</v>
      </c>
      <c r="E985" s="5">
        <v>22</v>
      </c>
      <c r="F985" s="5" t="s">
        <v>15</v>
      </c>
      <c r="G985" s="7">
        <v>1300</v>
      </c>
      <c r="H985" s="6" t="s">
        <v>16</v>
      </c>
      <c r="I985" s="5" t="s">
        <v>20</v>
      </c>
      <c r="J985" s="5" t="s">
        <v>34</v>
      </c>
      <c r="K985" s="5" t="s">
        <v>79</v>
      </c>
      <c r="L985" s="173">
        <v>2017</v>
      </c>
    </row>
    <row r="986" spans="1:12" x14ac:dyDescent="0.2">
      <c r="A986" s="171" t="s">
        <v>1365</v>
      </c>
      <c r="B986" s="4">
        <v>44922</v>
      </c>
      <c r="C986" s="5" t="s">
        <v>13</v>
      </c>
      <c r="D986" s="5" t="s">
        <v>14</v>
      </c>
      <c r="E986" s="5">
        <v>18</v>
      </c>
      <c r="F986" s="5" t="s">
        <v>15</v>
      </c>
      <c r="G986" s="7">
        <v>1400</v>
      </c>
      <c r="H986" s="6" t="s">
        <v>16</v>
      </c>
      <c r="I986" s="5" t="s">
        <v>20</v>
      </c>
      <c r="J986" s="5" t="s">
        <v>34</v>
      </c>
      <c r="K986" s="5" t="s">
        <v>79</v>
      </c>
      <c r="L986" s="173">
        <v>2017</v>
      </c>
    </row>
    <row r="987" spans="1:12" x14ac:dyDescent="0.2">
      <c r="A987" s="171" t="s">
        <v>1366</v>
      </c>
      <c r="B987" s="4">
        <v>44922</v>
      </c>
      <c r="C987" s="5" t="s">
        <v>23</v>
      </c>
      <c r="D987" s="5" t="s">
        <v>14</v>
      </c>
      <c r="E987" s="5">
        <v>31</v>
      </c>
      <c r="F987" s="5" t="s">
        <v>35</v>
      </c>
      <c r="G987" s="7">
        <v>1500</v>
      </c>
      <c r="H987" s="6" t="s">
        <v>16</v>
      </c>
      <c r="I987" s="5" t="s">
        <v>20</v>
      </c>
      <c r="J987" s="5" t="s">
        <v>18</v>
      </c>
      <c r="K987" s="5" t="s">
        <v>82</v>
      </c>
      <c r="L987" s="173">
        <v>2019</v>
      </c>
    </row>
    <row r="988" spans="1:12" x14ac:dyDescent="0.2">
      <c r="A988" s="171" t="s">
        <v>1367</v>
      </c>
      <c r="B988" s="4">
        <v>44921</v>
      </c>
      <c r="C988" s="5" t="s">
        <v>21</v>
      </c>
      <c r="D988" s="5" t="s">
        <v>14</v>
      </c>
      <c r="E988" s="5">
        <v>10</v>
      </c>
      <c r="F988" s="5" t="s">
        <v>22</v>
      </c>
      <c r="G988" s="7">
        <v>1600</v>
      </c>
      <c r="H988" s="6" t="s">
        <v>16</v>
      </c>
      <c r="I988" s="5" t="s">
        <v>20</v>
      </c>
      <c r="J988" s="5" t="s">
        <v>18</v>
      </c>
      <c r="K988" s="5" t="s">
        <v>81</v>
      </c>
      <c r="L988" s="173">
        <v>2018</v>
      </c>
    </row>
    <row r="989" spans="1:12" x14ac:dyDescent="0.2">
      <c r="A989" s="171" t="s">
        <v>1368</v>
      </c>
      <c r="B989" s="4">
        <v>44922</v>
      </c>
      <c r="C989" s="5" t="s">
        <v>21</v>
      </c>
      <c r="D989" s="5" t="s">
        <v>14</v>
      </c>
      <c r="E989" s="5">
        <v>10</v>
      </c>
      <c r="F989" s="5" t="s">
        <v>22</v>
      </c>
      <c r="G989" s="7">
        <v>1700</v>
      </c>
      <c r="H989" s="6" t="s">
        <v>16</v>
      </c>
      <c r="I989" s="5" t="s">
        <v>20</v>
      </c>
      <c r="J989" s="5" t="s">
        <v>18</v>
      </c>
      <c r="K989" s="5" t="s">
        <v>81</v>
      </c>
      <c r="L989" s="173">
        <v>2018</v>
      </c>
    </row>
    <row r="990" spans="1:12" x14ac:dyDescent="0.2">
      <c r="A990" s="171" t="s">
        <v>1369</v>
      </c>
      <c r="B990" s="4">
        <v>44923</v>
      </c>
      <c r="C990" s="5" t="s">
        <v>13</v>
      </c>
      <c r="D990" s="5" t="s">
        <v>14</v>
      </c>
      <c r="E990" s="5">
        <v>17</v>
      </c>
      <c r="F990" s="5" t="s">
        <v>15</v>
      </c>
      <c r="G990" s="7">
        <v>1800</v>
      </c>
      <c r="H990" s="6" t="s">
        <v>16</v>
      </c>
      <c r="I990" s="5" t="s">
        <v>20</v>
      </c>
      <c r="J990" s="5" t="s">
        <v>34</v>
      </c>
      <c r="K990" s="5" t="s">
        <v>79</v>
      </c>
      <c r="L990" s="173">
        <v>2017</v>
      </c>
    </row>
    <row r="991" spans="1:12" x14ac:dyDescent="0.2">
      <c r="A991" s="171" t="s">
        <v>1370</v>
      </c>
      <c r="B991" s="4">
        <v>44923</v>
      </c>
      <c r="C991" s="5" t="s">
        <v>23</v>
      </c>
      <c r="D991" s="5" t="s">
        <v>14</v>
      </c>
      <c r="E991" s="5">
        <v>31</v>
      </c>
      <c r="F991" s="5" t="s">
        <v>35</v>
      </c>
      <c r="G991" s="7">
        <v>1900</v>
      </c>
      <c r="H991" s="6" t="s">
        <v>16</v>
      </c>
      <c r="I991" s="5" t="s">
        <v>20</v>
      </c>
      <c r="J991" s="5" t="s">
        <v>18</v>
      </c>
      <c r="K991" s="5" t="s">
        <v>82</v>
      </c>
      <c r="L991" s="173">
        <v>2019</v>
      </c>
    </row>
    <row r="992" spans="1:12" x14ac:dyDescent="0.2">
      <c r="A992" s="171" t="s">
        <v>1371</v>
      </c>
      <c r="B992" s="4">
        <v>44923</v>
      </c>
      <c r="C992" s="5" t="s">
        <v>13</v>
      </c>
      <c r="D992" s="5" t="s">
        <v>14</v>
      </c>
      <c r="E992" s="5">
        <v>22</v>
      </c>
      <c r="F992" s="5" t="s">
        <v>15</v>
      </c>
      <c r="G992" s="7">
        <v>2000</v>
      </c>
      <c r="H992" s="6" t="s">
        <v>16</v>
      </c>
      <c r="I992" s="5" t="s">
        <v>20</v>
      </c>
      <c r="J992" s="5" t="s">
        <v>34</v>
      </c>
      <c r="K992" s="5" t="s">
        <v>79</v>
      </c>
      <c r="L992" s="173">
        <v>2017</v>
      </c>
    </row>
    <row r="993" spans="1:12" x14ac:dyDescent="0.2">
      <c r="A993" s="171" t="s">
        <v>1372</v>
      </c>
      <c r="B993" s="4">
        <v>44923</v>
      </c>
      <c r="C993" s="5" t="s">
        <v>13</v>
      </c>
      <c r="D993" s="5" t="s">
        <v>14</v>
      </c>
      <c r="E993" s="5">
        <v>1</v>
      </c>
      <c r="F993" s="5" t="s">
        <v>15</v>
      </c>
      <c r="G993" s="7">
        <v>2100</v>
      </c>
      <c r="H993" s="6" t="s">
        <v>16</v>
      </c>
      <c r="I993" s="5" t="s">
        <v>20</v>
      </c>
      <c r="J993" s="5" t="s">
        <v>31</v>
      </c>
      <c r="K993" s="5" t="s">
        <v>79</v>
      </c>
      <c r="L993" s="173">
        <v>2017</v>
      </c>
    </row>
    <row r="994" spans="1:12" x14ac:dyDescent="0.2">
      <c r="A994" s="171" t="s">
        <v>1373</v>
      </c>
      <c r="B994" s="4">
        <v>44923</v>
      </c>
      <c r="C994" s="5" t="s">
        <v>13</v>
      </c>
      <c r="D994" s="5" t="s">
        <v>14</v>
      </c>
      <c r="E994" s="5">
        <v>3</v>
      </c>
      <c r="F994" s="5" t="s">
        <v>15</v>
      </c>
      <c r="G994" s="7">
        <v>2200</v>
      </c>
      <c r="H994" s="6" t="s">
        <v>16</v>
      </c>
      <c r="I994" s="5" t="s">
        <v>20</v>
      </c>
      <c r="J994" s="5" t="s">
        <v>31</v>
      </c>
      <c r="K994" s="5" t="s">
        <v>79</v>
      </c>
      <c r="L994" s="173">
        <v>2017</v>
      </c>
    </row>
    <row r="995" spans="1:12" x14ac:dyDescent="0.2">
      <c r="A995" s="171" t="s">
        <v>1374</v>
      </c>
      <c r="B995" s="4">
        <v>44923</v>
      </c>
      <c r="C995" s="5" t="s">
        <v>21</v>
      </c>
      <c r="D995" s="5" t="s">
        <v>14</v>
      </c>
      <c r="E995" s="5">
        <v>10</v>
      </c>
      <c r="F995" s="5" t="s">
        <v>22</v>
      </c>
      <c r="G995" s="7">
        <v>2300</v>
      </c>
      <c r="H995" s="6" t="s">
        <v>16</v>
      </c>
      <c r="I995" s="5" t="s">
        <v>20</v>
      </c>
      <c r="J995" s="5" t="s">
        <v>18</v>
      </c>
      <c r="K995" s="5" t="s">
        <v>81</v>
      </c>
      <c r="L995" s="173">
        <v>2018</v>
      </c>
    </row>
    <row r="996" spans="1:12" x14ac:dyDescent="0.2">
      <c r="A996" s="171" t="s">
        <v>1375</v>
      </c>
      <c r="B996" s="4">
        <v>44924</v>
      </c>
      <c r="C996" s="5" t="s">
        <v>21</v>
      </c>
      <c r="D996" s="5" t="s">
        <v>14</v>
      </c>
      <c r="E996" s="5">
        <v>10</v>
      </c>
      <c r="F996" s="5" t="s">
        <v>22</v>
      </c>
      <c r="G996" s="7">
        <v>2400</v>
      </c>
      <c r="H996" s="6" t="s">
        <v>16</v>
      </c>
      <c r="I996" s="5" t="s">
        <v>20</v>
      </c>
      <c r="J996" s="5" t="s">
        <v>18</v>
      </c>
      <c r="K996" s="5" t="s">
        <v>81</v>
      </c>
      <c r="L996" s="173">
        <v>2018</v>
      </c>
    </row>
    <row r="997" spans="1:12" x14ac:dyDescent="0.2">
      <c r="A997" s="171" t="s">
        <v>1376</v>
      </c>
      <c r="B997" s="4">
        <v>44924</v>
      </c>
      <c r="C997" s="5" t="s">
        <v>23</v>
      </c>
      <c r="D997" s="5" t="s">
        <v>14</v>
      </c>
      <c r="E997" s="5">
        <v>30</v>
      </c>
      <c r="F997" s="5" t="s">
        <v>35</v>
      </c>
      <c r="G997" s="7">
        <v>1900</v>
      </c>
      <c r="H997" s="6" t="s">
        <v>16</v>
      </c>
      <c r="I997" s="5" t="s">
        <v>20</v>
      </c>
      <c r="J997" s="5" t="s">
        <v>18</v>
      </c>
      <c r="K997" s="5" t="s">
        <v>82</v>
      </c>
      <c r="L997" s="173">
        <v>2019</v>
      </c>
    </row>
    <row r="998" spans="1:12" x14ac:dyDescent="0.2">
      <c r="A998" s="171" t="s">
        <v>1377</v>
      </c>
      <c r="B998" s="4">
        <v>44924</v>
      </c>
      <c r="C998" s="5" t="s">
        <v>13</v>
      </c>
      <c r="D998" s="5" t="s">
        <v>14</v>
      </c>
      <c r="E998" s="5">
        <v>4</v>
      </c>
      <c r="F998" s="5" t="s">
        <v>15</v>
      </c>
      <c r="G998" s="7">
        <v>1000</v>
      </c>
      <c r="H998" s="6" t="s">
        <v>16</v>
      </c>
      <c r="I998" s="5" t="s">
        <v>20</v>
      </c>
      <c r="J998" s="5" t="s">
        <v>31</v>
      </c>
      <c r="K998" s="5" t="s">
        <v>79</v>
      </c>
      <c r="L998" s="173">
        <v>2017</v>
      </c>
    </row>
    <row r="999" spans="1:12" x14ac:dyDescent="0.2">
      <c r="A999" s="171" t="s">
        <v>1378</v>
      </c>
      <c r="B999" s="4">
        <v>44924</v>
      </c>
      <c r="C999" s="5" t="s">
        <v>13</v>
      </c>
      <c r="D999" s="5" t="s">
        <v>14</v>
      </c>
      <c r="E999" s="5">
        <v>4</v>
      </c>
      <c r="F999" s="5" t="s">
        <v>15</v>
      </c>
      <c r="G999" s="7">
        <v>1100</v>
      </c>
      <c r="H999" s="6" t="s">
        <v>16</v>
      </c>
      <c r="I999" s="5" t="s">
        <v>20</v>
      </c>
      <c r="J999" s="5" t="s">
        <v>31</v>
      </c>
      <c r="K999" s="5" t="s">
        <v>79</v>
      </c>
      <c r="L999" s="173">
        <v>2017</v>
      </c>
    </row>
    <row r="1000" spans="1:12" x14ac:dyDescent="0.2">
      <c r="A1000" s="171" t="s">
        <v>1379</v>
      </c>
      <c r="B1000" s="4">
        <v>44924</v>
      </c>
      <c r="C1000" s="5" t="s">
        <v>13</v>
      </c>
      <c r="D1000" s="5" t="s">
        <v>14</v>
      </c>
      <c r="E1000" s="5">
        <v>18</v>
      </c>
      <c r="F1000" s="5" t="s">
        <v>15</v>
      </c>
      <c r="G1000" s="7">
        <v>1200</v>
      </c>
      <c r="H1000" s="6" t="s">
        <v>16</v>
      </c>
      <c r="I1000" s="5" t="s">
        <v>20</v>
      </c>
      <c r="J1000" s="5" t="s">
        <v>34</v>
      </c>
      <c r="K1000" s="5" t="s">
        <v>79</v>
      </c>
      <c r="L1000" s="173">
        <v>2017</v>
      </c>
    </row>
    <row r="1001" spans="1:12" x14ac:dyDescent="0.2">
      <c r="A1001" s="171" t="s">
        <v>1380</v>
      </c>
      <c r="B1001" s="4">
        <v>44924</v>
      </c>
      <c r="C1001" s="5" t="s">
        <v>13</v>
      </c>
      <c r="D1001" s="5" t="s">
        <v>14</v>
      </c>
      <c r="E1001" s="5">
        <v>18</v>
      </c>
      <c r="F1001" s="5" t="s">
        <v>15</v>
      </c>
      <c r="G1001" s="7">
        <v>1300</v>
      </c>
      <c r="H1001" s="6" t="s">
        <v>16</v>
      </c>
      <c r="I1001" s="5" t="s">
        <v>20</v>
      </c>
      <c r="J1001" s="5" t="s">
        <v>34</v>
      </c>
      <c r="K1001" s="5" t="s">
        <v>79</v>
      </c>
      <c r="L1001" s="173">
        <v>2017</v>
      </c>
    </row>
    <row r="1002" spans="1:12" x14ac:dyDescent="0.2">
      <c r="A1002" s="171" t="s">
        <v>1381</v>
      </c>
      <c r="B1002" s="4">
        <v>44925</v>
      </c>
      <c r="C1002" s="5" t="s">
        <v>13</v>
      </c>
      <c r="D1002" s="5" t="s">
        <v>14</v>
      </c>
      <c r="E1002" s="5">
        <v>18</v>
      </c>
      <c r="F1002" s="5" t="s">
        <v>15</v>
      </c>
      <c r="G1002" s="7">
        <v>1400</v>
      </c>
      <c r="H1002" s="6" t="s">
        <v>16</v>
      </c>
      <c r="I1002" s="5" t="s">
        <v>20</v>
      </c>
      <c r="J1002" s="5" t="s">
        <v>34</v>
      </c>
      <c r="K1002" s="5" t="s">
        <v>79</v>
      </c>
      <c r="L1002" s="173">
        <v>2017</v>
      </c>
    </row>
    <row r="1003" spans="1:12" x14ac:dyDescent="0.2">
      <c r="A1003" s="171" t="s">
        <v>1382</v>
      </c>
      <c r="B1003" s="4">
        <v>44925</v>
      </c>
      <c r="C1003" s="5" t="s">
        <v>13</v>
      </c>
      <c r="D1003" s="5" t="s">
        <v>14</v>
      </c>
      <c r="E1003" s="5">
        <v>4</v>
      </c>
      <c r="F1003" s="5" t="s">
        <v>15</v>
      </c>
      <c r="G1003" s="7">
        <v>1500</v>
      </c>
      <c r="H1003" s="6" t="s">
        <v>16</v>
      </c>
      <c r="I1003" s="5" t="s">
        <v>20</v>
      </c>
      <c r="J1003" s="5" t="s">
        <v>31</v>
      </c>
      <c r="K1003" s="5" t="s">
        <v>79</v>
      </c>
      <c r="L1003" s="173">
        <v>2017</v>
      </c>
    </row>
    <row r="1004" spans="1:12" x14ac:dyDescent="0.2">
      <c r="A1004" s="171" t="s">
        <v>1383</v>
      </c>
      <c r="B1004" s="4">
        <v>44925</v>
      </c>
      <c r="C1004" s="5" t="s">
        <v>13</v>
      </c>
      <c r="D1004" s="5" t="s">
        <v>14</v>
      </c>
      <c r="E1004" s="5">
        <v>18</v>
      </c>
      <c r="F1004" s="5" t="s">
        <v>15</v>
      </c>
      <c r="G1004" s="7">
        <v>1600</v>
      </c>
      <c r="H1004" s="6" t="s">
        <v>16</v>
      </c>
      <c r="I1004" s="5" t="s">
        <v>20</v>
      </c>
      <c r="J1004" s="5" t="s">
        <v>34</v>
      </c>
      <c r="K1004" s="5" t="s">
        <v>79</v>
      </c>
      <c r="L1004" s="173">
        <v>2017</v>
      </c>
    </row>
    <row r="1005" spans="1:12" x14ac:dyDescent="0.2">
      <c r="A1005" s="171" t="s">
        <v>1384</v>
      </c>
      <c r="B1005" s="4">
        <v>44831</v>
      </c>
      <c r="C1005" s="5" t="s">
        <v>13</v>
      </c>
      <c r="D1005" s="5" t="s">
        <v>14</v>
      </c>
      <c r="E1005" s="5">
        <v>32</v>
      </c>
      <c r="F1005" s="5" t="s">
        <v>15</v>
      </c>
      <c r="G1005" s="7">
        <v>1000</v>
      </c>
      <c r="H1005" s="6" t="s">
        <v>16</v>
      </c>
      <c r="I1005" s="5" t="s">
        <v>17</v>
      </c>
      <c r="J1005" s="5" t="s">
        <v>18</v>
      </c>
      <c r="K1005" s="5" t="s">
        <v>79</v>
      </c>
      <c r="L1005" s="173">
        <v>2017</v>
      </c>
    </row>
    <row r="1006" spans="1:12" x14ac:dyDescent="0.2">
      <c r="A1006" s="171" t="s">
        <v>1385</v>
      </c>
      <c r="B1006" s="4">
        <v>44832</v>
      </c>
      <c r="C1006" s="5" t="s">
        <v>13</v>
      </c>
      <c r="D1006" s="5" t="s">
        <v>14</v>
      </c>
      <c r="E1006" s="5">
        <v>20</v>
      </c>
      <c r="F1006" s="5" t="s">
        <v>15</v>
      </c>
      <c r="G1006" s="7">
        <v>1100</v>
      </c>
      <c r="H1006" s="6" t="s">
        <v>16</v>
      </c>
      <c r="I1006" s="5" t="s">
        <v>17</v>
      </c>
      <c r="J1006" s="5" t="s">
        <v>18</v>
      </c>
      <c r="K1006" s="5" t="s">
        <v>79</v>
      </c>
      <c r="L1006" s="173">
        <v>2017</v>
      </c>
    </row>
    <row r="1007" spans="1:12" x14ac:dyDescent="0.2">
      <c r="A1007" s="171" t="s">
        <v>1386</v>
      </c>
      <c r="B1007" s="4">
        <v>44832</v>
      </c>
      <c r="C1007" s="5" t="s">
        <v>13</v>
      </c>
      <c r="D1007" s="5" t="s">
        <v>14</v>
      </c>
      <c r="E1007" s="5">
        <v>18</v>
      </c>
      <c r="F1007" s="5" t="s">
        <v>15</v>
      </c>
      <c r="G1007" s="7">
        <v>1200</v>
      </c>
      <c r="H1007" s="6" t="s">
        <v>16</v>
      </c>
      <c r="I1007" s="5" t="s">
        <v>17</v>
      </c>
      <c r="J1007" s="5" t="s">
        <v>18</v>
      </c>
      <c r="K1007" s="5" t="s">
        <v>79</v>
      </c>
      <c r="L1007" s="173">
        <v>2017</v>
      </c>
    </row>
    <row r="1008" spans="1:12" x14ac:dyDescent="0.2">
      <c r="A1008" s="171" t="s">
        <v>1387</v>
      </c>
      <c r="B1008" s="4">
        <v>44832</v>
      </c>
      <c r="C1008" s="5" t="s">
        <v>19</v>
      </c>
      <c r="D1008" s="5" t="s">
        <v>14</v>
      </c>
      <c r="E1008" s="5">
        <v>14</v>
      </c>
      <c r="F1008" s="5" t="s">
        <v>15</v>
      </c>
      <c r="G1008" s="7">
        <v>1300</v>
      </c>
      <c r="H1008" s="6" t="s">
        <v>16</v>
      </c>
      <c r="I1008" s="5" t="s">
        <v>17</v>
      </c>
      <c r="J1008" s="5" t="s">
        <v>18</v>
      </c>
      <c r="K1008" s="5" t="s">
        <v>80</v>
      </c>
      <c r="L1008" s="173">
        <v>2017</v>
      </c>
    </row>
    <row r="1009" spans="1:12" x14ac:dyDescent="0.2">
      <c r="A1009" s="171" t="s">
        <v>1388</v>
      </c>
      <c r="B1009" s="4">
        <v>44833</v>
      </c>
      <c r="C1009" s="5" t="s">
        <v>13</v>
      </c>
      <c r="D1009" s="5" t="s">
        <v>14</v>
      </c>
      <c r="E1009" s="5">
        <v>12</v>
      </c>
      <c r="F1009" s="5" t="s">
        <v>15</v>
      </c>
      <c r="G1009" s="7">
        <v>1400</v>
      </c>
      <c r="H1009" s="6" t="s">
        <v>16</v>
      </c>
      <c r="I1009" s="5" t="s">
        <v>17</v>
      </c>
      <c r="J1009" s="5" t="s">
        <v>18</v>
      </c>
      <c r="K1009" s="5" t="s">
        <v>79</v>
      </c>
      <c r="L1009" s="173">
        <v>2017</v>
      </c>
    </row>
    <row r="1010" spans="1:12" x14ac:dyDescent="0.2">
      <c r="A1010" s="171" t="s">
        <v>1389</v>
      </c>
      <c r="B1010" s="4">
        <v>44833</v>
      </c>
      <c r="C1010" s="5" t="s">
        <v>13</v>
      </c>
      <c r="D1010" s="5" t="s">
        <v>14</v>
      </c>
      <c r="E1010" s="5">
        <v>26</v>
      </c>
      <c r="F1010" s="5" t="s">
        <v>15</v>
      </c>
      <c r="G1010" s="7">
        <v>1500</v>
      </c>
      <c r="H1010" s="6" t="s">
        <v>16</v>
      </c>
      <c r="I1010" s="5" t="s">
        <v>17</v>
      </c>
      <c r="J1010" s="5" t="s">
        <v>18</v>
      </c>
      <c r="K1010" s="5" t="s">
        <v>79</v>
      </c>
      <c r="L1010" s="173">
        <v>2017</v>
      </c>
    </row>
    <row r="1011" spans="1:12" x14ac:dyDescent="0.2">
      <c r="A1011" s="171" t="s">
        <v>1390</v>
      </c>
      <c r="B1011" s="4">
        <v>44833</v>
      </c>
      <c r="C1011" s="5" t="s">
        <v>19</v>
      </c>
      <c r="D1011" s="5" t="s">
        <v>14</v>
      </c>
      <c r="E1011" s="5">
        <v>24</v>
      </c>
      <c r="F1011" s="5" t="s">
        <v>15</v>
      </c>
      <c r="G1011" s="7">
        <v>1600</v>
      </c>
      <c r="H1011" s="6" t="s">
        <v>16</v>
      </c>
      <c r="I1011" s="5" t="s">
        <v>17</v>
      </c>
      <c r="J1011" s="5" t="s">
        <v>18</v>
      </c>
      <c r="K1011" s="5" t="s">
        <v>80</v>
      </c>
      <c r="L1011" s="173">
        <v>2017</v>
      </c>
    </row>
    <row r="1012" spans="1:12" x14ac:dyDescent="0.2">
      <c r="A1012" s="171" t="s">
        <v>1391</v>
      </c>
      <c r="B1012" s="4">
        <v>44834</v>
      </c>
      <c r="C1012" s="5" t="s">
        <v>19</v>
      </c>
      <c r="D1012" s="5" t="s">
        <v>14</v>
      </c>
      <c r="E1012" s="5">
        <v>24</v>
      </c>
      <c r="F1012" s="5" t="s">
        <v>15</v>
      </c>
      <c r="G1012" s="7">
        <v>1700</v>
      </c>
      <c r="H1012" s="6" t="s">
        <v>16</v>
      </c>
      <c r="I1012" s="5" t="s">
        <v>17</v>
      </c>
      <c r="J1012" s="5" t="s">
        <v>18</v>
      </c>
      <c r="K1012" s="5" t="s">
        <v>80</v>
      </c>
      <c r="L1012" s="173">
        <v>2017</v>
      </c>
    </row>
    <row r="1013" spans="1:12" x14ac:dyDescent="0.2">
      <c r="A1013" s="171" t="s">
        <v>1392</v>
      </c>
      <c r="B1013" s="4">
        <v>44834</v>
      </c>
      <c r="C1013" s="5" t="s">
        <v>13</v>
      </c>
      <c r="D1013" s="5" t="s">
        <v>14</v>
      </c>
      <c r="E1013" s="5">
        <v>9</v>
      </c>
      <c r="F1013" s="5" t="s">
        <v>15</v>
      </c>
      <c r="G1013" s="7">
        <v>1800</v>
      </c>
      <c r="H1013" s="6" t="s">
        <v>16</v>
      </c>
      <c r="I1013" s="5" t="s">
        <v>17</v>
      </c>
      <c r="J1013" s="5" t="s">
        <v>18</v>
      </c>
      <c r="K1013" s="5" t="s">
        <v>79</v>
      </c>
      <c r="L1013" s="173">
        <v>2017</v>
      </c>
    </row>
    <row r="1014" spans="1:12" x14ac:dyDescent="0.2">
      <c r="A1014" s="171" t="s">
        <v>1393</v>
      </c>
      <c r="B1014" s="4">
        <v>44834</v>
      </c>
      <c r="C1014" s="5" t="s">
        <v>13</v>
      </c>
      <c r="D1014" s="5" t="s">
        <v>14</v>
      </c>
      <c r="E1014" s="5">
        <v>32</v>
      </c>
      <c r="F1014" s="5" t="s">
        <v>15</v>
      </c>
      <c r="G1014" s="7">
        <v>1900</v>
      </c>
      <c r="H1014" s="6" t="s">
        <v>16</v>
      </c>
      <c r="I1014" s="5" t="s">
        <v>17</v>
      </c>
      <c r="J1014" s="5" t="s">
        <v>18</v>
      </c>
      <c r="K1014" s="5" t="s">
        <v>79</v>
      </c>
      <c r="L1014" s="173">
        <v>2017</v>
      </c>
    </row>
    <row r="1015" spans="1:12" x14ac:dyDescent="0.2">
      <c r="A1015" s="171" t="s">
        <v>1394</v>
      </c>
      <c r="B1015" s="4">
        <v>44835</v>
      </c>
      <c r="C1015" s="5" t="s">
        <v>19</v>
      </c>
      <c r="D1015" s="5" t="s">
        <v>14</v>
      </c>
      <c r="E1015" s="5">
        <v>24</v>
      </c>
      <c r="F1015" s="5" t="s">
        <v>15</v>
      </c>
      <c r="G1015" s="7">
        <v>2000</v>
      </c>
      <c r="H1015" s="6" t="s">
        <v>16</v>
      </c>
      <c r="I1015" s="5" t="s">
        <v>17</v>
      </c>
      <c r="J1015" s="5" t="s">
        <v>18</v>
      </c>
      <c r="K1015" s="5" t="s">
        <v>80</v>
      </c>
      <c r="L1015" s="173">
        <v>2017</v>
      </c>
    </row>
    <row r="1016" spans="1:12" x14ac:dyDescent="0.2">
      <c r="A1016" s="171" t="s">
        <v>1395</v>
      </c>
      <c r="B1016" s="4">
        <v>44835</v>
      </c>
      <c r="C1016" s="5" t="s">
        <v>13</v>
      </c>
      <c r="D1016" s="5" t="s">
        <v>14</v>
      </c>
      <c r="E1016" s="5">
        <v>23</v>
      </c>
      <c r="F1016" s="5" t="s">
        <v>15</v>
      </c>
      <c r="G1016" s="7">
        <v>2100</v>
      </c>
      <c r="H1016" s="6" t="s">
        <v>16</v>
      </c>
      <c r="I1016" s="5" t="s">
        <v>17</v>
      </c>
      <c r="J1016" s="5" t="s">
        <v>18</v>
      </c>
      <c r="K1016" s="5" t="s">
        <v>79</v>
      </c>
      <c r="L1016" s="173">
        <v>2017</v>
      </c>
    </row>
    <row r="1017" spans="1:12" x14ac:dyDescent="0.2">
      <c r="A1017" s="171" t="s">
        <v>1396</v>
      </c>
      <c r="B1017" s="4">
        <v>44835</v>
      </c>
      <c r="C1017" s="5" t="s">
        <v>13</v>
      </c>
      <c r="D1017" s="5" t="s">
        <v>14</v>
      </c>
      <c r="E1017" s="5">
        <v>4</v>
      </c>
      <c r="F1017" s="5" t="s">
        <v>15</v>
      </c>
      <c r="G1017" s="7">
        <v>2200</v>
      </c>
      <c r="H1017" s="6" t="s">
        <v>16</v>
      </c>
      <c r="I1017" s="5" t="s">
        <v>17</v>
      </c>
      <c r="J1017" s="5" t="s">
        <v>18</v>
      </c>
      <c r="K1017" s="5" t="s">
        <v>79</v>
      </c>
      <c r="L1017" s="173">
        <v>2017</v>
      </c>
    </row>
    <row r="1018" spans="1:12" x14ac:dyDescent="0.2">
      <c r="A1018" s="171" t="s">
        <v>1397</v>
      </c>
      <c r="B1018" s="4">
        <v>44837</v>
      </c>
      <c r="C1018" s="5" t="s">
        <v>19</v>
      </c>
      <c r="D1018" s="5" t="s">
        <v>14</v>
      </c>
      <c r="E1018" s="5">
        <v>24</v>
      </c>
      <c r="F1018" s="5" t="s">
        <v>15</v>
      </c>
      <c r="G1018" s="7">
        <v>2300</v>
      </c>
      <c r="H1018" s="6" t="s">
        <v>16</v>
      </c>
      <c r="I1018" s="5" t="s">
        <v>17</v>
      </c>
      <c r="J1018" s="5" t="s">
        <v>18</v>
      </c>
      <c r="K1018" s="5" t="s">
        <v>80</v>
      </c>
      <c r="L1018" s="173">
        <v>2017</v>
      </c>
    </row>
    <row r="1019" spans="1:12" x14ac:dyDescent="0.2">
      <c r="A1019" s="171" t="s">
        <v>1398</v>
      </c>
      <c r="B1019" s="4">
        <v>44837</v>
      </c>
      <c r="C1019" s="5" t="s">
        <v>13</v>
      </c>
      <c r="D1019" s="5" t="s">
        <v>14</v>
      </c>
      <c r="E1019" s="5">
        <v>17</v>
      </c>
      <c r="F1019" s="5" t="s">
        <v>15</v>
      </c>
      <c r="G1019" s="7">
        <v>2400</v>
      </c>
      <c r="H1019" s="6" t="s">
        <v>16</v>
      </c>
      <c r="I1019" s="5" t="s">
        <v>17</v>
      </c>
      <c r="J1019" s="5" t="s">
        <v>18</v>
      </c>
      <c r="K1019" s="5" t="s">
        <v>79</v>
      </c>
      <c r="L1019" s="173">
        <v>2017</v>
      </c>
    </row>
    <row r="1020" spans="1:12" x14ac:dyDescent="0.2">
      <c r="A1020" s="171" t="s">
        <v>1399</v>
      </c>
      <c r="B1020" s="4">
        <v>44837</v>
      </c>
      <c r="C1020" s="5" t="s">
        <v>13</v>
      </c>
      <c r="D1020" s="5" t="s">
        <v>14</v>
      </c>
      <c r="E1020" s="5">
        <v>8</v>
      </c>
      <c r="F1020" s="5" t="s">
        <v>15</v>
      </c>
      <c r="G1020" s="7">
        <v>2500</v>
      </c>
      <c r="H1020" s="6" t="s">
        <v>16</v>
      </c>
      <c r="I1020" s="5" t="s">
        <v>17</v>
      </c>
      <c r="J1020" s="5" t="s">
        <v>18</v>
      </c>
      <c r="K1020" s="5" t="s">
        <v>79</v>
      </c>
      <c r="L1020" s="173">
        <v>2017</v>
      </c>
    </row>
    <row r="1021" spans="1:12" x14ac:dyDescent="0.2">
      <c r="A1021" s="171" t="s">
        <v>1400</v>
      </c>
      <c r="B1021" s="4">
        <v>44837</v>
      </c>
      <c r="C1021" s="5" t="s">
        <v>13</v>
      </c>
      <c r="D1021" s="5" t="s">
        <v>14</v>
      </c>
      <c r="E1021" s="5">
        <v>20</v>
      </c>
      <c r="F1021" s="5" t="s">
        <v>15</v>
      </c>
      <c r="G1021" s="7">
        <v>2600</v>
      </c>
      <c r="H1021" s="6" t="s">
        <v>16</v>
      </c>
      <c r="I1021" s="5" t="s">
        <v>17</v>
      </c>
      <c r="J1021" s="5" t="s">
        <v>18</v>
      </c>
      <c r="K1021" s="5" t="s">
        <v>79</v>
      </c>
      <c r="L1021" s="173">
        <v>2017</v>
      </c>
    </row>
    <row r="1022" spans="1:12" x14ac:dyDescent="0.2">
      <c r="A1022" s="171" t="s">
        <v>1401</v>
      </c>
      <c r="B1022" s="4">
        <v>44838</v>
      </c>
      <c r="C1022" s="5" t="s">
        <v>19</v>
      </c>
      <c r="D1022" s="5" t="s">
        <v>14</v>
      </c>
      <c r="E1022" s="5">
        <v>27</v>
      </c>
      <c r="F1022" s="5" t="s">
        <v>15</v>
      </c>
      <c r="G1022" s="7">
        <v>2700</v>
      </c>
      <c r="H1022" s="6" t="s">
        <v>16</v>
      </c>
      <c r="I1022" s="5" t="s">
        <v>17</v>
      </c>
      <c r="J1022" s="5" t="s">
        <v>18</v>
      </c>
      <c r="K1022" s="5" t="s">
        <v>80</v>
      </c>
      <c r="L1022" s="173">
        <v>2017</v>
      </c>
    </row>
    <row r="1023" spans="1:12" x14ac:dyDescent="0.2">
      <c r="A1023" s="171" t="s">
        <v>1402</v>
      </c>
      <c r="B1023" s="4">
        <v>44838</v>
      </c>
      <c r="C1023" s="5" t="s">
        <v>13</v>
      </c>
      <c r="D1023" s="5" t="s">
        <v>14</v>
      </c>
      <c r="E1023" s="5">
        <v>18</v>
      </c>
      <c r="F1023" s="5" t="s">
        <v>15</v>
      </c>
      <c r="G1023" s="7">
        <v>2800</v>
      </c>
      <c r="H1023" s="6" t="s">
        <v>16</v>
      </c>
      <c r="I1023" s="5" t="s">
        <v>17</v>
      </c>
      <c r="J1023" s="5" t="s">
        <v>18</v>
      </c>
      <c r="K1023" s="5" t="s">
        <v>79</v>
      </c>
      <c r="L1023" s="173">
        <v>2017</v>
      </c>
    </row>
    <row r="1024" spans="1:12" x14ac:dyDescent="0.2">
      <c r="A1024" s="171" t="s">
        <v>1403</v>
      </c>
      <c r="B1024" s="4">
        <v>44838</v>
      </c>
      <c r="C1024" s="5" t="s">
        <v>13</v>
      </c>
      <c r="D1024" s="5" t="s">
        <v>14</v>
      </c>
      <c r="E1024" s="5">
        <v>16</v>
      </c>
      <c r="F1024" s="5" t="s">
        <v>15</v>
      </c>
      <c r="G1024" s="7">
        <v>2900</v>
      </c>
      <c r="H1024" s="6" t="s">
        <v>16</v>
      </c>
      <c r="I1024" s="5" t="s">
        <v>17</v>
      </c>
      <c r="J1024" s="5" t="s">
        <v>18</v>
      </c>
      <c r="K1024" s="5" t="s">
        <v>79</v>
      </c>
      <c r="L1024" s="173">
        <v>2017</v>
      </c>
    </row>
    <row r="1025" spans="1:12" x14ac:dyDescent="0.2">
      <c r="A1025" s="171" t="s">
        <v>1404</v>
      </c>
      <c r="B1025" s="4">
        <v>44838</v>
      </c>
      <c r="C1025" s="5" t="s">
        <v>13</v>
      </c>
      <c r="D1025" s="5" t="s">
        <v>14</v>
      </c>
      <c r="E1025" s="5">
        <v>12</v>
      </c>
      <c r="F1025" s="5" t="s">
        <v>15</v>
      </c>
      <c r="G1025" s="7">
        <v>3000</v>
      </c>
      <c r="H1025" s="6" t="s">
        <v>16</v>
      </c>
      <c r="I1025" s="5" t="s">
        <v>17</v>
      </c>
      <c r="J1025" s="5" t="s">
        <v>18</v>
      </c>
      <c r="K1025" s="5" t="s">
        <v>79</v>
      </c>
      <c r="L1025" s="173">
        <v>2017</v>
      </c>
    </row>
    <row r="1026" spans="1:12" x14ac:dyDescent="0.2">
      <c r="A1026" s="171" t="s">
        <v>1405</v>
      </c>
      <c r="B1026" s="4">
        <v>44839</v>
      </c>
      <c r="C1026" s="5" t="s">
        <v>13</v>
      </c>
      <c r="D1026" s="5" t="s">
        <v>14</v>
      </c>
      <c r="E1026" s="5">
        <v>18</v>
      </c>
      <c r="F1026" s="5" t="s">
        <v>15</v>
      </c>
      <c r="G1026" s="7">
        <v>1000</v>
      </c>
      <c r="H1026" s="6" t="s">
        <v>16</v>
      </c>
      <c r="I1026" s="5" t="s">
        <v>17</v>
      </c>
      <c r="J1026" s="5" t="s">
        <v>18</v>
      </c>
      <c r="K1026" s="5" t="s">
        <v>79</v>
      </c>
      <c r="L1026" s="173">
        <v>2017</v>
      </c>
    </row>
    <row r="1027" spans="1:12" x14ac:dyDescent="0.2">
      <c r="A1027" s="171" t="s">
        <v>1406</v>
      </c>
      <c r="B1027" s="4">
        <v>44839</v>
      </c>
      <c r="C1027" s="5" t="s">
        <v>19</v>
      </c>
      <c r="D1027" s="5" t="s">
        <v>14</v>
      </c>
      <c r="E1027" s="5">
        <v>24</v>
      </c>
      <c r="F1027" s="5" t="s">
        <v>15</v>
      </c>
      <c r="G1027" s="7">
        <v>1100</v>
      </c>
      <c r="H1027" s="6" t="s">
        <v>16</v>
      </c>
      <c r="I1027" s="5" t="s">
        <v>17</v>
      </c>
      <c r="J1027" s="5" t="s">
        <v>18</v>
      </c>
      <c r="K1027" s="5" t="s">
        <v>80</v>
      </c>
      <c r="L1027" s="173">
        <v>2017</v>
      </c>
    </row>
    <row r="1028" spans="1:12" x14ac:dyDescent="0.2">
      <c r="A1028" s="171" t="s">
        <v>1407</v>
      </c>
      <c r="B1028" s="4">
        <v>44839</v>
      </c>
      <c r="C1028" s="5" t="s">
        <v>19</v>
      </c>
      <c r="D1028" s="5" t="s">
        <v>14</v>
      </c>
      <c r="E1028" s="5">
        <v>6</v>
      </c>
      <c r="F1028" s="5" t="s">
        <v>15</v>
      </c>
      <c r="G1028" s="7">
        <v>1200</v>
      </c>
      <c r="H1028" s="6" t="s">
        <v>16</v>
      </c>
      <c r="I1028" s="5" t="s">
        <v>17</v>
      </c>
      <c r="J1028" s="5" t="s">
        <v>18</v>
      </c>
      <c r="K1028" s="5" t="s">
        <v>80</v>
      </c>
      <c r="L1028" s="173">
        <v>2017</v>
      </c>
    </row>
    <row r="1029" spans="1:12" x14ac:dyDescent="0.2">
      <c r="A1029" s="171" t="s">
        <v>1408</v>
      </c>
      <c r="B1029" s="4">
        <v>44839</v>
      </c>
      <c r="C1029" s="5" t="s">
        <v>13</v>
      </c>
      <c r="D1029" s="5" t="s">
        <v>14</v>
      </c>
      <c r="E1029" s="5">
        <v>13</v>
      </c>
      <c r="F1029" s="5" t="s">
        <v>15</v>
      </c>
      <c r="G1029" s="7">
        <v>1300</v>
      </c>
      <c r="H1029" s="6" t="s">
        <v>16</v>
      </c>
      <c r="I1029" s="5" t="s">
        <v>17</v>
      </c>
      <c r="J1029" s="5" t="s">
        <v>18</v>
      </c>
      <c r="K1029" s="5" t="s">
        <v>79</v>
      </c>
      <c r="L1029" s="173">
        <v>2017</v>
      </c>
    </row>
    <row r="1030" spans="1:12" x14ac:dyDescent="0.2">
      <c r="A1030" s="171" t="s">
        <v>1409</v>
      </c>
      <c r="B1030" s="4">
        <v>44839</v>
      </c>
      <c r="C1030" s="5" t="s">
        <v>13</v>
      </c>
      <c r="D1030" s="5" t="s">
        <v>14</v>
      </c>
      <c r="E1030" s="5">
        <v>10</v>
      </c>
      <c r="F1030" s="5" t="s">
        <v>15</v>
      </c>
      <c r="G1030" s="7">
        <v>1400</v>
      </c>
      <c r="H1030" s="6" t="s">
        <v>16</v>
      </c>
      <c r="I1030" s="5" t="s">
        <v>17</v>
      </c>
      <c r="J1030" s="5" t="s">
        <v>18</v>
      </c>
      <c r="K1030" s="5" t="s">
        <v>79</v>
      </c>
      <c r="L1030" s="173">
        <v>2017</v>
      </c>
    </row>
    <row r="1031" spans="1:12" x14ac:dyDescent="0.2">
      <c r="A1031" s="171" t="s">
        <v>1410</v>
      </c>
      <c r="B1031" s="4">
        <v>44840</v>
      </c>
      <c r="C1031" s="5" t="s">
        <v>13</v>
      </c>
      <c r="D1031" s="5" t="s">
        <v>14</v>
      </c>
      <c r="E1031" s="5">
        <v>6</v>
      </c>
      <c r="F1031" s="5" t="s">
        <v>15</v>
      </c>
      <c r="G1031" s="7">
        <v>1500</v>
      </c>
      <c r="H1031" s="6" t="s">
        <v>16</v>
      </c>
      <c r="I1031" s="5" t="s">
        <v>17</v>
      </c>
      <c r="J1031" s="5" t="s">
        <v>18</v>
      </c>
      <c r="K1031" s="5" t="s">
        <v>79</v>
      </c>
      <c r="L1031" s="173">
        <v>2017</v>
      </c>
    </row>
    <row r="1032" spans="1:12" x14ac:dyDescent="0.2">
      <c r="A1032" s="171" t="s">
        <v>1411</v>
      </c>
      <c r="B1032" s="4">
        <v>44840</v>
      </c>
      <c r="C1032" s="5" t="s">
        <v>13</v>
      </c>
      <c r="D1032" s="5" t="s">
        <v>14</v>
      </c>
      <c r="E1032" s="5">
        <v>11</v>
      </c>
      <c r="F1032" s="5" t="s">
        <v>15</v>
      </c>
      <c r="G1032" s="7">
        <v>1600</v>
      </c>
      <c r="H1032" s="6" t="s">
        <v>16</v>
      </c>
      <c r="I1032" s="5" t="s">
        <v>17</v>
      </c>
      <c r="J1032" s="5" t="s">
        <v>18</v>
      </c>
      <c r="K1032" s="5" t="s">
        <v>79</v>
      </c>
      <c r="L1032" s="173">
        <v>2017</v>
      </c>
    </row>
    <row r="1033" spans="1:12" x14ac:dyDescent="0.2">
      <c r="A1033" s="171" t="s">
        <v>1412</v>
      </c>
      <c r="B1033" s="4">
        <v>44840</v>
      </c>
      <c r="C1033" s="5" t="s">
        <v>19</v>
      </c>
      <c r="D1033" s="5" t="s">
        <v>14</v>
      </c>
      <c r="E1033" s="5">
        <v>20</v>
      </c>
      <c r="F1033" s="5" t="s">
        <v>15</v>
      </c>
      <c r="G1033" s="7">
        <v>1700</v>
      </c>
      <c r="H1033" s="6" t="s">
        <v>16</v>
      </c>
      <c r="I1033" s="5" t="s">
        <v>17</v>
      </c>
      <c r="J1033" s="5" t="s">
        <v>18</v>
      </c>
      <c r="K1033" s="5" t="s">
        <v>80</v>
      </c>
      <c r="L1033" s="173">
        <v>2017</v>
      </c>
    </row>
    <row r="1034" spans="1:12" x14ac:dyDescent="0.2">
      <c r="A1034" s="171" t="s">
        <v>1413</v>
      </c>
      <c r="B1034" s="4">
        <v>44840</v>
      </c>
      <c r="C1034" s="5" t="s">
        <v>19</v>
      </c>
      <c r="D1034" s="5" t="s">
        <v>14</v>
      </c>
      <c r="E1034" s="5">
        <v>4</v>
      </c>
      <c r="F1034" s="5" t="s">
        <v>15</v>
      </c>
      <c r="G1034" s="7">
        <v>1800</v>
      </c>
      <c r="H1034" s="6" t="s">
        <v>16</v>
      </c>
      <c r="I1034" s="5" t="s">
        <v>17</v>
      </c>
      <c r="J1034" s="5" t="s">
        <v>18</v>
      </c>
      <c r="K1034" s="5" t="s">
        <v>80</v>
      </c>
      <c r="L1034" s="173">
        <v>2017</v>
      </c>
    </row>
    <row r="1035" spans="1:12" x14ac:dyDescent="0.2">
      <c r="A1035" s="171" t="s">
        <v>1414</v>
      </c>
      <c r="B1035" s="4">
        <v>44840</v>
      </c>
      <c r="C1035" s="5" t="s">
        <v>19</v>
      </c>
      <c r="D1035" s="5" t="s">
        <v>14</v>
      </c>
      <c r="E1035" s="5">
        <v>2</v>
      </c>
      <c r="F1035" s="5" t="s">
        <v>15</v>
      </c>
      <c r="G1035" s="7">
        <v>1900</v>
      </c>
      <c r="H1035" s="6" t="s">
        <v>16</v>
      </c>
      <c r="I1035" s="5" t="s">
        <v>17</v>
      </c>
      <c r="J1035" s="5" t="s">
        <v>18</v>
      </c>
      <c r="K1035" s="5" t="s">
        <v>80</v>
      </c>
      <c r="L1035" s="173">
        <v>2017</v>
      </c>
    </row>
    <row r="1036" spans="1:12" x14ac:dyDescent="0.2">
      <c r="A1036" s="171" t="s">
        <v>1415</v>
      </c>
      <c r="B1036" s="4">
        <v>44840</v>
      </c>
      <c r="C1036" s="5" t="s">
        <v>13</v>
      </c>
      <c r="D1036" s="5" t="s">
        <v>14</v>
      </c>
      <c r="E1036" s="5">
        <v>11</v>
      </c>
      <c r="F1036" s="5" t="s">
        <v>15</v>
      </c>
      <c r="G1036" s="7">
        <v>2000</v>
      </c>
      <c r="H1036" s="6" t="s">
        <v>16</v>
      </c>
      <c r="I1036" s="5" t="s">
        <v>17</v>
      </c>
      <c r="J1036" s="5" t="s">
        <v>18</v>
      </c>
      <c r="K1036" s="5" t="s">
        <v>79</v>
      </c>
      <c r="L1036" s="173">
        <v>2017</v>
      </c>
    </row>
    <row r="1037" spans="1:12" x14ac:dyDescent="0.2">
      <c r="A1037" s="171" t="s">
        <v>1416</v>
      </c>
      <c r="B1037" s="4">
        <v>44840</v>
      </c>
      <c r="C1037" s="5" t="s">
        <v>13</v>
      </c>
      <c r="D1037" s="5" t="s">
        <v>14</v>
      </c>
      <c r="E1037" s="5">
        <v>12</v>
      </c>
      <c r="F1037" s="5" t="s">
        <v>15</v>
      </c>
      <c r="G1037" s="7">
        <v>2100</v>
      </c>
      <c r="H1037" s="6" t="s">
        <v>16</v>
      </c>
      <c r="I1037" s="5" t="s">
        <v>17</v>
      </c>
      <c r="J1037" s="5" t="s">
        <v>18</v>
      </c>
      <c r="K1037" s="5" t="s">
        <v>79</v>
      </c>
      <c r="L1037" s="173">
        <v>2017</v>
      </c>
    </row>
    <row r="1038" spans="1:12" x14ac:dyDescent="0.2">
      <c r="A1038" s="171" t="s">
        <v>1417</v>
      </c>
      <c r="B1038" s="4">
        <v>44841</v>
      </c>
      <c r="C1038" s="5" t="s">
        <v>19</v>
      </c>
      <c r="D1038" s="5" t="s">
        <v>14</v>
      </c>
      <c r="E1038" s="5">
        <v>27</v>
      </c>
      <c r="F1038" s="5" t="s">
        <v>15</v>
      </c>
      <c r="G1038" s="7">
        <v>2200</v>
      </c>
      <c r="H1038" s="6" t="s">
        <v>16</v>
      </c>
      <c r="I1038" s="5" t="s">
        <v>17</v>
      </c>
      <c r="J1038" s="5" t="s">
        <v>18</v>
      </c>
      <c r="K1038" s="5" t="s">
        <v>80</v>
      </c>
      <c r="L1038" s="173">
        <v>2017</v>
      </c>
    </row>
    <row r="1039" spans="1:12" x14ac:dyDescent="0.2">
      <c r="A1039" s="171" t="s">
        <v>1418</v>
      </c>
      <c r="B1039" s="4">
        <v>44841</v>
      </c>
      <c r="C1039" s="5" t="s">
        <v>13</v>
      </c>
      <c r="D1039" s="5" t="s">
        <v>14</v>
      </c>
      <c r="E1039" s="5">
        <v>14</v>
      </c>
      <c r="F1039" s="5" t="s">
        <v>15</v>
      </c>
      <c r="G1039" s="7">
        <v>2300</v>
      </c>
      <c r="H1039" s="6" t="s">
        <v>16</v>
      </c>
      <c r="I1039" s="5" t="s">
        <v>17</v>
      </c>
      <c r="J1039" s="5" t="s">
        <v>18</v>
      </c>
      <c r="K1039" s="5" t="s">
        <v>79</v>
      </c>
      <c r="L1039" s="173">
        <v>2017</v>
      </c>
    </row>
    <row r="1040" spans="1:12" x14ac:dyDescent="0.2">
      <c r="A1040" s="171" t="s">
        <v>1419</v>
      </c>
      <c r="B1040" s="4">
        <v>44841</v>
      </c>
      <c r="C1040" s="5" t="s">
        <v>13</v>
      </c>
      <c r="D1040" s="5" t="s">
        <v>14</v>
      </c>
      <c r="E1040" s="5">
        <v>31</v>
      </c>
      <c r="F1040" s="5" t="s">
        <v>15</v>
      </c>
      <c r="G1040" s="7">
        <v>2400</v>
      </c>
      <c r="H1040" s="6" t="s">
        <v>16</v>
      </c>
      <c r="I1040" s="5" t="s">
        <v>17</v>
      </c>
      <c r="J1040" s="5" t="s">
        <v>18</v>
      </c>
      <c r="K1040" s="5" t="s">
        <v>79</v>
      </c>
      <c r="L1040" s="173">
        <v>2017</v>
      </c>
    </row>
    <row r="1041" spans="1:12" x14ac:dyDescent="0.2">
      <c r="A1041" s="171" t="s">
        <v>1420</v>
      </c>
      <c r="B1041" s="4">
        <v>44844</v>
      </c>
      <c r="C1041" s="5" t="s">
        <v>19</v>
      </c>
      <c r="D1041" s="5" t="s">
        <v>14</v>
      </c>
      <c r="E1041" s="5">
        <v>20</v>
      </c>
      <c r="F1041" s="5" t="s">
        <v>15</v>
      </c>
      <c r="G1041" s="7">
        <v>2500</v>
      </c>
      <c r="H1041" s="6" t="s">
        <v>16</v>
      </c>
      <c r="I1041" s="5" t="s">
        <v>17</v>
      </c>
      <c r="J1041" s="5" t="s">
        <v>18</v>
      </c>
      <c r="K1041" s="5" t="s">
        <v>80</v>
      </c>
      <c r="L1041" s="173">
        <v>2017</v>
      </c>
    </row>
    <row r="1042" spans="1:12" x14ac:dyDescent="0.2">
      <c r="A1042" s="171" t="s">
        <v>1421</v>
      </c>
      <c r="B1042" s="4">
        <v>44844</v>
      </c>
      <c r="C1042" s="5" t="s">
        <v>13</v>
      </c>
      <c r="D1042" s="5" t="s">
        <v>14</v>
      </c>
      <c r="E1042" s="5">
        <v>39</v>
      </c>
      <c r="F1042" s="5" t="s">
        <v>15</v>
      </c>
      <c r="G1042" s="7">
        <v>2600</v>
      </c>
      <c r="H1042" s="6" t="s">
        <v>16</v>
      </c>
      <c r="I1042" s="5" t="s">
        <v>17</v>
      </c>
      <c r="J1042" s="5" t="s">
        <v>18</v>
      </c>
      <c r="K1042" s="5" t="s">
        <v>79</v>
      </c>
      <c r="L1042" s="173">
        <v>2017</v>
      </c>
    </row>
    <row r="1043" spans="1:12" x14ac:dyDescent="0.2">
      <c r="A1043" s="171" t="s">
        <v>1422</v>
      </c>
      <c r="B1043" s="4">
        <v>44846</v>
      </c>
      <c r="C1043" s="5" t="s">
        <v>13</v>
      </c>
      <c r="D1043" s="5" t="s">
        <v>14</v>
      </c>
      <c r="E1043" s="5">
        <v>12</v>
      </c>
      <c r="F1043" s="5" t="s">
        <v>15</v>
      </c>
      <c r="G1043" s="7">
        <v>2700</v>
      </c>
      <c r="H1043" s="6" t="s">
        <v>16</v>
      </c>
      <c r="I1043" s="5" t="s">
        <v>17</v>
      </c>
      <c r="J1043" s="5" t="s">
        <v>18</v>
      </c>
      <c r="K1043" s="5" t="s">
        <v>79</v>
      </c>
      <c r="L1043" s="173">
        <v>2017</v>
      </c>
    </row>
    <row r="1044" spans="1:12" x14ac:dyDescent="0.2">
      <c r="A1044" s="171" t="s">
        <v>1423</v>
      </c>
      <c r="B1044" s="4">
        <v>44846</v>
      </c>
      <c r="C1044" s="5" t="s">
        <v>13</v>
      </c>
      <c r="D1044" s="5" t="s">
        <v>14</v>
      </c>
      <c r="E1044" s="5">
        <v>15</v>
      </c>
      <c r="F1044" s="5" t="s">
        <v>15</v>
      </c>
      <c r="G1044" s="7">
        <v>2800</v>
      </c>
      <c r="H1044" s="6" t="s">
        <v>16</v>
      </c>
      <c r="I1044" s="5" t="s">
        <v>17</v>
      </c>
      <c r="J1044" s="5" t="s">
        <v>18</v>
      </c>
      <c r="K1044" s="5" t="s">
        <v>79</v>
      </c>
      <c r="L1044" s="173">
        <v>2017</v>
      </c>
    </row>
    <row r="1045" spans="1:12" x14ac:dyDescent="0.2">
      <c r="A1045" s="171" t="s">
        <v>1424</v>
      </c>
      <c r="B1045" s="4">
        <v>44846</v>
      </c>
      <c r="C1045" s="5" t="s">
        <v>13</v>
      </c>
      <c r="D1045" s="5" t="s">
        <v>14</v>
      </c>
      <c r="E1045" s="5">
        <v>18</v>
      </c>
      <c r="F1045" s="5" t="s">
        <v>15</v>
      </c>
      <c r="G1045" s="7">
        <v>2900</v>
      </c>
      <c r="H1045" s="6" t="s">
        <v>16</v>
      </c>
      <c r="I1045" s="5" t="s">
        <v>20</v>
      </c>
      <c r="J1045" s="5" t="s">
        <v>18</v>
      </c>
      <c r="K1045" s="5" t="s">
        <v>79</v>
      </c>
      <c r="L1045" s="173">
        <v>2017</v>
      </c>
    </row>
    <row r="1046" spans="1:12" x14ac:dyDescent="0.2">
      <c r="A1046" s="171" t="s">
        <v>1425</v>
      </c>
      <c r="B1046" s="4">
        <v>44847</v>
      </c>
      <c r="C1046" s="5" t="s">
        <v>13</v>
      </c>
      <c r="D1046" s="5" t="s">
        <v>14</v>
      </c>
      <c r="E1046" s="5">
        <v>19</v>
      </c>
      <c r="F1046" s="5" t="s">
        <v>15</v>
      </c>
      <c r="G1046" s="7">
        <v>3000</v>
      </c>
      <c r="H1046" s="6" t="s">
        <v>16</v>
      </c>
      <c r="I1046" s="5" t="s">
        <v>17</v>
      </c>
      <c r="J1046" s="5" t="s">
        <v>18</v>
      </c>
      <c r="K1046" s="5" t="s">
        <v>79</v>
      </c>
      <c r="L1046" s="173">
        <v>2017</v>
      </c>
    </row>
    <row r="1047" spans="1:12" x14ac:dyDescent="0.2">
      <c r="A1047" s="171" t="s">
        <v>1426</v>
      </c>
      <c r="B1047" s="4">
        <v>44847</v>
      </c>
      <c r="C1047" s="5" t="s">
        <v>13</v>
      </c>
      <c r="D1047" s="5" t="s">
        <v>14</v>
      </c>
      <c r="E1047" s="5">
        <v>13</v>
      </c>
      <c r="F1047" s="5" t="s">
        <v>15</v>
      </c>
      <c r="G1047" s="7">
        <v>1000</v>
      </c>
      <c r="H1047" s="6" t="s">
        <v>16</v>
      </c>
      <c r="I1047" s="5" t="s">
        <v>17</v>
      </c>
      <c r="J1047" s="5" t="s">
        <v>18</v>
      </c>
      <c r="K1047" s="5" t="s">
        <v>79</v>
      </c>
      <c r="L1047" s="173">
        <v>2017</v>
      </c>
    </row>
    <row r="1048" spans="1:12" x14ac:dyDescent="0.2">
      <c r="A1048" s="171" t="s">
        <v>1427</v>
      </c>
      <c r="B1048" s="4">
        <v>44848</v>
      </c>
      <c r="C1048" s="5" t="s">
        <v>13</v>
      </c>
      <c r="D1048" s="5" t="s">
        <v>14</v>
      </c>
      <c r="E1048" s="5">
        <v>17</v>
      </c>
      <c r="F1048" s="5" t="s">
        <v>15</v>
      </c>
      <c r="G1048" s="7">
        <v>1100</v>
      </c>
      <c r="H1048" s="6" t="s">
        <v>16</v>
      </c>
      <c r="I1048" s="5" t="s">
        <v>17</v>
      </c>
      <c r="J1048" s="5" t="s">
        <v>18</v>
      </c>
      <c r="K1048" s="5" t="s">
        <v>79</v>
      </c>
      <c r="L1048" s="173">
        <v>2017</v>
      </c>
    </row>
    <row r="1049" spans="1:12" x14ac:dyDescent="0.2">
      <c r="A1049" s="171" t="s">
        <v>1428</v>
      </c>
      <c r="B1049" s="4">
        <v>44851</v>
      </c>
      <c r="C1049" s="5" t="s">
        <v>13</v>
      </c>
      <c r="D1049" s="5" t="s">
        <v>14</v>
      </c>
      <c r="E1049" s="5">
        <v>17</v>
      </c>
      <c r="F1049" s="5" t="s">
        <v>15</v>
      </c>
      <c r="G1049" s="7">
        <v>1200</v>
      </c>
      <c r="H1049" s="6" t="s">
        <v>16</v>
      </c>
      <c r="I1049" s="5" t="s">
        <v>17</v>
      </c>
      <c r="J1049" s="5" t="s">
        <v>18</v>
      </c>
      <c r="K1049" s="5" t="s">
        <v>79</v>
      </c>
      <c r="L1049" s="173">
        <v>2017</v>
      </c>
    </row>
    <row r="1050" spans="1:12" x14ac:dyDescent="0.2">
      <c r="A1050" s="171" t="s">
        <v>1429</v>
      </c>
      <c r="B1050" s="4">
        <v>44851</v>
      </c>
      <c r="C1050" s="5" t="s">
        <v>13</v>
      </c>
      <c r="D1050" s="5" t="s">
        <v>14</v>
      </c>
      <c r="E1050" s="5">
        <v>27</v>
      </c>
      <c r="F1050" s="5" t="s">
        <v>15</v>
      </c>
      <c r="G1050" s="7">
        <v>1300</v>
      </c>
      <c r="H1050" s="6" t="s">
        <v>16</v>
      </c>
      <c r="I1050" s="5" t="s">
        <v>17</v>
      </c>
      <c r="J1050" s="5" t="s">
        <v>18</v>
      </c>
      <c r="K1050" s="5" t="s">
        <v>79</v>
      </c>
      <c r="L1050" s="173">
        <v>2017</v>
      </c>
    </row>
    <row r="1051" spans="1:12" x14ac:dyDescent="0.2">
      <c r="A1051" s="171" t="s">
        <v>1430</v>
      </c>
      <c r="B1051" s="4">
        <v>44851</v>
      </c>
      <c r="C1051" s="5" t="s">
        <v>19</v>
      </c>
      <c r="D1051" s="5" t="s">
        <v>14</v>
      </c>
      <c r="E1051" s="5">
        <v>24</v>
      </c>
      <c r="F1051" s="5" t="s">
        <v>15</v>
      </c>
      <c r="G1051" s="7">
        <v>1400</v>
      </c>
      <c r="H1051" s="6" t="s">
        <v>16</v>
      </c>
      <c r="I1051" s="5" t="s">
        <v>17</v>
      </c>
      <c r="J1051" s="5" t="s">
        <v>18</v>
      </c>
      <c r="K1051" s="5" t="s">
        <v>80</v>
      </c>
      <c r="L1051" s="173">
        <v>2017</v>
      </c>
    </row>
    <row r="1052" spans="1:12" x14ac:dyDescent="0.2">
      <c r="A1052" s="171" t="s">
        <v>1431</v>
      </c>
      <c r="B1052" s="4">
        <v>44852</v>
      </c>
      <c r="C1052" s="5" t="s">
        <v>19</v>
      </c>
      <c r="D1052" s="5" t="s">
        <v>14</v>
      </c>
      <c r="E1052" s="5">
        <v>23</v>
      </c>
      <c r="F1052" s="5" t="s">
        <v>15</v>
      </c>
      <c r="G1052" s="7">
        <v>1500</v>
      </c>
      <c r="H1052" s="6" t="s">
        <v>16</v>
      </c>
      <c r="I1052" s="5" t="s">
        <v>17</v>
      </c>
      <c r="J1052" s="5" t="s">
        <v>18</v>
      </c>
      <c r="K1052" s="5" t="s">
        <v>80</v>
      </c>
      <c r="L1052" s="173">
        <v>2017</v>
      </c>
    </row>
    <row r="1053" spans="1:12" x14ac:dyDescent="0.2">
      <c r="A1053" s="171" t="s">
        <v>1432</v>
      </c>
      <c r="B1053" s="4">
        <v>44852</v>
      </c>
      <c r="C1053" s="5" t="s">
        <v>13</v>
      </c>
      <c r="D1053" s="5" t="s">
        <v>14</v>
      </c>
      <c r="E1053" s="5">
        <v>18</v>
      </c>
      <c r="F1053" s="5" t="s">
        <v>15</v>
      </c>
      <c r="G1053" s="7">
        <v>1600</v>
      </c>
      <c r="H1053" s="6" t="s">
        <v>16</v>
      </c>
      <c r="I1053" s="5" t="s">
        <v>17</v>
      </c>
      <c r="J1053" s="5" t="s">
        <v>18</v>
      </c>
      <c r="K1053" s="5" t="s">
        <v>79</v>
      </c>
      <c r="L1053" s="173">
        <v>2017</v>
      </c>
    </row>
    <row r="1054" spans="1:12" x14ac:dyDescent="0.2">
      <c r="A1054" s="171" t="s">
        <v>1433</v>
      </c>
      <c r="B1054" s="4">
        <v>44852</v>
      </c>
      <c r="C1054" s="5" t="s">
        <v>13</v>
      </c>
      <c r="D1054" s="5" t="s">
        <v>14</v>
      </c>
      <c r="E1054" s="5">
        <v>22</v>
      </c>
      <c r="F1054" s="5" t="s">
        <v>15</v>
      </c>
      <c r="G1054" s="7">
        <v>1700</v>
      </c>
      <c r="H1054" s="6" t="s">
        <v>16</v>
      </c>
      <c r="I1054" s="5" t="s">
        <v>17</v>
      </c>
      <c r="J1054" s="5" t="s">
        <v>18</v>
      </c>
      <c r="K1054" s="5" t="s">
        <v>79</v>
      </c>
      <c r="L1054" s="173">
        <v>2017</v>
      </c>
    </row>
    <row r="1055" spans="1:12" x14ac:dyDescent="0.2">
      <c r="A1055" s="171" t="s">
        <v>1434</v>
      </c>
      <c r="B1055" s="4">
        <v>44853</v>
      </c>
      <c r="C1055" s="5" t="s">
        <v>13</v>
      </c>
      <c r="D1055" s="5" t="s">
        <v>14</v>
      </c>
      <c r="E1055" s="5">
        <v>17</v>
      </c>
      <c r="F1055" s="5" t="s">
        <v>15</v>
      </c>
      <c r="G1055" s="7">
        <v>1800</v>
      </c>
      <c r="H1055" s="6" t="s">
        <v>16</v>
      </c>
      <c r="I1055" s="5" t="s">
        <v>17</v>
      </c>
      <c r="J1055" s="5" t="s">
        <v>18</v>
      </c>
      <c r="K1055" s="5" t="s">
        <v>79</v>
      </c>
      <c r="L1055" s="173">
        <v>2017</v>
      </c>
    </row>
    <row r="1056" spans="1:12" x14ac:dyDescent="0.2">
      <c r="A1056" s="171" t="s">
        <v>1435</v>
      </c>
      <c r="B1056" s="4">
        <v>44853</v>
      </c>
      <c r="C1056" s="5" t="s">
        <v>13</v>
      </c>
      <c r="D1056" s="5" t="s">
        <v>14</v>
      </c>
      <c r="E1056" s="5">
        <v>14</v>
      </c>
      <c r="F1056" s="5" t="s">
        <v>15</v>
      </c>
      <c r="G1056" s="7">
        <v>1900</v>
      </c>
      <c r="H1056" s="6" t="s">
        <v>16</v>
      </c>
      <c r="I1056" s="5" t="s">
        <v>17</v>
      </c>
      <c r="J1056" s="5" t="s">
        <v>18</v>
      </c>
      <c r="K1056" s="5" t="s">
        <v>79</v>
      </c>
      <c r="L1056" s="173">
        <v>2017</v>
      </c>
    </row>
    <row r="1057" spans="1:12" x14ac:dyDescent="0.2">
      <c r="A1057" s="171" t="s">
        <v>1436</v>
      </c>
      <c r="B1057" s="4">
        <v>44853</v>
      </c>
      <c r="C1057" s="5" t="s">
        <v>13</v>
      </c>
      <c r="D1057" s="5" t="s">
        <v>14</v>
      </c>
      <c r="E1057" s="5">
        <v>7</v>
      </c>
      <c r="F1057" s="5" t="s">
        <v>15</v>
      </c>
      <c r="G1057" s="7">
        <v>2000</v>
      </c>
      <c r="H1057" s="6" t="s">
        <v>16</v>
      </c>
      <c r="I1057" s="5" t="s">
        <v>17</v>
      </c>
      <c r="J1057" s="5" t="s">
        <v>18</v>
      </c>
      <c r="K1057" s="5" t="s">
        <v>79</v>
      </c>
      <c r="L1057" s="173">
        <v>2017</v>
      </c>
    </row>
    <row r="1058" spans="1:12" x14ac:dyDescent="0.2">
      <c r="A1058" s="171" t="s">
        <v>1437</v>
      </c>
      <c r="B1058" s="4">
        <v>44853</v>
      </c>
      <c r="C1058" s="5" t="s">
        <v>19</v>
      </c>
      <c r="D1058" s="5" t="s">
        <v>14</v>
      </c>
      <c r="E1058" s="5">
        <v>25</v>
      </c>
      <c r="F1058" s="5" t="s">
        <v>15</v>
      </c>
      <c r="G1058" s="7">
        <v>2100</v>
      </c>
      <c r="H1058" s="6" t="s">
        <v>16</v>
      </c>
      <c r="I1058" s="5" t="s">
        <v>17</v>
      </c>
      <c r="J1058" s="5" t="s">
        <v>18</v>
      </c>
      <c r="K1058" s="5" t="s">
        <v>80</v>
      </c>
      <c r="L1058" s="173">
        <v>2017</v>
      </c>
    </row>
    <row r="1059" spans="1:12" x14ac:dyDescent="0.2">
      <c r="A1059" s="171" t="s">
        <v>1438</v>
      </c>
      <c r="B1059" s="4">
        <v>44854</v>
      </c>
      <c r="C1059" s="5" t="s">
        <v>13</v>
      </c>
      <c r="D1059" s="5" t="s">
        <v>14</v>
      </c>
      <c r="E1059" s="5">
        <v>24</v>
      </c>
      <c r="F1059" s="5" t="s">
        <v>15</v>
      </c>
      <c r="G1059" s="7">
        <v>2200</v>
      </c>
      <c r="H1059" s="6" t="s">
        <v>16</v>
      </c>
      <c r="I1059" s="5" t="s">
        <v>17</v>
      </c>
      <c r="J1059" s="5" t="s">
        <v>18</v>
      </c>
      <c r="K1059" s="5" t="s">
        <v>79</v>
      </c>
      <c r="L1059" s="173">
        <v>2017</v>
      </c>
    </row>
    <row r="1060" spans="1:12" x14ac:dyDescent="0.2">
      <c r="A1060" s="171" t="s">
        <v>1439</v>
      </c>
      <c r="B1060" s="4">
        <v>44854</v>
      </c>
      <c r="C1060" s="5" t="s">
        <v>13</v>
      </c>
      <c r="D1060" s="5" t="s">
        <v>14</v>
      </c>
      <c r="E1060" s="5">
        <v>13</v>
      </c>
      <c r="F1060" s="5" t="s">
        <v>15</v>
      </c>
      <c r="G1060" s="7">
        <v>2300</v>
      </c>
      <c r="H1060" s="6" t="s">
        <v>16</v>
      </c>
      <c r="I1060" s="5" t="s">
        <v>17</v>
      </c>
      <c r="J1060" s="5" t="s">
        <v>18</v>
      </c>
      <c r="K1060" s="5" t="s">
        <v>79</v>
      </c>
      <c r="L1060" s="173">
        <v>2017</v>
      </c>
    </row>
    <row r="1061" spans="1:12" x14ac:dyDescent="0.2">
      <c r="A1061" s="171" t="s">
        <v>1440</v>
      </c>
      <c r="B1061" s="4">
        <v>44854</v>
      </c>
      <c r="C1061" s="5" t="s">
        <v>13</v>
      </c>
      <c r="D1061" s="5" t="s">
        <v>14</v>
      </c>
      <c r="E1061" s="5">
        <v>4</v>
      </c>
      <c r="F1061" s="5" t="s">
        <v>15</v>
      </c>
      <c r="G1061" s="7">
        <v>2400</v>
      </c>
      <c r="H1061" s="6" t="s">
        <v>16</v>
      </c>
      <c r="I1061" s="5" t="s">
        <v>17</v>
      </c>
      <c r="J1061" s="5" t="s">
        <v>18</v>
      </c>
      <c r="K1061" s="5" t="s">
        <v>79</v>
      </c>
      <c r="L1061" s="173">
        <v>2017</v>
      </c>
    </row>
    <row r="1062" spans="1:12" x14ac:dyDescent="0.2">
      <c r="A1062" s="171" t="s">
        <v>1441</v>
      </c>
      <c r="B1062" s="4">
        <v>44854</v>
      </c>
      <c r="C1062" s="5" t="s">
        <v>19</v>
      </c>
      <c r="D1062" s="5" t="s">
        <v>14</v>
      </c>
      <c r="E1062" s="5">
        <v>25</v>
      </c>
      <c r="F1062" s="5" t="s">
        <v>15</v>
      </c>
      <c r="G1062" s="7">
        <v>2500</v>
      </c>
      <c r="H1062" s="6" t="s">
        <v>16</v>
      </c>
      <c r="I1062" s="5" t="s">
        <v>17</v>
      </c>
      <c r="J1062" s="5" t="s">
        <v>18</v>
      </c>
      <c r="K1062" s="5" t="s">
        <v>80</v>
      </c>
      <c r="L1062" s="173">
        <v>2017</v>
      </c>
    </row>
    <row r="1063" spans="1:12" x14ac:dyDescent="0.2">
      <c r="A1063" s="171" t="s">
        <v>1442</v>
      </c>
      <c r="B1063" s="4">
        <v>44855</v>
      </c>
      <c r="C1063" s="5" t="s">
        <v>19</v>
      </c>
      <c r="D1063" s="5" t="s">
        <v>14</v>
      </c>
      <c r="E1063" s="5">
        <v>24</v>
      </c>
      <c r="F1063" s="5" t="s">
        <v>15</v>
      </c>
      <c r="G1063" s="7">
        <v>2600</v>
      </c>
      <c r="H1063" s="6" t="s">
        <v>16</v>
      </c>
      <c r="I1063" s="5" t="s">
        <v>17</v>
      </c>
      <c r="J1063" s="5" t="s">
        <v>18</v>
      </c>
      <c r="K1063" s="5" t="s">
        <v>80</v>
      </c>
      <c r="L1063" s="173">
        <v>2017</v>
      </c>
    </row>
    <row r="1064" spans="1:12" x14ac:dyDescent="0.2">
      <c r="A1064" s="171" t="s">
        <v>1443</v>
      </c>
      <c r="B1064" s="4">
        <v>44855</v>
      </c>
      <c r="C1064" s="5" t="s">
        <v>13</v>
      </c>
      <c r="D1064" s="5" t="s">
        <v>14</v>
      </c>
      <c r="E1064" s="5">
        <v>17</v>
      </c>
      <c r="F1064" s="5" t="s">
        <v>15</v>
      </c>
      <c r="G1064" s="7">
        <v>2700</v>
      </c>
      <c r="H1064" s="6" t="s">
        <v>16</v>
      </c>
      <c r="I1064" s="5" t="s">
        <v>17</v>
      </c>
      <c r="J1064" s="5" t="s">
        <v>18</v>
      </c>
      <c r="K1064" s="5" t="s">
        <v>79</v>
      </c>
      <c r="L1064" s="173">
        <v>2017</v>
      </c>
    </row>
    <row r="1065" spans="1:12" x14ac:dyDescent="0.2">
      <c r="A1065" s="171" t="s">
        <v>1444</v>
      </c>
      <c r="B1065" s="4">
        <v>44855</v>
      </c>
      <c r="C1065" s="5" t="s">
        <v>13</v>
      </c>
      <c r="D1065" s="5" t="s">
        <v>14</v>
      </c>
      <c r="E1065" s="5">
        <v>22</v>
      </c>
      <c r="F1065" s="5" t="s">
        <v>15</v>
      </c>
      <c r="G1065" s="7">
        <v>2800</v>
      </c>
      <c r="H1065" s="6" t="s">
        <v>16</v>
      </c>
      <c r="I1065" s="5" t="s">
        <v>17</v>
      </c>
      <c r="J1065" s="5" t="s">
        <v>18</v>
      </c>
      <c r="K1065" s="5" t="s">
        <v>79</v>
      </c>
      <c r="L1065" s="173">
        <v>2017</v>
      </c>
    </row>
    <row r="1066" spans="1:12" x14ac:dyDescent="0.2">
      <c r="A1066" s="171" t="s">
        <v>1445</v>
      </c>
      <c r="B1066" s="4">
        <v>44858</v>
      </c>
      <c r="C1066" s="5" t="s">
        <v>19</v>
      </c>
      <c r="D1066" s="5" t="s">
        <v>14</v>
      </c>
      <c r="E1066" s="5">
        <v>23</v>
      </c>
      <c r="F1066" s="5" t="s">
        <v>15</v>
      </c>
      <c r="G1066" s="7">
        <v>2900</v>
      </c>
      <c r="H1066" s="6" t="s">
        <v>16</v>
      </c>
      <c r="I1066" s="5" t="s">
        <v>17</v>
      </c>
      <c r="J1066" s="5" t="s">
        <v>18</v>
      </c>
      <c r="K1066" s="5" t="s">
        <v>80</v>
      </c>
      <c r="L1066" s="173">
        <v>2017</v>
      </c>
    </row>
    <row r="1067" spans="1:12" x14ac:dyDescent="0.2">
      <c r="A1067" s="171" t="s">
        <v>1446</v>
      </c>
      <c r="B1067" s="4">
        <v>44858</v>
      </c>
      <c r="C1067" s="5" t="s">
        <v>13</v>
      </c>
      <c r="D1067" s="5" t="s">
        <v>14</v>
      </c>
      <c r="E1067" s="5">
        <v>9</v>
      </c>
      <c r="F1067" s="5" t="s">
        <v>15</v>
      </c>
      <c r="G1067" s="7">
        <v>3000</v>
      </c>
      <c r="H1067" s="6" t="s">
        <v>16</v>
      </c>
      <c r="I1067" s="5" t="s">
        <v>17</v>
      </c>
      <c r="J1067" s="5" t="s">
        <v>18</v>
      </c>
      <c r="K1067" s="5" t="s">
        <v>79</v>
      </c>
      <c r="L1067" s="173">
        <v>2017</v>
      </c>
    </row>
    <row r="1068" spans="1:12" x14ac:dyDescent="0.2">
      <c r="A1068" s="171" t="s">
        <v>1447</v>
      </c>
      <c r="B1068" s="4">
        <v>44858</v>
      </c>
      <c r="C1068" s="5" t="s">
        <v>13</v>
      </c>
      <c r="D1068" s="5" t="s">
        <v>14</v>
      </c>
      <c r="E1068" s="5">
        <v>5</v>
      </c>
      <c r="F1068" s="5" t="s">
        <v>15</v>
      </c>
      <c r="G1068" s="7">
        <v>3100</v>
      </c>
      <c r="H1068" s="6" t="s">
        <v>16</v>
      </c>
      <c r="I1068" s="5" t="s">
        <v>17</v>
      </c>
      <c r="J1068" s="5" t="s">
        <v>18</v>
      </c>
      <c r="K1068" s="5" t="s">
        <v>79</v>
      </c>
      <c r="L1068" s="173">
        <v>2017</v>
      </c>
    </row>
    <row r="1069" spans="1:12" x14ac:dyDescent="0.2">
      <c r="A1069" s="171" t="s">
        <v>1448</v>
      </c>
      <c r="B1069" s="4">
        <v>44858</v>
      </c>
      <c r="C1069" s="5" t="s">
        <v>13</v>
      </c>
      <c r="D1069" s="5" t="s">
        <v>14</v>
      </c>
      <c r="E1069" s="5">
        <v>23</v>
      </c>
      <c r="F1069" s="5" t="s">
        <v>15</v>
      </c>
      <c r="G1069" s="7">
        <v>3200</v>
      </c>
      <c r="H1069" s="6" t="s">
        <v>16</v>
      </c>
      <c r="I1069" s="5" t="s">
        <v>17</v>
      </c>
      <c r="J1069" s="5" t="s">
        <v>18</v>
      </c>
      <c r="K1069" s="5" t="s">
        <v>79</v>
      </c>
      <c r="L1069" s="173">
        <v>2017</v>
      </c>
    </row>
    <row r="1070" spans="1:12" x14ac:dyDescent="0.2">
      <c r="A1070" s="171" t="s">
        <v>1449</v>
      </c>
      <c r="B1070" s="4">
        <v>44859</v>
      </c>
      <c r="C1070" s="5" t="s">
        <v>13</v>
      </c>
      <c r="D1070" s="5" t="s">
        <v>14</v>
      </c>
      <c r="E1070" s="5">
        <v>23</v>
      </c>
      <c r="F1070" s="5" t="s">
        <v>15</v>
      </c>
      <c r="G1070" s="7">
        <v>3300</v>
      </c>
      <c r="H1070" s="6" t="s">
        <v>16</v>
      </c>
      <c r="I1070" s="5" t="s">
        <v>17</v>
      </c>
      <c r="J1070" s="5" t="s">
        <v>18</v>
      </c>
      <c r="K1070" s="5" t="s">
        <v>79</v>
      </c>
      <c r="L1070" s="173">
        <v>2017</v>
      </c>
    </row>
    <row r="1071" spans="1:12" x14ac:dyDescent="0.2">
      <c r="A1071" s="171" t="s">
        <v>1450</v>
      </c>
      <c r="B1071" s="4">
        <v>44859</v>
      </c>
      <c r="C1071" s="5" t="s">
        <v>13</v>
      </c>
      <c r="D1071" s="5" t="s">
        <v>14</v>
      </c>
      <c r="E1071" s="5">
        <v>9</v>
      </c>
      <c r="F1071" s="5" t="s">
        <v>15</v>
      </c>
      <c r="G1071" s="7">
        <v>3400</v>
      </c>
      <c r="H1071" s="6" t="s">
        <v>16</v>
      </c>
      <c r="I1071" s="5" t="s">
        <v>17</v>
      </c>
      <c r="J1071" s="5" t="s">
        <v>18</v>
      </c>
      <c r="K1071" s="5" t="s">
        <v>79</v>
      </c>
      <c r="L1071" s="173">
        <v>2017</v>
      </c>
    </row>
    <row r="1072" spans="1:12" x14ac:dyDescent="0.2">
      <c r="A1072" s="171" t="s">
        <v>1451</v>
      </c>
      <c r="B1072" s="4">
        <v>44859</v>
      </c>
      <c r="C1072" s="5" t="s">
        <v>13</v>
      </c>
      <c r="D1072" s="5" t="s">
        <v>14</v>
      </c>
      <c r="E1072" s="5">
        <v>8</v>
      </c>
      <c r="F1072" s="5" t="s">
        <v>15</v>
      </c>
      <c r="G1072" s="7">
        <v>3500</v>
      </c>
      <c r="H1072" s="6" t="s">
        <v>16</v>
      </c>
      <c r="I1072" s="5" t="s">
        <v>17</v>
      </c>
      <c r="J1072" s="5" t="s">
        <v>18</v>
      </c>
      <c r="K1072" s="5" t="s">
        <v>79</v>
      </c>
      <c r="L1072" s="173">
        <v>2017</v>
      </c>
    </row>
    <row r="1073" spans="1:12" x14ac:dyDescent="0.2">
      <c r="A1073" s="171" t="s">
        <v>1452</v>
      </c>
      <c r="B1073" s="4">
        <v>44859</v>
      </c>
      <c r="C1073" s="5" t="s">
        <v>19</v>
      </c>
      <c r="D1073" s="5" t="s">
        <v>14</v>
      </c>
      <c r="E1073" s="5">
        <v>25</v>
      </c>
      <c r="F1073" s="5" t="s">
        <v>15</v>
      </c>
      <c r="G1073" s="7">
        <v>3600</v>
      </c>
      <c r="H1073" s="6" t="s">
        <v>16</v>
      </c>
      <c r="I1073" s="5" t="s">
        <v>17</v>
      </c>
      <c r="J1073" s="5" t="s">
        <v>18</v>
      </c>
      <c r="K1073" s="5" t="s">
        <v>80</v>
      </c>
      <c r="L1073" s="173">
        <v>2017</v>
      </c>
    </row>
    <row r="1074" spans="1:12" x14ac:dyDescent="0.2">
      <c r="A1074" s="171" t="s">
        <v>1453</v>
      </c>
      <c r="B1074" s="4">
        <v>44860</v>
      </c>
      <c r="C1074" s="5" t="s">
        <v>21</v>
      </c>
      <c r="D1074" s="5" t="s">
        <v>14</v>
      </c>
      <c r="E1074" s="5">
        <v>9</v>
      </c>
      <c r="F1074" s="5" t="s">
        <v>22</v>
      </c>
      <c r="G1074" s="7">
        <v>3700</v>
      </c>
      <c r="H1074" s="6" t="s">
        <v>16</v>
      </c>
      <c r="I1074" s="5" t="s">
        <v>20</v>
      </c>
      <c r="J1074" s="5" t="s">
        <v>18</v>
      </c>
      <c r="K1074" s="5" t="s">
        <v>81</v>
      </c>
      <c r="L1074" s="173">
        <v>2018</v>
      </c>
    </row>
    <row r="1075" spans="1:12" x14ac:dyDescent="0.2">
      <c r="A1075" s="171" t="s">
        <v>1454</v>
      </c>
      <c r="B1075" s="4">
        <v>44860</v>
      </c>
      <c r="C1075" s="5" t="s">
        <v>21</v>
      </c>
      <c r="D1075" s="5" t="s">
        <v>14</v>
      </c>
      <c r="E1075" s="5">
        <v>22</v>
      </c>
      <c r="F1075" s="5" t="s">
        <v>22</v>
      </c>
      <c r="G1075" s="7">
        <v>3800</v>
      </c>
      <c r="H1075" s="6" t="s">
        <v>16</v>
      </c>
      <c r="I1075" s="5" t="s">
        <v>20</v>
      </c>
      <c r="J1075" s="5" t="s">
        <v>18</v>
      </c>
      <c r="K1075" s="5" t="s">
        <v>81</v>
      </c>
      <c r="L1075" s="173">
        <v>2018</v>
      </c>
    </row>
    <row r="1076" spans="1:12" x14ac:dyDescent="0.2">
      <c r="A1076" s="171" t="s">
        <v>1455</v>
      </c>
      <c r="B1076" s="4">
        <v>44860</v>
      </c>
      <c r="C1076" s="5" t="s">
        <v>23</v>
      </c>
      <c r="D1076" s="5" t="s">
        <v>14</v>
      </c>
      <c r="E1076" s="5">
        <v>29</v>
      </c>
      <c r="F1076" s="5" t="s">
        <v>22</v>
      </c>
      <c r="G1076" s="7">
        <v>3900</v>
      </c>
      <c r="H1076" s="6" t="s">
        <v>16</v>
      </c>
      <c r="I1076" s="5" t="s">
        <v>20</v>
      </c>
      <c r="J1076" s="5" t="s">
        <v>18</v>
      </c>
      <c r="K1076" s="5" t="s">
        <v>82</v>
      </c>
      <c r="L1076" s="173">
        <v>2019</v>
      </c>
    </row>
    <row r="1077" spans="1:12" x14ac:dyDescent="0.2">
      <c r="A1077" s="171" t="s">
        <v>1456</v>
      </c>
      <c r="B1077" s="4">
        <v>44862</v>
      </c>
      <c r="C1077" s="5" t="s">
        <v>21</v>
      </c>
      <c r="D1077" s="5" t="s">
        <v>14</v>
      </c>
      <c r="E1077" s="5">
        <v>15</v>
      </c>
      <c r="F1077" s="5" t="s">
        <v>22</v>
      </c>
      <c r="G1077" s="7">
        <v>4000</v>
      </c>
      <c r="H1077" s="6" t="s">
        <v>16</v>
      </c>
      <c r="I1077" s="5" t="s">
        <v>20</v>
      </c>
      <c r="J1077" s="5" t="s">
        <v>18</v>
      </c>
      <c r="K1077" s="5" t="s">
        <v>81</v>
      </c>
      <c r="L1077" s="173">
        <v>2018</v>
      </c>
    </row>
    <row r="1078" spans="1:12" x14ac:dyDescent="0.2">
      <c r="A1078" s="171" t="s">
        <v>1457</v>
      </c>
      <c r="B1078" s="4">
        <v>44862</v>
      </c>
      <c r="C1078" s="5" t="s">
        <v>23</v>
      </c>
      <c r="D1078" s="5" t="s">
        <v>14</v>
      </c>
      <c r="E1078" s="5">
        <v>29</v>
      </c>
      <c r="F1078" s="5" t="s">
        <v>22</v>
      </c>
      <c r="G1078" s="7">
        <v>4100</v>
      </c>
      <c r="H1078" s="6" t="s">
        <v>16</v>
      </c>
      <c r="I1078" s="5" t="s">
        <v>20</v>
      </c>
      <c r="J1078" s="5" t="s">
        <v>18</v>
      </c>
      <c r="K1078" s="5" t="s">
        <v>82</v>
      </c>
      <c r="L1078" s="173">
        <v>2019</v>
      </c>
    </row>
    <row r="1079" spans="1:12" x14ac:dyDescent="0.2">
      <c r="A1079" s="171" t="s">
        <v>1458</v>
      </c>
      <c r="B1079" s="4">
        <v>44865</v>
      </c>
      <c r="C1079" s="5" t="s">
        <v>19</v>
      </c>
      <c r="D1079" s="5" t="s">
        <v>14</v>
      </c>
      <c r="E1079" s="5">
        <v>22</v>
      </c>
      <c r="F1079" s="5" t="s">
        <v>22</v>
      </c>
      <c r="G1079" s="7">
        <v>4200</v>
      </c>
      <c r="H1079" s="6" t="s">
        <v>16</v>
      </c>
      <c r="I1079" s="5" t="s">
        <v>20</v>
      </c>
      <c r="J1079" s="5" t="s">
        <v>18</v>
      </c>
      <c r="K1079" s="5" t="s">
        <v>80</v>
      </c>
      <c r="L1079" s="173">
        <v>2017</v>
      </c>
    </row>
    <row r="1080" spans="1:12" x14ac:dyDescent="0.2">
      <c r="A1080" s="171" t="s">
        <v>1459</v>
      </c>
      <c r="B1080" s="4">
        <v>44865</v>
      </c>
      <c r="C1080" s="5" t="s">
        <v>23</v>
      </c>
      <c r="D1080" s="5" t="s">
        <v>14</v>
      </c>
      <c r="E1080" s="5">
        <v>28</v>
      </c>
      <c r="F1080" s="5" t="s">
        <v>22</v>
      </c>
      <c r="G1080" s="7">
        <v>1540</v>
      </c>
      <c r="H1080" s="6" t="s">
        <v>16</v>
      </c>
      <c r="I1080" s="5" t="s">
        <v>20</v>
      </c>
      <c r="J1080" s="5" t="s">
        <v>18</v>
      </c>
      <c r="K1080" s="5" t="s">
        <v>82</v>
      </c>
      <c r="L1080" s="173">
        <v>2019</v>
      </c>
    </row>
    <row r="1081" spans="1:12" x14ac:dyDescent="0.2">
      <c r="A1081" s="171" t="s">
        <v>1460</v>
      </c>
      <c r="B1081" s="4">
        <v>44865</v>
      </c>
      <c r="C1081" s="5" t="s">
        <v>21</v>
      </c>
      <c r="D1081" s="5" t="s">
        <v>14</v>
      </c>
      <c r="E1081" s="5">
        <v>6</v>
      </c>
      <c r="F1081" s="5" t="s">
        <v>22</v>
      </c>
      <c r="G1081" s="7">
        <v>4100</v>
      </c>
      <c r="H1081" s="6" t="s">
        <v>16</v>
      </c>
      <c r="I1081" s="5" t="s">
        <v>20</v>
      </c>
      <c r="J1081" s="5" t="s">
        <v>18</v>
      </c>
      <c r="K1081" s="5" t="s">
        <v>81</v>
      </c>
      <c r="L1081" s="173">
        <v>2018</v>
      </c>
    </row>
    <row r="1082" spans="1:12" x14ac:dyDescent="0.2">
      <c r="A1082" s="171" t="s">
        <v>1461</v>
      </c>
      <c r="B1082" s="4" t="s">
        <v>83</v>
      </c>
      <c r="C1082" s="5" t="s">
        <v>21</v>
      </c>
      <c r="D1082" s="5" t="s">
        <v>14</v>
      </c>
      <c r="E1082" s="5">
        <v>9</v>
      </c>
      <c r="F1082" s="5" t="s">
        <v>22</v>
      </c>
      <c r="G1082" s="7">
        <v>4100</v>
      </c>
      <c r="H1082" s="6" t="s">
        <v>16</v>
      </c>
      <c r="I1082" s="5" t="s">
        <v>20</v>
      </c>
      <c r="J1082" s="5" t="s">
        <v>18</v>
      </c>
      <c r="K1082" s="5" t="s">
        <v>81</v>
      </c>
      <c r="L1082" s="173">
        <v>2018</v>
      </c>
    </row>
    <row r="1083" spans="1:12" x14ac:dyDescent="0.2">
      <c r="A1083" s="171" t="s">
        <v>1462</v>
      </c>
      <c r="B1083" s="4">
        <v>44866</v>
      </c>
      <c r="C1083" s="5" t="s">
        <v>21</v>
      </c>
      <c r="D1083" s="5" t="s">
        <v>14</v>
      </c>
      <c r="E1083" s="5">
        <v>6</v>
      </c>
      <c r="F1083" s="5" t="s">
        <v>22</v>
      </c>
      <c r="G1083" s="7">
        <v>4100</v>
      </c>
      <c r="H1083" s="6" t="s">
        <v>16</v>
      </c>
      <c r="I1083" s="5" t="s">
        <v>20</v>
      </c>
      <c r="J1083" s="5" t="s">
        <v>18</v>
      </c>
      <c r="K1083" s="5" t="s">
        <v>81</v>
      </c>
      <c r="L1083" s="173">
        <v>2018</v>
      </c>
    </row>
    <row r="1084" spans="1:12" x14ac:dyDescent="0.2">
      <c r="A1084" s="171" t="s">
        <v>1463</v>
      </c>
      <c r="B1084" s="4">
        <v>44866</v>
      </c>
      <c r="C1084" s="5" t="s">
        <v>23</v>
      </c>
      <c r="D1084" s="5" t="s">
        <v>14</v>
      </c>
      <c r="E1084" s="5">
        <v>28</v>
      </c>
      <c r="F1084" s="5" t="s">
        <v>22</v>
      </c>
      <c r="G1084" s="7">
        <v>4100</v>
      </c>
      <c r="H1084" s="6" t="s">
        <v>16</v>
      </c>
      <c r="I1084" s="5" t="s">
        <v>20</v>
      </c>
      <c r="J1084" s="5" t="s">
        <v>18</v>
      </c>
      <c r="K1084" s="5" t="s">
        <v>82</v>
      </c>
      <c r="L1084" s="173">
        <v>2019</v>
      </c>
    </row>
    <row r="1085" spans="1:12" x14ac:dyDescent="0.2">
      <c r="A1085" s="171" t="s">
        <v>1464</v>
      </c>
      <c r="B1085" s="4">
        <v>44866</v>
      </c>
      <c r="C1085" s="5" t="s">
        <v>19</v>
      </c>
      <c r="D1085" s="5" t="s">
        <v>14</v>
      </c>
      <c r="E1085" s="5">
        <v>20</v>
      </c>
      <c r="F1085" s="5" t="s">
        <v>22</v>
      </c>
      <c r="G1085" s="7">
        <v>4100</v>
      </c>
      <c r="H1085" s="6" t="s">
        <v>16</v>
      </c>
      <c r="I1085" s="5" t="s">
        <v>20</v>
      </c>
      <c r="J1085" s="5" t="s">
        <v>18</v>
      </c>
      <c r="K1085" s="5" t="s">
        <v>80</v>
      </c>
      <c r="L1085" s="173">
        <v>2017</v>
      </c>
    </row>
    <row r="1086" spans="1:12" x14ac:dyDescent="0.2">
      <c r="A1086" s="171" t="s">
        <v>1465</v>
      </c>
      <c r="B1086" s="4">
        <v>44866</v>
      </c>
      <c r="C1086" s="5" t="s">
        <v>21</v>
      </c>
      <c r="D1086" s="5" t="s">
        <v>14</v>
      </c>
      <c r="E1086" s="5">
        <v>1</v>
      </c>
      <c r="F1086" s="5" t="s">
        <v>24</v>
      </c>
      <c r="G1086" s="7">
        <v>4100</v>
      </c>
      <c r="H1086" s="6" t="s">
        <v>16</v>
      </c>
      <c r="I1086" s="5" t="s">
        <v>20</v>
      </c>
      <c r="J1086" s="5" t="s">
        <v>18</v>
      </c>
      <c r="K1086" s="5" t="s">
        <v>81</v>
      </c>
      <c r="L1086" s="173">
        <v>2018</v>
      </c>
    </row>
    <row r="1087" spans="1:12" x14ac:dyDescent="0.2">
      <c r="A1087" s="171" t="s">
        <v>1466</v>
      </c>
      <c r="B1087" s="4">
        <v>44866</v>
      </c>
      <c r="C1087" s="5" t="s">
        <v>21</v>
      </c>
      <c r="D1087" s="5" t="s">
        <v>14</v>
      </c>
      <c r="E1087" s="5">
        <v>1</v>
      </c>
      <c r="F1087" s="5" t="s">
        <v>24</v>
      </c>
      <c r="G1087" s="7">
        <v>4100</v>
      </c>
      <c r="H1087" s="6" t="s">
        <v>16</v>
      </c>
      <c r="I1087" s="5" t="s">
        <v>20</v>
      </c>
      <c r="J1087" s="5" t="s">
        <v>18</v>
      </c>
      <c r="K1087" s="5" t="s">
        <v>81</v>
      </c>
      <c r="L1087" s="173">
        <v>2018</v>
      </c>
    </row>
    <row r="1088" spans="1:12" x14ac:dyDescent="0.2">
      <c r="A1088" s="171" t="s">
        <v>1467</v>
      </c>
      <c r="B1088" s="4">
        <v>44866</v>
      </c>
      <c r="C1088" s="5" t="s">
        <v>21</v>
      </c>
      <c r="D1088" s="5" t="s">
        <v>14</v>
      </c>
      <c r="E1088" s="5">
        <v>3</v>
      </c>
      <c r="F1088" s="5" t="s">
        <v>25</v>
      </c>
      <c r="G1088" s="7">
        <v>4100</v>
      </c>
      <c r="H1088" s="6" t="s">
        <v>16</v>
      </c>
      <c r="I1088" s="5" t="s">
        <v>20</v>
      </c>
      <c r="J1088" s="5" t="s">
        <v>18</v>
      </c>
      <c r="K1088" s="5" t="s">
        <v>81</v>
      </c>
      <c r="L1088" s="173">
        <v>2018</v>
      </c>
    </row>
    <row r="1089" spans="1:12" x14ac:dyDescent="0.2">
      <c r="A1089" s="171" t="s">
        <v>1468</v>
      </c>
      <c r="B1089" s="4">
        <v>44867</v>
      </c>
      <c r="C1089" s="5" t="s">
        <v>23</v>
      </c>
      <c r="D1089" s="5" t="s">
        <v>14</v>
      </c>
      <c r="E1089" s="5">
        <v>28</v>
      </c>
      <c r="F1089" s="5" t="s">
        <v>22</v>
      </c>
      <c r="G1089" s="7">
        <v>4100</v>
      </c>
      <c r="H1089" s="6" t="s">
        <v>16</v>
      </c>
      <c r="I1089" s="5" t="s">
        <v>20</v>
      </c>
      <c r="J1089" s="5" t="s">
        <v>18</v>
      </c>
      <c r="K1089" s="5" t="s">
        <v>82</v>
      </c>
      <c r="L1089" s="173">
        <v>2019</v>
      </c>
    </row>
    <row r="1090" spans="1:12" x14ac:dyDescent="0.2">
      <c r="A1090" s="171" t="s">
        <v>1469</v>
      </c>
      <c r="B1090" s="4">
        <v>44867</v>
      </c>
      <c r="C1090" s="5" t="s">
        <v>21</v>
      </c>
      <c r="D1090" s="5" t="s">
        <v>14</v>
      </c>
      <c r="E1090" s="5">
        <v>5</v>
      </c>
      <c r="F1090" s="5" t="s">
        <v>25</v>
      </c>
      <c r="G1090" s="7">
        <v>4100</v>
      </c>
      <c r="H1090" s="6" t="s">
        <v>16</v>
      </c>
      <c r="I1090" s="5" t="s">
        <v>20</v>
      </c>
      <c r="J1090" s="5" t="s">
        <v>18</v>
      </c>
      <c r="K1090" s="5" t="s">
        <v>81</v>
      </c>
      <c r="L1090" s="173">
        <v>2018</v>
      </c>
    </row>
    <row r="1091" spans="1:12" x14ac:dyDescent="0.2">
      <c r="A1091" s="171" t="s">
        <v>1470</v>
      </c>
      <c r="B1091" s="4">
        <v>44867</v>
      </c>
      <c r="C1091" s="5" t="s">
        <v>21</v>
      </c>
      <c r="D1091" s="5" t="s">
        <v>14</v>
      </c>
      <c r="E1091" s="5">
        <v>14</v>
      </c>
      <c r="F1091" s="5" t="s">
        <v>22</v>
      </c>
      <c r="G1091" s="7">
        <v>4100</v>
      </c>
      <c r="H1091" s="6" t="s">
        <v>16</v>
      </c>
      <c r="I1091" s="5" t="s">
        <v>20</v>
      </c>
      <c r="J1091" s="5" t="s">
        <v>18</v>
      </c>
      <c r="K1091" s="5" t="s">
        <v>81</v>
      </c>
      <c r="L1091" s="173">
        <v>2018</v>
      </c>
    </row>
    <row r="1092" spans="1:12" x14ac:dyDescent="0.2">
      <c r="A1092" s="171" t="s">
        <v>1471</v>
      </c>
      <c r="B1092" s="4">
        <v>44867</v>
      </c>
      <c r="C1092" s="5" t="s">
        <v>19</v>
      </c>
      <c r="D1092" s="5" t="s">
        <v>14</v>
      </c>
      <c r="E1092" s="5">
        <v>19</v>
      </c>
      <c r="F1092" s="5" t="s">
        <v>22</v>
      </c>
      <c r="G1092" s="7">
        <v>680</v>
      </c>
      <c r="H1092" s="6" t="s">
        <v>16</v>
      </c>
      <c r="I1092" s="5" t="s">
        <v>20</v>
      </c>
      <c r="J1092" s="5" t="s">
        <v>18</v>
      </c>
      <c r="K1092" s="5" t="s">
        <v>80</v>
      </c>
      <c r="L1092" s="173">
        <v>2017</v>
      </c>
    </row>
    <row r="1093" spans="1:12" x14ac:dyDescent="0.2">
      <c r="A1093" s="171" t="s">
        <v>1472</v>
      </c>
      <c r="B1093" s="4">
        <v>44869</v>
      </c>
      <c r="C1093" s="5" t="s">
        <v>23</v>
      </c>
      <c r="D1093" s="5" t="s">
        <v>14</v>
      </c>
      <c r="E1093" s="5">
        <v>25</v>
      </c>
      <c r="F1093" s="5" t="s">
        <v>22</v>
      </c>
      <c r="G1093" s="7">
        <v>1166</v>
      </c>
      <c r="H1093" s="6" t="s">
        <v>16</v>
      </c>
      <c r="I1093" s="5" t="s">
        <v>20</v>
      </c>
      <c r="J1093" s="5" t="s">
        <v>18</v>
      </c>
      <c r="K1093" s="5" t="s">
        <v>82</v>
      </c>
      <c r="L1093" s="173">
        <v>2019</v>
      </c>
    </row>
    <row r="1094" spans="1:12" x14ac:dyDescent="0.2">
      <c r="A1094" s="171" t="s">
        <v>1473</v>
      </c>
      <c r="B1094" s="4">
        <v>44869</v>
      </c>
      <c r="C1094" s="5" t="s">
        <v>23</v>
      </c>
      <c r="D1094" s="5" t="s">
        <v>14</v>
      </c>
      <c r="E1094" s="5">
        <v>4</v>
      </c>
      <c r="F1094" s="5" t="s">
        <v>22</v>
      </c>
      <c r="G1094" s="7">
        <v>1652</v>
      </c>
      <c r="H1094" s="6" t="s">
        <v>16</v>
      </c>
      <c r="I1094" s="5" t="s">
        <v>20</v>
      </c>
      <c r="J1094" s="5" t="s">
        <v>18</v>
      </c>
      <c r="K1094" s="5" t="s">
        <v>82</v>
      </c>
      <c r="L1094" s="173">
        <v>2019</v>
      </c>
    </row>
    <row r="1095" spans="1:12" x14ac:dyDescent="0.2">
      <c r="A1095" s="171" t="s">
        <v>1474</v>
      </c>
      <c r="B1095" s="4">
        <v>44869</v>
      </c>
      <c r="C1095" s="5" t="s">
        <v>19</v>
      </c>
      <c r="D1095" s="5" t="s">
        <v>14</v>
      </c>
      <c r="E1095" s="5">
        <v>20</v>
      </c>
      <c r="F1095" s="5" t="s">
        <v>22</v>
      </c>
      <c r="G1095" s="7">
        <v>2138</v>
      </c>
      <c r="H1095" s="6" t="s">
        <v>16</v>
      </c>
      <c r="I1095" s="5" t="s">
        <v>20</v>
      </c>
      <c r="J1095" s="5" t="s">
        <v>18</v>
      </c>
      <c r="K1095" s="5" t="s">
        <v>80</v>
      </c>
      <c r="L1095" s="173">
        <v>2017</v>
      </c>
    </row>
    <row r="1096" spans="1:12" x14ac:dyDescent="0.2">
      <c r="A1096" s="171" t="s">
        <v>1475</v>
      </c>
      <c r="B1096" s="4">
        <v>44869</v>
      </c>
      <c r="C1096" s="5" t="s">
        <v>21</v>
      </c>
      <c r="D1096" s="5" t="s">
        <v>14</v>
      </c>
      <c r="E1096" s="5">
        <v>16</v>
      </c>
      <c r="F1096" s="5" t="s">
        <v>22</v>
      </c>
      <c r="G1096" s="7">
        <v>2624</v>
      </c>
      <c r="H1096" s="6" t="s">
        <v>16</v>
      </c>
      <c r="I1096" s="5" t="s">
        <v>20</v>
      </c>
      <c r="J1096" s="5" t="s">
        <v>18</v>
      </c>
      <c r="K1096" s="5" t="s">
        <v>81</v>
      </c>
      <c r="L1096" s="173">
        <v>2018</v>
      </c>
    </row>
    <row r="1097" spans="1:12" x14ac:dyDescent="0.2">
      <c r="A1097" s="171" t="s">
        <v>1476</v>
      </c>
      <c r="B1097" s="4">
        <v>44869</v>
      </c>
      <c r="C1097" s="5" t="s">
        <v>21</v>
      </c>
      <c r="D1097" s="5" t="s">
        <v>14</v>
      </c>
      <c r="E1097" s="5">
        <v>5</v>
      </c>
      <c r="F1097" s="5" t="s">
        <v>25</v>
      </c>
      <c r="G1097" s="7">
        <v>3110</v>
      </c>
      <c r="H1097" s="6" t="s">
        <v>16</v>
      </c>
      <c r="I1097" s="5" t="s">
        <v>20</v>
      </c>
      <c r="J1097" s="5" t="s">
        <v>18</v>
      </c>
      <c r="K1097" s="5" t="s">
        <v>81</v>
      </c>
      <c r="L1097" s="173">
        <v>2018</v>
      </c>
    </row>
    <row r="1098" spans="1:12" x14ac:dyDescent="0.2">
      <c r="A1098" s="171" t="s">
        <v>1477</v>
      </c>
      <c r="B1098" s="4">
        <v>44870</v>
      </c>
      <c r="C1098" s="5" t="s">
        <v>19</v>
      </c>
      <c r="D1098" s="5" t="s">
        <v>14</v>
      </c>
      <c r="E1098" s="5">
        <v>20</v>
      </c>
      <c r="F1098" s="5" t="s">
        <v>22</v>
      </c>
      <c r="G1098" s="7">
        <v>3596</v>
      </c>
      <c r="H1098" s="6" t="s">
        <v>16</v>
      </c>
      <c r="I1098" s="5" t="s">
        <v>20</v>
      </c>
      <c r="J1098" s="5" t="s">
        <v>18</v>
      </c>
      <c r="K1098" s="5" t="s">
        <v>80</v>
      </c>
      <c r="L1098" s="173">
        <v>2017</v>
      </c>
    </row>
    <row r="1099" spans="1:12" x14ac:dyDescent="0.2">
      <c r="A1099" s="171" t="s">
        <v>1478</v>
      </c>
      <c r="B1099" s="4">
        <v>44870</v>
      </c>
      <c r="C1099" s="5" t="s">
        <v>21</v>
      </c>
      <c r="D1099" s="5" t="s">
        <v>14</v>
      </c>
      <c r="E1099" s="5">
        <v>12</v>
      </c>
      <c r="F1099" s="5" t="s">
        <v>22</v>
      </c>
      <c r="G1099" s="7">
        <v>4082</v>
      </c>
      <c r="H1099" s="6" t="s">
        <v>16</v>
      </c>
      <c r="I1099" s="5" t="s">
        <v>20</v>
      </c>
      <c r="J1099" s="5" t="s">
        <v>18</v>
      </c>
      <c r="K1099" s="5" t="s">
        <v>81</v>
      </c>
      <c r="L1099" s="173">
        <v>2018</v>
      </c>
    </row>
    <row r="1100" spans="1:12" x14ac:dyDescent="0.2">
      <c r="A1100" s="171" t="s">
        <v>1479</v>
      </c>
      <c r="B1100" s="4">
        <v>44870</v>
      </c>
      <c r="C1100" s="5" t="s">
        <v>23</v>
      </c>
      <c r="D1100" s="5" t="s">
        <v>14</v>
      </c>
      <c r="E1100" s="5">
        <v>28</v>
      </c>
      <c r="F1100" s="5" t="s">
        <v>22</v>
      </c>
      <c r="G1100" s="7">
        <v>4568</v>
      </c>
      <c r="H1100" s="6" t="s">
        <v>16</v>
      </c>
      <c r="I1100" s="5" t="s">
        <v>20</v>
      </c>
      <c r="J1100" s="5" t="s">
        <v>18</v>
      </c>
      <c r="K1100" s="5" t="s">
        <v>82</v>
      </c>
      <c r="L1100" s="173">
        <v>2019</v>
      </c>
    </row>
    <row r="1101" spans="1:12" x14ac:dyDescent="0.2">
      <c r="A1101" s="171" t="s">
        <v>1480</v>
      </c>
      <c r="B1101" s="4">
        <v>44870</v>
      </c>
      <c r="C1101" s="5" t="s">
        <v>21</v>
      </c>
      <c r="D1101" s="5" t="s">
        <v>14</v>
      </c>
      <c r="E1101" s="5">
        <v>5</v>
      </c>
      <c r="F1101" s="5" t="s">
        <v>25</v>
      </c>
      <c r="G1101" s="7">
        <v>5054</v>
      </c>
      <c r="H1101" s="6" t="s">
        <v>16</v>
      </c>
      <c r="I1101" s="5" t="s">
        <v>20</v>
      </c>
      <c r="J1101" s="5" t="s">
        <v>18</v>
      </c>
      <c r="K1101" s="5" t="s">
        <v>81</v>
      </c>
      <c r="L1101" s="173">
        <v>2018</v>
      </c>
    </row>
    <row r="1102" spans="1:12" x14ac:dyDescent="0.2">
      <c r="A1102" s="171" t="s">
        <v>1481</v>
      </c>
      <c r="B1102" s="4">
        <v>44875</v>
      </c>
      <c r="C1102" s="5" t="s">
        <v>21</v>
      </c>
      <c r="D1102" s="5" t="s">
        <v>14</v>
      </c>
      <c r="E1102" s="5">
        <v>12</v>
      </c>
      <c r="F1102" s="5" t="s">
        <v>22</v>
      </c>
      <c r="G1102" s="7">
        <v>5540</v>
      </c>
      <c r="H1102" s="6" t="s">
        <v>16</v>
      </c>
      <c r="I1102" s="5" t="s">
        <v>20</v>
      </c>
      <c r="J1102" s="5" t="s">
        <v>18</v>
      </c>
      <c r="K1102" s="5" t="s">
        <v>81</v>
      </c>
      <c r="L1102" s="173">
        <v>2018</v>
      </c>
    </row>
    <row r="1103" spans="1:12" x14ac:dyDescent="0.2">
      <c r="A1103" s="171" t="s">
        <v>1482</v>
      </c>
      <c r="B1103" s="4">
        <v>44875</v>
      </c>
      <c r="C1103" s="5" t="s">
        <v>19</v>
      </c>
      <c r="D1103" s="5" t="s">
        <v>14</v>
      </c>
      <c r="E1103" s="5">
        <v>3</v>
      </c>
      <c r="F1103" s="5" t="s">
        <v>26</v>
      </c>
      <c r="G1103" s="7">
        <v>6026</v>
      </c>
      <c r="H1103" s="6" t="s">
        <v>16</v>
      </c>
      <c r="I1103" s="5" t="s">
        <v>17</v>
      </c>
      <c r="J1103" s="5" t="s">
        <v>18</v>
      </c>
      <c r="K1103" s="5" t="s">
        <v>80</v>
      </c>
      <c r="L1103" s="173">
        <v>2017</v>
      </c>
    </row>
    <row r="1104" spans="1:12" x14ac:dyDescent="0.2">
      <c r="A1104" s="171" t="s">
        <v>1483</v>
      </c>
      <c r="B1104" s="4">
        <v>44875</v>
      </c>
      <c r="C1104" s="5" t="s">
        <v>19</v>
      </c>
      <c r="D1104" s="5" t="s">
        <v>14</v>
      </c>
      <c r="E1104" s="5">
        <v>23</v>
      </c>
      <c r="F1104" s="5" t="s">
        <v>26</v>
      </c>
      <c r="G1104" s="7">
        <v>933.6</v>
      </c>
      <c r="H1104" s="6" t="s">
        <v>16</v>
      </c>
      <c r="I1104" s="5" t="s">
        <v>17</v>
      </c>
      <c r="J1104" s="5" t="s">
        <v>18</v>
      </c>
      <c r="K1104" s="5" t="s">
        <v>80</v>
      </c>
      <c r="L1104" s="173">
        <v>2017</v>
      </c>
    </row>
    <row r="1105" spans="1:12" x14ac:dyDescent="0.2">
      <c r="A1105" s="171" t="s">
        <v>1484</v>
      </c>
      <c r="B1105" s="4">
        <v>44875</v>
      </c>
      <c r="C1105" s="5" t="s">
        <v>13</v>
      </c>
      <c r="D1105" s="5" t="s">
        <v>14</v>
      </c>
      <c r="E1105" s="5">
        <v>6</v>
      </c>
      <c r="F1105" s="5" t="s">
        <v>26</v>
      </c>
      <c r="G1105" s="7">
        <v>600</v>
      </c>
      <c r="H1105" s="6" t="s">
        <v>16</v>
      </c>
      <c r="I1105" s="5" t="s">
        <v>17</v>
      </c>
      <c r="J1105" s="5" t="s">
        <v>18</v>
      </c>
      <c r="K1105" s="5" t="s">
        <v>79</v>
      </c>
      <c r="L1105" s="173">
        <v>2017</v>
      </c>
    </row>
    <row r="1106" spans="1:12" x14ac:dyDescent="0.2">
      <c r="A1106" s="171" t="s">
        <v>1485</v>
      </c>
      <c r="B1106" s="4">
        <v>44875</v>
      </c>
      <c r="C1106" s="5" t="s">
        <v>13</v>
      </c>
      <c r="D1106" s="5" t="s">
        <v>14</v>
      </c>
      <c r="E1106" s="5">
        <v>13</v>
      </c>
      <c r="F1106" s="5" t="s">
        <v>26</v>
      </c>
      <c r="G1106" s="7">
        <v>1445</v>
      </c>
      <c r="H1106" s="6" t="s">
        <v>16</v>
      </c>
      <c r="I1106" s="5" t="s">
        <v>17</v>
      </c>
      <c r="J1106" s="5" t="s">
        <v>18</v>
      </c>
      <c r="K1106" s="5" t="s">
        <v>79</v>
      </c>
      <c r="L1106" s="173">
        <v>2017</v>
      </c>
    </row>
    <row r="1107" spans="1:12" x14ac:dyDescent="0.2">
      <c r="A1107" s="171" t="s">
        <v>1486</v>
      </c>
      <c r="B1107" s="4">
        <v>44875</v>
      </c>
      <c r="C1107" s="5" t="s">
        <v>23</v>
      </c>
      <c r="D1107" s="5" t="s">
        <v>14</v>
      </c>
      <c r="E1107" s="5">
        <v>28</v>
      </c>
      <c r="F1107" s="5" t="s">
        <v>22</v>
      </c>
      <c r="G1107" s="7">
        <v>1330</v>
      </c>
      <c r="H1107" s="6" t="s">
        <v>16</v>
      </c>
      <c r="I1107" s="5" t="s">
        <v>20</v>
      </c>
      <c r="J1107" s="5" t="s">
        <v>18</v>
      </c>
      <c r="K1107" s="5" t="s">
        <v>82</v>
      </c>
      <c r="L1107" s="173">
        <v>2019</v>
      </c>
    </row>
    <row r="1108" spans="1:12" x14ac:dyDescent="0.2">
      <c r="A1108" s="171" t="s">
        <v>1487</v>
      </c>
      <c r="B1108" s="4">
        <v>44875</v>
      </c>
      <c r="C1108" s="5" t="s">
        <v>21</v>
      </c>
      <c r="D1108" s="5" t="s">
        <v>14</v>
      </c>
      <c r="E1108" s="5">
        <v>5</v>
      </c>
      <c r="F1108" s="5" t="s">
        <v>25</v>
      </c>
      <c r="G1108" s="7">
        <v>1215</v>
      </c>
      <c r="H1108" s="6" t="s">
        <v>16</v>
      </c>
      <c r="I1108" s="5" t="s">
        <v>20</v>
      </c>
      <c r="J1108" s="5" t="s">
        <v>18</v>
      </c>
      <c r="K1108" s="5" t="s">
        <v>81</v>
      </c>
      <c r="L1108" s="173">
        <v>2018</v>
      </c>
    </row>
    <row r="1109" spans="1:12" x14ac:dyDescent="0.2">
      <c r="A1109" s="171" t="s">
        <v>1488</v>
      </c>
      <c r="B1109" s="4">
        <v>44876</v>
      </c>
      <c r="C1109" s="5" t="s">
        <v>19</v>
      </c>
      <c r="D1109" s="5" t="s">
        <v>14</v>
      </c>
      <c r="E1109" s="5">
        <v>42</v>
      </c>
      <c r="F1109" s="5" t="s">
        <v>26</v>
      </c>
      <c r="G1109" s="7">
        <v>1100</v>
      </c>
      <c r="H1109" s="6" t="s">
        <v>16</v>
      </c>
      <c r="I1109" s="5" t="s">
        <v>17</v>
      </c>
      <c r="J1109" s="5" t="s">
        <v>18</v>
      </c>
      <c r="K1109" s="5" t="s">
        <v>80</v>
      </c>
      <c r="L1109" s="173">
        <v>2017</v>
      </c>
    </row>
    <row r="1110" spans="1:12" x14ac:dyDescent="0.2">
      <c r="A1110" s="171" t="s">
        <v>1489</v>
      </c>
      <c r="B1110" s="4">
        <v>44876</v>
      </c>
      <c r="C1110" s="5" t="s">
        <v>21</v>
      </c>
      <c r="D1110" s="5" t="s">
        <v>14</v>
      </c>
      <c r="E1110" s="5">
        <v>11</v>
      </c>
      <c r="F1110" s="5" t="s">
        <v>22</v>
      </c>
      <c r="G1110" s="7">
        <v>985</v>
      </c>
      <c r="H1110" s="6" t="s">
        <v>16</v>
      </c>
      <c r="I1110" s="5" t="s">
        <v>20</v>
      </c>
      <c r="J1110" s="5" t="s">
        <v>18</v>
      </c>
      <c r="K1110" s="5" t="s">
        <v>81</v>
      </c>
      <c r="L1110" s="173">
        <v>2018</v>
      </c>
    </row>
    <row r="1111" spans="1:12" x14ac:dyDescent="0.2">
      <c r="A1111" s="171" t="s">
        <v>1490</v>
      </c>
      <c r="B1111" s="4">
        <v>44876</v>
      </c>
      <c r="C1111" s="5" t="s">
        <v>23</v>
      </c>
      <c r="D1111" s="5" t="s">
        <v>14</v>
      </c>
      <c r="E1111" s="5">
        <v>10</v>
      </c>
      <c r="F1111" s="5" t="s">
        <v>22</v>
      </c>
      <c r="G1111" s="7">
        <v>870</v>
      </c>
      <c r="H1111" s="6" t="s">
        <v>16</v>
      </c>
      <c r="I1111" s="5" t="s">
        <v>20</v>
      </c>
      <c r="J1111" s="5" t="s">
        <v>18</v>
      </c>
      <c r="K1111" s="5" t="s">
        <v>82</v>
      </c>
      <c r="L1111" s="173">
        <v>2019</v>
      </c>
    </row>
    <row r="1112" spans="1:12" x14ac:dyDescent="0.2">
      <c r="A1112" s="171" t="s">
        <v>1491</v>
      </c>
      <c r="B1112" s="4">
        <v>44876</v>
      </c>
      <c r="C1112" s="5" t="s">
        <v>23</v>
      </c>
      <c r="D1112" s="5" t="s">
        <v>14</v>
      </c>
      <c r="E1112" s="5">
        <v>18</v>
      </c>
      <c r="F1112" s="5" t="s">
        <v>22</v>
      </c>
      <c r="G1112" s="7">
        <v>755</v>
      </c>
      <c r="H1112" s="6" t="s">
        <v>16</v>
      </c>
      <c r="I1112" s="5" t="s">
        <v>20</v>
      </c>
      <c r="J1112" s="5" t="s">
        <v>18</v>
      </c>
      <c r="K1112" s="5" t="s">
        <v>82</v>
      </c>
      <c r="L1112" s="173">
        <v>2019</v>
      </c>
    </row>
    <row r="1113" spans="1:12" x14ac:dyDescent="0.2">
      <c r="A1113" s="171" t="s">
        <v>1492</v>
      </c>
      <c r="B1113" s="4">
        <v>44876</v>
      </c>
      <c r="C1113" s="5" t="s">
        <v>21</v>
      </c>
      <c r="D1113" s="5" t="s">
        <v>14</v>
      </c>
      <c r="E1113" s="5">
        <v>5</v>
      </c>
      <c r="F1113" s="5" t="s">
        <v>25</v>
      </c>
      <c r="G1113" s="7">
        <v>640</v>
      </c>
      <c r="H1113" s="6" t="s">
        <v>16</v>
      </c>
      <c r="I1113" s="5" t="s">
        <v>20</v>
      </c>
      <c r="J1113" s="5" t="s">
        <v>18</v>
      </c>
      <c r="K1113" s="5" t="s">
        <v>81</v>
      </c>
      <c r="L1113" s="173">
        <v>2018</v>
      </c>
    </row>
    <row r="1114" spans="1:12" x14ac:dyDescent="0.2">
      <c r="A1114" s="171" t="s">
        <v>1493</v>
      </c>
      <c r="B1114" s="4">
        <v>44879</v>
      </c>
      <c r="C1114" s="5" t="s">
        <v>19</v>
      </c>
      <c r="D1114" s="5" t="s">
        <v>14</v>
      </c>
      <c r="E1114" s="5">
        <v>11</v>
      </c>
      <c r="F1114" s="5" t="s">
        <v>26</v>
      </c>
      <c r="G1114" s="7">
        <v>525</v>
      </c>
      <c r="H1114" s="6" t="s">
        <v>16</v>
      </c>
      <c r="I1114" s="5" t="s">
        <v>17</v>
      </c>
      <c r="J1114" s="5" t="s">
        <v>18</v>
      </c>
      <c r="K1114" s="5" t="s">
        <v>80</v>
      </c>
      <c r="L1114" s="173">
        <v>2017</v>
      </c>
    </row>
    <row r="1115" spans="1:12" x14ac:dyDescent="0.2">
      <c r="A1115" s="171" t="s">
        <v>1494</v>
      </c>
      <c r="B1115" s="4">
        <v>44879</v>
      </c>
      <c r="C1115" s="5" t="s">
        <v>19</v>
      </c>
      <c r="D1115" s="5" t="s">
        <v>14</v>
      </c>
      <c r="E1115" s="5">
        <v>22</v>
      </c>
      <c r="F1115" s="5" t="s">
        <v>26</v>
      </c>
      <c r="G1115" s="7">
        <v>410</v>
      </c>
      <c r="H1115" s="6" t="s">
        <v>16</v>
      </c>
      <c r="I1115" s="5" t="s">
        <v>17</v>
      </c>
      <c r="J1115" s="5" t="s">
        <v>18</v>
      </c>
      <c r="K1115" s="5" t="s">
        <v>80</v>
      </c>
      <c r="L1115" s="173">
        <v>2017</v>
      </c>
    </row>
    <row r="1116" spans="1:12" x14ac:dyDescent="0.2">
      <c r="A1116" s="171" t="s">
        <v>1495</v>
      </c>
      <c r="B1116" s="4">
        <v>44879</v>
      </c>
      <c r="C1116" s="5" t="s">
        <v>19</v>
      </c>
      <c r="D1116" s="5" t="s">
        <v>14</v>
      </c>
      <c r="E1116" s="5">
        <v>2</v>
      </c>
      <c r="F1116" s="5" t="s">
        <v>26</v>
      </c>
      <c r="G1116" s="7">
        <v>295</v>
      </c>
      <c r="H1116" s="6" t="s">
        <v>16</v>
      </c>
      <c r="I1116" s="5" t="s">
        <v>17</v>
      </c>
      <c r="J1116" s="5" t="s">
        <v>18</v>
      </c>
      <c r="K1116" s="5" t="s">
        <v>80</v>
      </c>
      <c r="L1116" s="173">
        <v>2017</v>
      </c>
    </row>
    <row r="1117" spans="1:12" x14ac:dyDescent="0.2">
      <c r="A1117" s="171" t="s">
        <v>1496</v>
      </c>
      <c r="B1117" s="4">
        <v>44879</v>
      </c>
      <c r="C1117" s="5" t="s">
        <v>19</v>
      </c>
      <c r="D1117" s="5" t="s">
        <v>14</v>
      </c>
      <c r="E1117" s="5">
        <v>7</v>
      </c>
      <c r="F1117" s="5" t="s">
        <v>26</v>
      </c>
      <c r="G1117" s="7">
        <v>401</v>
      </c>
      <c r="H1117" s="6" t="s">
        <v>16</v>
      </c>
      <c r="I1117" s="5" t="s">
        <v>17</v>
      </c>
      <c r="J1117" s="5" t="s">
        <v>18</v>
      </c>
      <c r="K1117" s="5" t="s">
        <v>80</v>
      </c>
      <c r="L1117" s="173">
        <v>2017</v>
      </c>
    </row>
    <row r="1118" spans="1:12" x14ac:dyDescent="0.2">
      <c r="A1118" s="171" t="s">
        <v>1497</v>
      </c>
      <c r="B1118" s="4">
        <v>44879</v>
      </c>
      <c r="C1118" s="5" t="s">
        <v>21</v>
      </c>
      <c r="D1118" s="5" t="s">
        <v>14</v>
      </c>
      <c r="E1118" s="5">
        <v>17</v>
      </c>
      <c r="F1118" s="5" t="s">
        <v>25</v>
      </c>
      <c r="G1118" s="7">
        <v>1700</v>
      </c>
      <c r="H1118" s="6" t="s">
        <v>16</v>
      </c>
      <c r="I1118" s="5" t="s">
        <v>20</v>
      </c>
      <c r="J1118" s="5" t="s">
        <v>18</v>
      </c>
      <c r="K1118" s="5" t="s">
        <v>81</v>
      </c>
      <c r="L1118" s="173">
        <v>2018</v>
      </c>
    </row>
    <row r="1119" spans="1:12" x14ac:dyDescent="0.2">
      <c r="A1119" s="171" t="s">
        <v>1498</v>
      </c>
      <c r="B1119" s="4">
        <v>44879</v>
      </c>
      <c r="C1119" s="5" t="s">
        <v>23</v>
      </c>
      <c r="D1119" s="5" t="s">
        <v>14</v>
      </c>
      <c r="E1119" s="5">
        <v>23</v>
      </c>
      <c r="F1119" s="5" t="s">
        <v>22</v>
      </c>
      <c r="G1119" s="7">
        <v>1238.2</v>
      </c>
      <c r="H1119" s="6" t="s">
        <v>16</v>
      </c>
      <c r="I1119" s="5" t="s">
        <v>20</v>
      </c>
      <c r="J1119" s="5" t="s">
        <v>18</v>
      </c>
      <c r="K1119" s="5" t="s">
        <v>82</v>
      </c>
      <c r="L1119" s="173">
        <v>2019</v>
      </c>
    </row>
    <row r="1120" spans="1:12" x14ac:dyDescent="0.2">
      <c r="A1120" s="171" t="s">
        <v>1499</v>
      </c>
      <c r="B1120" s="4">
        <v>44879</v>
      </c>
      <c r="C1120" s="5" t="s">
        <v>23</v>
      </c>
      <c r="D1120" s="5" t="s">
        <v>14</v>
      </c>
      <c r="E1120" s="5">
        <v>7</v>
      </c>
      <c r="F1120" s="5" t="s">
        <v>22</v>
      </c>
      <c r="G1120" s="7">
        <v>361.8</v>
      </c>
      <c r="H1120" s="6" t="s">
        <v>16</v>
      </c>
      <c r="I1120" s="5" t="s">
        <v>20</v>
      </c>
      <c r="J1120" s="5" t="s">
        <v>18</v>
      </c>
      <c r="K1120" s="5" t="s">
        <v>82</v>
      </c>
      <c r="L1120" s="173">
        <v>2019</v>
      </c>
    </row>
    <row r="1121" spans="1:12" x14ac:dyDescent="0.2">
      <c r="A1121" s="171" t="s">
        <v>1500</v>
      </c>
      <c r="B1121" s="4">
        <v>44880</v>
      </c>
      <c r="C1121" s="5" t="s">
        <v>23</v>
      </c>
      <c r="D1121" s="5" t="s">
        <v>14</v>
      </c>
      <c r="E1121" s="5">
        <v>20</v>
      </c>
      <c r="F1121" s="5" t="s">
        <v>22</v>
      </c>
      <c r="G1121" s="7">
        <v>751</v>
      </c>
      <c r="H1121" s="6" t="s">
        <v>16</v>
      </c>
      <c r="I1121" s="5" t="s">
        <v>20</v>
      </c>
      <c r="J1121" s="5" t="s">
        <v>18</v>
      </c>
      <c r="K1121" s="5" t="s">
        <v>82</v>
      </c>
      <c r="L1121" s="173">
        <v>2019</v>
      </c>
    </row>
    <row r="1122" spans="1:12" x14ac:dyDescent="0.2">
      <c r="A1122" s="171" t="s">
        <v>1501</v>
      </c>
      <c r="B1122" s="4">
        <v>44881</v>
      </c>
      <c r="C1122" s="5" t="s">
        <v>23</v>
      </c>
      <c r="D1122" s="5" t="s">
        <v>14</v>
      </c>
      <c r="E1122" s="5">
        <v>2</v>
      </c>
      <c r="F1122" s="5" t="s">
        <v>22</v>
      </c>
      <c r="G1122" s="7">
        <v>1140.2</v>
      </c>
      <c r="H1122" s="6" t="s">
        <v>16</v>
      </c>
      <c r="I1122" s="5" t="s">
        <v>20</v>
      </c>
      <c r="J1122" s="5" t="s">
        <v>18</v>
      </c>
      <c r="K1122" s="5" t="s">
        <v>82</v>
      </c>
      <c r="L1122" s="173">
        <v>2019</v>
      </c>
    </row>
    <row r="1123" spans="1:12" x14ac:dyDescent="0.2">
      <c r="A1123" s="171" t="s">
        <v>1502</v>
      </c>
      <c r="B1123" s="4">
        <v>44881</v>
      </c>
      <c r="C1123" s="5" t="s">
        <v>23</v>
      </c>
      <c r="D1123" s="5" t="s">
        <v>14</v>
      </c>
      <c r="E1123" s="5">
        <v>27</v>
      </c>
      <c r="F1123" s="5" t="s">
        <v>22</v>
      </c>
      <c r="G1123" s="7">
        <v>1529.4</v>
      </c>
      <c r="H1123" s="6" t="s">
        <v>16</v>
      </c>
      <c r="I1123" s="5" t="s">
        <v>20</v>
      </c>
      <c r="J1123" s="5" t="s">
        <v>18</v>
      </c>
      <c r="K1123" s="5" t="s">
        <v>82</v>
      </c>
      <c r="L1123" s="173">
        <v>2019</v>
      </c>
    </row>
    <row r="1124" spans="1:12" x14ac:dyDescent="0.2">
      <c r="A1124" s="171" t="s">
        <v>1503</v>
      </c>
      <c r="B1124" s="4">
        <v>44881</v>
      </c>
      <c r="C1124" s="5" t="s">
        <v>23</v>
      </c>
      <c r="D1124" s="5" t="s">
        <v>14</v>
      </c>
      <c r="E1124" s="5">
        <v>2</v>
      </c>
      <c r="F1124" s="5" t="s">
        <v>22</v>
      </c>
      <c r="G1124" s="7">
        <v>1918.6</v>
      </c>
      <c r="H1124" s="6" t="s">
        <v>16</v>
      </c>
      <c r="I1124" s="5" t="s">
        <v>20</v>
      </c>
      <c r="J1124" s="5" t="s">
        <v>18</v>
      </c>
      <c r="K1124" s="5" t="s">
        <v>82</v>
      </c>
      <c r="L1124" s="173">
        <v>2019</v>
      </c>
    </row>
    <row r="1125" spans="1:12" x14ac:dyDescent="0.2">
      <c r="A1125" s="171" t="s">
        <v>1504</v>
      </c>
      <c r="B1125" s="4">
        <v>44881</v>
      </c>
      <c r="C1125" s="5" t="s">
        <v>19</v>
      </c>
      <c r="D1125" s="5" t="s">
        <v>14</v>
      </c>
      <c r="E1125" s="5">
        <v>42</v>
      </c>
      <c r="F1125" s="5" t="s">
        <v>26</v>
      </c>
      <c r="G1125" s="7">
        <v>2307.8000000000002</v>
      </c>
      <c r="H1125" s="6" t="s">
        <v>16</v>
      </c>
      <c r="I1125" s="5" t="s">
        <v>17</v>
      </c>
      <c r="J1125" s="5" t="s">
        <v>18</v>
      </c>
      <c r="K1125" s="5" t="s">
        <v>80</v>
      </c>
      <c r="L1125" s="173">
        <v>2017</v>
      </c>
    </row>
    <row r="1126" spans="1:12" x14ac:dyDescent="0.2">
      <c r="A1126" s="171" t="s">
        <v>1505</v>
      </c>
      <c r="B1126" s="4">
        <v>44881</v>
      </c>
      <c r="C1126" s="5" t="s">
        <v>19</v>
      </c>
      <c r="D1126" s="5" t="s">
        <v>14</v>
      </c>
      <c r="E1126" s="5">
        <v>5</v>
      </c>
      <c r="F1126" s="5" t="s">
        <v>26</v>
      </c>
      <c r="G1126" s="7">
        <v>2697</v>
      </c>
      <c r="H1126" s="6" t="s">
        <v>16</v>
      </c>
      <c r="I1126" s="5" t="s">
        <v>17</v>
      </c>
      <c r="J1126" s="5" t="s">
        <v>18</v>
      </c>
      <c r="K1126" s="5" t="s">
        <v>80</v>
      </c>
      <c r="L1126" s="173">
        <v>2017</v>
      </c>
    </row>
    <row r="1127" spans="1:12" x14ac:dyDescent="0.2">
      <c r="A1127" s="171" t="s">
        <v>1506</v>
      </c>
      <c r="B1127" s="4">
        <v>44882</v>
      </c>
      <c r="C1127" s="5" t="s">
        <v>23</v>
      </c>
      <c r="D1127" s="5" t="s">
        <v>14</v>
      </c>
      <c r="E1127" s="5">
        <v>7</v>
      </c>
      <c r="F1127" s="5" t="s">
        <v>22</v>
      </c>
      <c r="G1127" s="7">
        <v>3086.2</v>
      </c>
      <c r="H1127" s="6" t="s">
        <v>16</v>
      </c>
      <c r="I1127" s="5" t="s">
        <v>20</v>
      </c>
      <c r="J1127" s="5" t="s">
        <v>18</v>
      </c>
      <c r="K1127" s="5" t="s">
        <v>82</v>
      </c>
      <c r="L1127" s="173">
        <v>2019</v>
      </c>
    </row>
    <row r="1128" spans="1:12" x14ac:dyDescent="0.2">
      <c r="A1128" s="171" t="s">
        <v>1507</v>
      </c>
      <c r="B1128" s="4">
        <v>44882</v>
      </c>
      <c r="C1128" s="5" t="s">
        <v>23</v>
      </c>
      <c r="D1128" s="5" t="s">
        <v>14</v>
      </c>
      <c r="E1128" s="5">
        <v>24</v>
      </c>
      <c r="F1128" s="5" t="s">
        <v>22</v>
      </c>
      <c r="G1128" s="7">
        <v>3475.4</v>
      </c>
      <c r="H1128" s="6" t="s">
        <v>16</v>
      </c>
      <c r="I1128" s="5" t="s">
        <v>20</v>
      </c>
      <c r="J1128" s="5" t="s">
        <v>18</v>
      </c>
      <c r="K1128" s="5" t="s">
        <v>82</v>
      </c>
      <c r="L1128" s="173">
        <v>2019</v>
      </c>
    </row>
    <row r="1129" spans="1:12" x14ac:dyDescent="0.2">
      <c r="A1129" s="171" t="s">
        <v>1508</v>
      </c>
      <c r="B1129" s="4">
        <v>44882</v>
      </c>
      <c r="C1129" s="5" t="s">
        <v>19</v>
      </c>
      <c r="D1129" s="5" t="s">
        <v>14</v>
      </c>
      <c r="E1129" s="5">
        <v>3</v>
      </c>
      <c r="F1129" s="5" t="s">
        <v>26</v>
      </c>
      <c r="G1129" s="7">
        <v>3864.6</v>
      </c>
      <c r="H1129" s="6" t="s">
        <v>16</v>
      </c>
      <c r="I1129" s="5" t="s">
        <v>17</v>
      </c>
      <c r="J1129" s="5" t="s">
        <v>18</v>
      </c>
      <c r="K1129" s="5" t="s">
        <v>80</v>
      </c>
      <c r="L1129" s="173">
        <v>2017</v>
      </c>
    </row>
    <row r="1130" spans="1:12" x14ac:dyDescent="0.2">
      <c r="A1130" s="171" t="s">
        <v>1509</v>
      </c>
      <c r="B1130" s="4">
        <v>44882</v>
      </c>
      <c r="C1130" s="5" t="s">
        <v>19</v>
      </c>
      <c r="D1130" s="5" t="s">
        <v>14</v>
      </c>
      <c r="E1130" s="5">
        <v>5</v>
      </c>
      <c r="F1130" s="5" t="s">
        <v>26</v>
      </c>
      <c r="G1130" s="7">
        <v>4253.8</v>
      </c>
      <c r="H1130" s="6" t="s">
        <v>16</v>
      </c>
      <c r="I1130" s="5" t="s">
        <v>17</v>
      </c>
      <c r="J1130" s="5" t="s">
        <v>18</v>
      </c>
      <c r="K1130" s="5" t="s">
        <v>80</v>
      </c>
      <c r="L1130" s="173">
        <v>2017</v>
      </c>
    </row>
    <row r="1131" spans="1:12" x14ac:dyDescent="0.2">
      <c r="A1131" s="171" t="s">
        <v>1510</v>
      </c>
      <c r="B1131" s="4">
        <v>44882</v>
      </c>
      <c r="C1131" s="5" t="s">
        <v>19</v>
      </c>
      <c r="D1131" s="5" t="s">
        <v>14</v>
      </c>
      <c r="E1131" s="5">
        <v>17</v>
      </c>
      <c r="F1131" s="5" t="s">
        <v>26</v>
      </c>
      <c r="G1131" s="7">
        <v>4643</v>
      </c>
      <c r="H1131" s="6" t="s">
        <v>16</v>
      </c>
      <c r="I1131" s="5" t="s">
        <v>17</v>
      </c>
      <c r="J1131" s="5" t="s">
        <v>18</v>
      </c>
      <c r="K1131" s="5" t="s">
        <v>80</v>
      </c>
      <c r="L1131" s="173">
        <v>2017</v>
      </c>
    </row>
    <row r="1132" spans="1:12" x14ac:dyDescent="0.2">
      <c r="A1132" s="171" t="s">
        <v>1511</v>
      </c>
      <c r="B1132" s="4">
        <v>44882</v>
      </c>
      <c r="C1132" s="5" t="s">
        <v>19</v>
      </c>
      <c r="D1132" s="5" t="s">
        <v>14</v>
      </c>
      <c r="E1132" s="5">
        <v>12</v>
      </c>
      <c r="F1132" s="5" t="s">
        <v>26</v>
      </c>
      <c r="G1132" s="7">
        <v>5032.2</v>
      </c>
      <c r="H1132" s="6" t="s">
        <v>16</v>
      </c>
      <c r="I1132" s="5" t="s">
        <v>17</v>
      </c>
      <c r="J1132" s="5" t="s">
        <v>18</v>
      </c>
      <c r="K1132" s="5" t="s">
        <v>80</v>
      </c>
      <c r="L1132" s="173">
        <v>2017</v>
      </c>
    </row>
    <row r="1133" spans="1:12" x14ac:dyDescent="0.2">
      <c r="A1133" s="171" t="s">
        <v>1512</v>
      </c>
      <c r="B1133" s="4">
        <v>44882</v>
      </c>
      <c r="C1133" s="5" t="s">
        <v>19</v>
      </c>
      <c r="D1133" s="5" t="s">
        <v>14</v>
      </c>
      <c r="E1133" s="5">
        <v>7</v>
      </c>
      <c r="F1133" s="5" t="s">
        <v>26</v>
      </c>
      <c r="G1133" s="7">
        <v>5421.4</v>
      </c>
      <c r="H1133" s="6" t="s">
        <v>16</v>
      </c>
      <c r="I1133" s="5" t="s">
        <v>17</v>
      </c>
      <c r="J1133" s="5" t="s">
        <v>18</v>
      </c>
      <c r="K1133" s="5" t="s">
        <v>80</v>
      </c>
      <c r="L1133" s="173">
        <v>2017</v>
      </c>
    </row>
    <row r="1134" spans="1:12" x14ac:dyDescent="0.2">
      <c r="A1134" s="171" t="s">
        <v>1513</v>
      </c>
      <c r="B1134" s="4">
        <v>44882</v>
      </c>
      <c r="C1134" s="5" t="s">
        <v>21</v>
      </c>
      <c r="D1134" s="5" t="s">
        <v>14</v>
      </c>
      <c r="E1134" s="5">
        <v>10</v>
      </c>
      <c r="F1134" s="5" t="s">
        <v>22</v>
      </c>
      <c r="G1134" s="7">
        <v>5810.6</v>
      </c>
      <c r="H1134" s="6" t="s">
        <v>16</v>
      </c>
      <c r="I1134" s="5" t="s">
        <v>20</v>
      </c>
      <c r="J1134" s="5" t="s">
        <v>18</v>
      </c>
      <c r="K1134" s="5" t="s">
        <v>81</v>
      </c>
      <c r="L1134" s="173">
        <v>2018</v>
      </c>
    </row>
    <row r="1135" spans="1:12" x14ac:dyDescent="0.2">
      <c r="A1135" s="171" t="s">
        <v>1514</v>
      </c>
      <c r="B1135" s="4">
        <v>44881</v>
      </c>
      <c r="C1135" s="5" t="s">
        <v>21</v>
      </c>
      <c r="D1135" s="5" t="s">
        <v>14</v>
      </c>
      <c r="E1135" s="5">
        <v>16</v>
      </c>
      <c r="F1135" s="5" t="s">
        <v>25</v>
      </c>
      <c r="G1135" s="7">
        <v>6199.8</v>
      </c>
      <c r="H1135" s="6" t="s">
        <v>16</v>
      </c>
      <c r="I1135" s="5" t="s">
        <v>20</v>
      </c>
      <c r="J1135" s="5" t="s">
        <v>18</v>
      </c>
      <c r="K1135" s="5" t="s">
        <v>81</v>
      </c>
      <c r="L1135" s="173">
        <v>2018</v>
      </c>
    </row>
    <row r="1136" spans="1:12" x14ac:dyDescent="0.2">
      <c r="A1136" s="171" t="s">
        <v>1515</v>
      </c>
      <c r="B1136" s="4">
        <v>44881</v>
      </c>
      <c r="C1136" s="5" t="s">
        <v>21</v>
      </c>
      <c r="D1136" s="5" t="s">
        <v>14</v>
      </c>
      <c r="E1136" s="5">
        <v>2</v>
      </c>
      <c r="F1136" s="5" t="s">
        <v>25</v>
      </c>
      <c r="G1136" s="7">
        <v>6589</v>
      </c>
      <c r="H1136" s="6" t="s">
        <v>16</v>
      </c>
      <c r="I1136" s="5" t="s">
        <v>20</v>
      </c>
      <c r="J1136" s="5" t="s">
        <v>18</v>
      </c>
      <c r="K1136" s="5" t="s">
        <v>81</v>
      </c>
      <c r="L1136" s="173">
        <v>2018</v>
      </c>
    </row>
    <row r="1137" spans="1:12" x14ac:dyDescent="0.2">
      <c r="A1137" s="171" t="s">
        <v>1516</v>
      </c>
      <c r="B1137" s="4">
        <v>44881</v>
      </c>
      <c r="C1137" s="5" t="s">
        <v>21</v>
      </c>
      <c r="D1137" s="5" t="s">
        <v>14</v>
      </c>
      <c r="E1137" s="5">
        <v>2</v>
      </c>
      <c r="F1137" s="5" t="s">
        <v>25</v>
      </c>
      <c r="G1137" s="7">
        <v>6978.2</v>
      </c>
      <c r="H1137" s="6" t="s">
        <v>16</v>
      </c>
      <c r="I1137" s="5" t="s">
        <v>20</v>
      </c>
      <c r="J1137" s="5" t="s">
        <v>18</v>
      </c>
      <c r="K1137" s="5" t="s">
        <v>81</v>
      </c>
      <c r="L1137" s="173">
        <v>2018</v>
      </c>
    </row>
    <row r="1138" spans="1:12" x14ac:dyDescent="0.2">
      <c r="A1138" s="171" t="s">
        <v>1517</v>
      </c>
      <c r="B1138" s="4">
        <v>44881</v>
      </c>
      <c r="C1138" s="5" t="s">
        <v>21</v>
      </c>
      <c r="D1138" s="5" t="s">
        <v>14</v>
      </c>
      <c r="E1138" s="5">
        <v>2</v>
      </c>
      <c r="F1138" s="5" t="s">
        <v>25</v>
      </c>
      <c r="G1138" s="7">
        <v>7367.4</v>
      </c>
      <c r="H1138" s="6" t="s">
        <v>16</v>
      </c>
      <c r="I1138" s="5" t="s">
        <v>20</v>
      </c>
      <c r="J1138" s="5" t="s">
        <v>18</v>
      </c>
      <c r="K1138" s="5" t="s">
        <v>81</v>
      </c>
      <c r="L1138" s="173">
        <v>2018</v>
      </c>
    </row>
    <row r="1139" spans="1:12" x14ac:dyDescent="0.2">
      <c r="A1139" s="171" t="s">
        <v>1518</v>
      </c>
      <c r="B1139" s="4">
        <v>44882</v>
      </c>
      <c r="C1139" s="5" t="s">
        <v>21</v>
      </c>
      <c r="D1139" s="5" t="s">
        <v>14</v>
      </c>
      <c r="E1139" s="5">
        <v>2</v>
      </c>
      <c r="F1139" s="5" t="s">
        <v>25</v>
      </c>
      <c r="G1139" s="7">
        <v>7756.6</v>
      </c>
      <c r="H1139" s="6" t="s">
        <v>16</v>
      </c>
      <c r="I1139" s="5" t="s">
        <v>20</v>
      </c>
      <c r="J1139" s="5" t="s">
        <v>18</v>
      </c>
      <c r="K1139" s="5" t="s">
        <v>81</v>
      </c>
      <c r="L1139" s="173">
        <v>2018</v>
      </c>
    </row>
    <row r="1140" spans="1:12" x14ac:dyDescent="0.2">
      <c r="A1140" s="171" t="s">
        <v>1519</v>
      </c>
      <c r="B1140" s="4">
        <v>44882</v>
      </c>
      <c r="C1140" s="5" t="s">
        <v>21</v>
      </c>
      <c r="D1140" s="5" t="s">
        <v>14</v>
      </c>
      <c r="E1140" s="5">
        <v>2</v>
      </c>
      <c r="F1140" s="5" t="s">
        <v>25</v>
      </c>
      <c r="G1140" s="7">
        <v>8145.8</v>
      </c>
      <c r="H1140" s="6" t="s">
        <v>16</v>
      </c>
      <c r="I1140" s="5" t="s">
        <v>20</v>
      </c>
      <c r="J1140" s="5" t="s">
        <v>18</v>
      </c>
      <c r="K1140" s="5" t="s">
        <v>81</v>
      </c>
      <c r="L1140" s="173">
        <v>2018</v>
      </c>
    </row>
    <row r="1141" spans="1:12" x14ac:dyDescent="0.2">
      <c r="A1141" s="171" t="s">
        <v>1520</v>
      </c>
      <c r="B1141" s="4">
        <v>44883</v>
      </c>
      <c r="C1141" s="5" t="s">
        <v>21</v>
      </c>
      <c r="D1141" s="5" t="s">
        <v>14</v>
      </c>
      <c r="E1141" s="5">
        <v>2</v>
      </c>
      <c r="F1141" s="5" t="s">
        <v>25</v>
      </c>
      <c r="G1141" s="7">
        <v>87</v>
      </c>
      <c r="H1141" s="6" t="s">
        <v>16</v>
      </c>
      <c r="I1141" s="5" t="s">
        <v>20</v>
      </c>
      <c r="J1141" s="5" t="s">
        <v>18</v>
      </c>
      <c r="K1141" s="5" t="s">
        <v>81</v>
      </c>
      <c r="L1141" s="173">
        <v>2018</v>
      </c>
    </row>
    <row r="1142" spans="1:12" x14ac:dyDescent="0.2">
      <c r="A1142" s="171" t="s">
        <v>1521</v>
      </c>
      <c r="B1142" s="4">
        <v>44883</v>
      </c>
      <c r="C1142" s="5" t="s">
        <v>21</v>
      </c>
      <c r="D1142" s="5" t="s">
        <v>14</v>
      </c>
      <c r="E1142" s="5">
        <v>11</v>
      </c>
      <c r="F1142" s="5" t="s">
        <v>22</v>
      </c>
      <c r="G1142" s="7">
        <v>972</v>
      </c>
      <c r="H1142" s="6" t="s">
        <v>16</v>
      </c>
      <c r="I1142" s="5" t="s">
        <v>20</v>
      </c>
      <c r="J1142" s="5" t="s">
        <v>18</v>
      </c>
      <c r="K1142" s="5" t="s">
        <v>81</v>
      </c>
      <c r="L1142" s="173">
        <v>2018</v>
      </c>
    </row>
    <row r="1143" spans="1:12" x14ac:dyDescent="0.2">
      <c r="A1143" s="171" t="s">
        <v>1522</v>
      </c>
      <c r="B1143" s="4">
        <v>44883</v>
      </c>
      <c r="C1143" s="5" t="s">
        <v>23</v>
      </c>
      <c r="D1143" s="5" t="s">
        <v>14</v>
      </c>
      <c r="E1143" s="5">
        <v>4</v>
      </c>
      <c r="F1143" s="5" t="s">
        <v>22</v>
      </c>
      <c r="G1143" s="7">
        <v>130</v>
      </c>
      <c r="H1143" s="6" t="s">
        <v>16</v>
      </c>
      <c r="I1143" s="5" t="s">
        <v>20</v>
      </c>
      <c r="J1143" s="5" t="s">
        <v>18</v>
      </c>
      <c r="K1143" s="5" t="s">
        <v>82</v>
      </c>
      <c r="L1143" s="173">
        <v>2019</v>
      </c>
    </row>
    <row r="1144" spans="1:12" x14ac:dyDescent="0.2">
      <c r="A1144" s="171" t="s">
        <v>1523</v>
      </c>
      <c r="B1144" s="4">
        <v>44883</v>
      </c>
      <c r="C1144" s="5" t="s">
        <v>23</v>
      </c>
      <c r="D1144" s="5" t="s">
        <v>14</v>
      </c>
      <c r="E1144" s="5">
        <v>26</v>
      </c>
      <c r="F1144" s="5" t="s">
        <v>22</v>
      </c>
      <c r="G1144" s="7">
        <v>1190</v>
      </c>
      <c r="H1144" s="6" t="s">
        <v>16</v>
      </c>
      <c r="I1144" s="5" t="s">
        <v>20</v>
      </c>
      <c r="J1144" s="5" t="s">
        <v>18</v>
      </c>
      <c r="K1144" s="5" t="s">
        <v>82</v>
      </c>
      <c r="L1144" s="173">
        <v>2019</v>
      </c>
    </row>
    <row r="1145" spans="1:12" x14ac:dyDescent="0.2">
      <c r="A1145" s="171" t="s">
        <v>1524</v>
      </c>
      <c r="B1145" s="4">
        <v>44883</v>
      </c>
      <c r="C1145" s="5" t="s">
        <v>19</v>
      </c>
      <c r="D1145" s="5" t="s">
        <v>14</v>
      </c>
      <c r="E1145" s="5">
        <v>12</v>
      </c>
      <c r="F1145" s="5" t="s">
        <v>25</v>
      </c>
      <c r="G1145" s="7">
        <v>743.8</v>
      </c>
      <c r="H1145" s="6" t="s">
        <v>16</v>
      </c>
      <c r="I1145" s="5" t="s">
        <v>20</v>
      </c>
      <c r="J1145" s="5" t="s">
        <v>18</v>
      </c>
      <c r="K1145" s="5" t="s">
        <v>80</v>
      </c>
      <c r="L1145" s="173">
        <v>2017</v>
      </c>
    </row>
    <row r="1146" spans="1:12" x14ac:dyDescent="0.2">
      <c r="A1146" s="171" t="s">
        <v>1525</v>
      </c>
      <c r="B1146" s="4">
        <v>44883</v>
      </c>
      <c r="C1146" s="5" t="s">
        <v>19</v>
      </c>
      <c r="D1146" s="5" t="s">
        <v>14</v>
      </c>
      <c r="E1146" s="5">
        <v>21</v>
      </c>
      <c r="F1146" s="5" t="s">
        <v>26</v>
      </c>
      <c r="G1146" s="7">
        <v>1059.7</v>
      </c>
      <c r="H1146" s="6" t="s">
        <v>16</v>
      </c>
      <c r="I1146" s="5" t="s">
        <v>17</v>
      </c>
      <c r="J1146" s="5" t="s">
        <v>18</v>
      </c>
      <c r="K1146" s="5" t="s">
        <v>80</v>
      </c>
      <c r="L1146" s="173">
        <v>2017</v>
      </c>
    </row>
    <row r="1147" spans="1:12" x14ac:dyDescent="0.2">
      <c r="A1147" s="171" t="s">
        <v>1526</v>
      </c>
      <c r="B1147" s="4">
        <v>44883</v>
      </c>
      <c r="C1147" s="5" t="s">
        <v>19</v>
      </c>
      <c r="D1147" s="5" t="s">
        <v>14</v>
      </c>
      <c r="E1147" s="5">
        <v>2</v>
      </c>
      <c r="F1147" s="5" t="s">
        <v>26</v>
      </c>
      <c r="G1147" s="7">
        <v>95</v>
      </c>
      <c r="H1147" s="6" t="s">
        <v>16</v>
      </c>
      <c r="I1147" s="5" t="s">
        <v>17</v>
      </c>
      <c r="J1147" s="5" t="s">
        <v>18</v>
      </c>
      <c r="K1147" s="5" t="s">
        <v>80</v>
      </c>
      <c r="L1147" s="173">
        <v>2017</v>
      </c>
    </row>
    <row r="1148" spans="1:12" x14ac:dyDescent="0.2">
      <c r="A1148" s="171" t="s">
        <v>1527</v>
      </c>
      <c r="B1148" s="4">
        <v>44883</v>
      </c>
      <c r="C1148" s="5" t="s">
        <v>19</v>
      </c>
      <c r="D1148" s="5" t="s">
        <v>14</v>
      </c>
      <c r="E1148" s="5">
        <v>2</v>
      </c>
      <c r="F1148" s="5" t="s">
        <v>26</v>
      </c>
      <c r="G1148" s="7">
        <v>101.2</v>
      </c>
      <c r="H1148" s="6" t="s">
        <v>16</v>
      </c>
      <c r="I1148" s="5" t="s">
        <v>17</v>
      </c>
      <c r="J1148" s="5" t="s">
        <v>18</v>
      </c>
      <c r="K1148" s="5" t="s">
        <v>80</v>
      </c>
      <c r="L1148" s="173">
        <v>2017</v>
      </c>
    </row>
    <row r="1149" spans="1:12" x14ac:dyDescent="0.2">
      <c r="A1149" s="171" t="s">
        <v>1528</v>
      </c>
      <c r="B1149" s="4">
        <v>44883</v>
      </c>
      <c r="C1149" s="5" t="s">
        <v>19</v>
      </c>
      <c r="D1149" s="5" t="s">
        <v>14</v>
      </c>
      <c r="E1149" s="5">
        <v>3</v>
      </c>
      <c r="F1149" s="5" t="s">
        <v>26</v>
      </c>
      <c r="G1149" s="7">
        <v>220.5</v>
      </c>
      <c r="H1149" s="6" t="s">
        <v>16</v>
      </c>
      <c r="I1149" s="5" t="s">
        <v>17</v>
      </c>
      <c r="J1149" s="5" t="s">
        <v>18</v>
      </c>
      <c r="K1149" s="5" t="s">
        <v>80</v>
      </c>
      <c r="L1149" s="173">
        <v>2017</v>
      </c>
    </row>
    <row r="1150" spans="1:12" x14ac:dyDescent="0.2">
      <c r="A1150" s="171" t="s">
        <v>1529</v>
      </c>
      <c r="B1150" s="4">
        <v>44883</v>
      </c>
      <c r="C1150" s="5" t="s">
        <v>19</v>
      </c>
      <c r="D1150" s="5" t="s">
        <v>14</v>
      </c>
      <c r="E1150" s="5">
        <v>2</v>
      </c>
      <c r="F1150" s="5" t="s">
        <v>26</v>
      </c>
      <c r="G1150" s="7">
        <v>89.2</v>
      </c>
      <c r="H1150" s="6" t="s">
        <v>16</v>
      </c>
      <c r="I1150" s="5" t="s">
        <v>17</v>
      </c>
      <c r="J1150" s="5" t="s">
        <v>18</v>
      </c>
      <c r="K1150" s="5" t="s">
        <v>80</v>
      </c>
      <c r="L1150" s="173">
        <v>2017</v>
      </c>
    </row>
    <row r="1151" spans="1:12" x14ac:dyDescent="0.2">
      <c r="A1151" s="171" t="s">
        <v>1530</v>
      </c>
      <c r="B1151" s="4">
        <v>44886</v>
      </c>
      <c r="C1151" s="5" t="s">
        <v>21</v>
      </c>
      <c r="D1151" s="5" t="s">
        <v>14</v>
      </c>
      <c r="E1151" s="5">
        <v>11</v>
      </c>
      <c r="F1151" s="5" t="s">
        <v>22</v>
      </c>
      <c r="G1151" s="7">
        <v>953</v>
      </c>
      <c r="H1151" s="6" t="s">
        <v>16</v>
      </c>
      <c r="I1151" s="5" t="s">
        <v>20</v>
      </c>
      <c r="J1151" s="5" t="s">
        <v>18</v>
      </c>
      <c r="K1151" s="5" t="s">
        <v>81</v>
      </c>
      <c r="L1151" s="173">
        <v>2018</v>
      </c>
    </row>
    <row r="1152" spans="1:12" x14ac:dyDescent="0.2">
      <c r="A1152" s="171" t="s">
        <v>1531</v>
      </c>
      <c r="B1152" s="4">
        <v>44886</v>
      </c>
      <c r="C1152" s="5" t="s">
        <v>23</v>
      </c>
      <c r="D1152" s="5" t="s">
        <v>14</v>
      </c>
      <c r="E1152" s="5">
        <v>9</v>
      </c>
      <c r="F1152" s="5" t="s">
        <v>22</v>
      </c>
      <c r="G1152" s="7">
        <v>506</v>
      </c>
      <c r="H1152" s="6" t="s">
        <v>16</v>
      </c>
      <c r="I1152" s="5" t="s">
        <v>20</v>
      </c>
      <c r="J1152" s="5" t="s">
        <v>18</v>
      </c>
      <c r="K1152" s="5" t="s">
        <v>82</v>
      </c>
      <c r="L1152" s="173">
        <v>2019</v>
      </c>
    </row>
    <row r="1153" spans="1:12" x14ac:dyDescent="0.2">
      <c r="A1153" s="171" t="s">
        <v>1532</v>
      </c>
      <c r="B1153" s="4">
        <v>44886</v>
      </c>
      <c r="C1153" s="5" t="s">
        <v>23</v>
      </c>
      <c r="D1153" s="5" t="s">
        <v>14</v>
      </c>
      <c r="E1153" s="5">
        <v>20</v>
      </c>
      <c r="F1153" s="5" t="s">
        <v>22</v>
      </c>
      <c r="G1153" s="7">
        <v>1094</v>
      </c>
      <c r="H1153" s="6" t="s">
        <v>16</v>
      </c>
      <c r="I1153" s="5" t="s">
        <v>20</v>
      </c>
      <c r="J1153" s="5" t="s">
        <v>18</v>
      </c>
      <c r="K1153" s="5" t="s">
        <v>82</v>
      </c>
      <c r="L1153" s="173">
        <v>2019</v>
      </c>
    </row>
    <row r="1154" spans="1:12" x14ac:dyDescent="0.2">
      <c r="A1154" s="171" t="s">
        <v>1533</v>
      </c>
      <c r="B1154" s="4">
        <v>44886</v>
      </c>
      <c r="C1154" s="5" t="s">
        <v>19</v>
      </c>
      <c r="D1154" s="5" t="s">
        <v>14</v>
      </c>
      <c r="E1154" s="5">
        <v>17</v>
      </c>
      <c r="F1154" s="5" t="s">
        <v>27</v>
      </c>
      <c r="G1154" s="7">
        <v>1191.4000000000001</v>
      </c>
      <c r="H1154" s="6" t="s">
        <v>16</v>
      </c>
      <c r="I1154" s="5" t="s">
        <v>20</v>
      </c>
      <c r="J1154" s="5" t="s">
        <v>18</v>
      </c>
      <c r="K1154" s="5" t="s">
        <v>80</v>
      </c>
      <c r="L1154" s="173">
        <v>2017</v>
      </c>
    </row>
    <row r="1155" spans="1:12" x14ac:dyDescent="0.2">
      <c r="A1155" s="171" t="s">
        <v>1534</v>
      </c>
      <c r="B1155" s="4">
        <v>44886</v>
      </c>
      <c r="C1155" s="5" t="s">
        <v>19</v>
      </c>
      <c r="D1155" s="5" t="s">
        <v>14</v>
      </c>
      <c r="E1155" s="5">
        <v>6</v>
      </c>
      <c r="F1155" s="5" t="s">
        <v>28</v>
      </c>
      <c r="G1155" s="7">
        <v>318</v>
      </c>
      <c r="H1155" s="6" t="s">
        <v>16</v>
      </c>
      <c r="I1155" s="5" t="s">
        <v>20</v>
      </c>
      <c r="J1155" s="5" t="s">
        <v>18</v>
      </c>
      <c r="K1155" s="5" t="s">
        <v>80</v>
      </c>
      <c r="L1155" s="173">
        <v>2017</v>
      </c>
    </row>
    <row r="1156" spans="1:12" x14ac:dyDescent="0.2">
      <c r="A1156" s="171" t="s">
        <v>1535</v>
      </c>
      <c r="B1156" s="4" t="s">
        <v>84</v>
      </c>
      <c r="C1156" s="5" t="s">
        <v>13</v>
      </c>
      <c r="D1156" s="5" t="s">
        <v>14</v>
      </c>
      <c r="E1156" s="5">
        <v>46</v>
      </c>
      <c r="F1156" s="5" t="s">
        <v>15</v>
      </c>
      <c r="G1156" s="7">
        <v>4840</v>
      </c>
      <c r="H1156" s="6" t="s">
        <v>16</v>
      </c>
      <c r="I1156" s="5" t="s">
        <v>20</v>
      </c>
      <c r="J1156" s="5" t="s">
        <v>18</v>
      </c>
      <c r="K1156" s="5" t="s">
        <v>79</v>
      </c>
      <c r="L1156" s="173">
        <v>2017</v>
      </c>
    </row>
    <row r="1157" spans="1:12" x14ac:dyDescent="0.2">
      <c r="A1157" s="171" t="s">
        <v>1536</v>
      </c>
      <c r="B1157" s="4">
        <v>44887</v>
      </c>
      <c r="C1157" s="5" t="s">
        <v>23</v>
      </c>
      <c r="D1157" s="5" t="s">
        <v>14</v>
      </c>
      <c r="E1157" s="5">
        <v>11</v>
      </c>
      <c r="F1157" s="5" t="s">
        <v>22</v>
      </c>
      <c r="G1157" s="7">
        <v>540</v>
      </c>
      <c r="H1157" s="6" t="s">
        <v>16</v>
      </c>
      <c r="I1157" s="5" t="s">
        <v>20</v>
      </c>
      <c r="J1157" s="5" t="s">
        <v>18</v>
      </c>
      <c r="K1157" s="5" t="s">
        <v>82</v>
      </c>
      <c r="L1157" s="173">
        <v>2019</v>
      </c>
    </row>
    <row r="1158" spans="1:12" x14ac:dyDescent="0.2">
      <c r="A1158" s="171" t="s">
        <v>1537</v>
      </c>
      <c r="B1158" s="4">
        <v>44887</v>
      </c>
      <c r="C1158" s="5" t="s">
        <v>23</v>
      </c>
      <c r="D1158" s="5" t="s">
        <v>14</v>
      </c>
      <c r="E1158" s="5">
        <v>19</v>
      </c>
      <c r="F1158" s="5" t="s">
        <v>22</v>
      </c>
      <c r="G1158" s="7">
        <v>960</v>
      </c>
      <c r="H1158" s="6" t="s">
        <v>16</v>
      </c>
      <c r="I1158" s="5" t="s">
        <v>20</v>
      </c>
      <c r="J1158" s="5" t="s">
        <v>18</v>
      </c>
      <c r="K1158" s="5" t="s">
        <v>82</v>
      </c>
      <c r="L1158" s="173">
        <v>2019</v>
      </c>
    </row>
    <row r="1159" spans="1:12" x14ac:dyDescent="0.2">
      <c r="A1159" s="171" t="s">
        <v>1538</v>
      </c>
      <c r="B1159" s="4">
        <v>44887</v>
      </c>
      <c r="C1159" s="5" t="s">
        <v>19</v>
      </c>
      <c r="D1159" s="5" t="s">
        <v>14</v>
      </c>
      <c r="E1159" s="5">
        <v>4</v>
      </c>
      <c r="F1159" s="5" t="s">
        <v>28</v>
      </c>
      <c r="G1159" s="7">
        <v>300.60000000000002</v>
      </c>
      <c r="H1159" s="6" t="s">
        <v>16</v>
      </c>
      <c r="I1159" s="5" t="s">
        <v>20</v>
      </c>
      <c r="J1159" s="5" t="s">
        <v>18</v>
      </c>
      <c r="K1159" s="5" t="s">
        <v>80</v>
      </c>
      <c r="L1159" s="173">
        <v>2017</v>
      </c>
    </row>
    <row r="1160" spans="1:12" x14ac:dyDescent="0.2">
      <c r="A1160" s="171" t="s">
        <v>1539</v>
      </c>
      <c r="B1160" s="4">
        <v>44887</v>
      </c>
      <c r="C1160" s="5" t="s">
        <v>19</v>
      </c>
      <c r="D1160" s="5" t="s">
        <v>14</v>
      </c>
      <c r="E1160" s="5">
        <v>1</v>
      </c>
      <c r="F1160" s="5" t="s">
        <v>29</v>
      </c>
      <c r="G1160" s="7">
        <v>20.5</v>
      </c>
      <c r="H1160" s="6" t="s">
        <v>16</v>
      </c>
      <c r="I1160" s="5" t="s">
        <v>20</v>
      </c>
      <c r="J1160" s="5" t="s">
        <v>18</v>
      </c>
      <c r="K1160" s="5" t="s">
        <v>80</v>
      </c>
      <c r="L1160" s="173">
        <v>2017</v>
      </c>
    </row>
    <row r="1161" spans="1:12" x14ac:dyDescent="0.2">
      <c r="A1161" s="171" t="s">
        <v>1540</v>
      </c>
      <c r="B1161" s="4">
        <v>44887</v>
      </c>
      <c r="C1161" s="5" t="s">
        <v>19</v>
      </c>
      <c r="D1161" s="5" t="s">
        <v>14</v>
      </c>
      <c r="E1161" s="5">
        <v>1</v>
      </c>
      <c r="F1161" s="5" t="s">
        <v>26</v>
      </c>
      <c r="G1161" s="7">
        <v>47.5</v>
      </c>
      <c r="H1161" s="6" t="s">
        <v>16</v>
      </c>
      <c r="I1161" s="5" t="s">
        <v>20</v>
      </c>
      <c r="J1161" s="5" t="s">
        <v>18</v>
      </c>
      <c r="K1161" s="5" t="s">
        <v>80</v>
      </c>
      <c r="L1161" s="173">
        <v>2017</v>
      </c>
    </row>
    <row r="1162" spans="1:12" x14ac:dyDescent="0.2">
      <c r="A1162" s="171" t="s">
        <v>1541</v>
      </c>
      <c r="B1162" s="4">
        <v>44887</v>
      </c>
      <c r="C1162" s="5" t="s">
        <v>19</v>
      </c>
      <c r="D1162" s="5" t="s">
        <v>14</v>
      </c>
      <c r="E1162" s="5">
        <v>18</v>
      </c>
      <c r="F1162" s="5" t="s">
        <v>27</v>
      </c>
      <c r="G1162" s="7">
        <v>1251.4000000000001</v>
      </c>
      <c r="H1162" s="6" t="s">
        <v>16</v>
      </c>
      <c r="I1162" s="5" t="s">
        <v>20</v>
      </c>
      <c r="J1162" s="5" t="s">
        <v>18</v>
      </c>
      <c r="K1162" s="5" t="s">
        <v>80</v>
      </c>
      <c r="L1162" s="173">
        <v>2017</v>
      </c>
    </row>
    <row r="1163" spans="1:12" x14ac:dyDescent="0.2">
      <c r="A1163" s="171" t="s">
        <v>1542</v>
      </c>
      <c r="B1163" s="4">
        <v>44887</v>
      </c>
      <c r="C1163" s="5" t="s">
        <v>21</v>
      </c>
      <c r="D1163" s="5" t="s">
        <v>14</v>
      </c>
      <c r="E1163" s="5">
        <v>12</v>
      </c>
      <c r="F1163" s="5" t="s">
        <v>22</v>
      </c>
      <c r="G1163" s="7">
        <v>1127</v>
      </c>
      <c r="H1163" s="6" t="s">
        <v>16</v>
      </c>
      <c r="I1163" s="5" t="s">
        <v>20</v>
      </c>
      <c r="J1163" s="5" t="s">
        <v>18</v>
      </c>
      <c r="K1163" s="5" t="s">
        <v>81</v>
      </c>
      <c r="L1163" s="173">
        <v>2018</v>
      </c>
    </row>
    <row r="1164" spans="1:12" x14ac:dyDescent="0.2">
      <c r="A1164" s="171" t="s">
        <v>1543</v>
      </c>
      <c r="B1164" s="4">
        <v>44888</v>
      </c>
      <c r="C1164" s="5" t="s">
        <v>13</v>
      </c>
      <c r="D1164" s="5" t="s">
        <v>14</v>
      </c>
      <c r="E1164" s="5">
        <v>14</v>
      </c>
      <c r="F1164" s="5" t="s">
        <v>15</v>
      </c>
      <c r="G1164" s="7">
        <v>2760</v>
      </c>
      <c r="H1164" s="6" t="s">
        <v>16</v>
      </c>
      <c r="I1164" s="5" t="s">
        <v>20</v>
      </c>
      <c r="J1164" s="5" t="s">
        <v>18</v>
      </c>
      <c r="K1164" s="5" t="s">
        <v>79</v>
      </c>
      <c r="L1164" s="173">
        <v>2017</v>
      </c>
    </row>
    <row r="1165" spans="1:12" x14ac:dyDescent="0.2">
      <c r="A1165" s="171" t="s">
        <v>1544</v>
      </c>
      <c r="B1165" s="4">
        <v>44888</v>
      </c>
      <c r="C1165" s="5" t="s">
        <v>13</v>
      </c>
      <c r="D1165" s="5" t="s">
        <v>14</v>
      </c>
      <c r="E1165" s="5">
        <v>27</v>
      </c>
      <c r="F1165" s="5" t="s">
        <v>15</v>
      </c>
      <c r="G1165" s="7">
        <v>2540</v>
      </c>
      <c r="H1165" s="6" t="s">
        <v>16</v>
      </c>
      <c r="I1165" s="5" t="s">
        <v>20</v>
      </c>
      <c r="J1165" s="5" t="s">
        <v>18</v>
      </c>
      <c r="K1165" s="5" t="s">
        <v>79</v>
      </c>
      <c r="L1165" s="173">
        <v>2017</v>
      </c>
    </row>
    <row r="1166" spans="1:12" x14ac:dyDescent="0.2">
      <c r="A1166" s="171" t="s">
        <v>1545</v>
      </c>
      <c r="B1166" s="4">
        <v>44888</v>
      </c>
      <c r="C1166" s="5" t="s">
        <v>21</v>
      </c>
      <c r="D1166" s="5" t="s">
        <v>14</v>
      </c>
      <c r="E1166" s="5">
        <v>10</v>
      </c>
      <c r="F1166" s="5" t="s">
        <v>22</v>
      </c>
      <c r="G1166" s="7">
        <v>975</v>
      </c>
      <c r="H1166" s="6" t="s">
        <v>16</v>
      </c>
      <c r="I1166" s="5" t="s">
        <v>20</v>
      </c>
      <c r="J1166" s="5" t="s">
        <v>18</v>
      </c>
      <c r="K1166" s="5" t="s">
        <v>81</v>
      </c>
      <c r="L1166" s="173">
        <v>2018</v>
      </c>
    </row>
    <row r="1167" spans="1:12" x14ac:dyDescent="0.2">
      <c r="A1167" s="171" t="s">
        <v>1546</v>
      </c>
      <c r="B1167" s="4">
        <v>44888</v>
      </c>
      <c r="C1167" s="5" t="s">
        <v>19</v>
      </c>
      <c r="D1167" s="5" t="s">
        <v>14</v>
      </c>
      <c r="E1167" s="5">
        <v>4</v>
      </c>
      <c r="F1167" s="5" t="s">
        <v>30</v>
      </c>
      <c r="G1167" s="7">
        <v>353.5</v>
      </c>
      <c r="H1167" s="6" t="s">
        <v>16</v>
      </c>
      <c r="I1167" s="5" t="s">
        <v>20</v>
      </c>
      <c r="J1167" s="5" t="s">
        <v>18</v>
      </c>
      <c r="K1167" s="5" t="s">
        <v>80</v>
      </c>
      <c r="L1167" s="173">
        <v>2017</v>
      </c>
    </row>
    <row r="1168" spans="1:12" x14ac:dyDescent="0.2">
      <c r="A1168" s="171" t="s">
        <v>1547</v>
      </c>
      <c r="B1168" s="4">
        <v>44888</v>
      </c>
      <c r="C1168" s="5" t="s">
        <v>19</v>
      </c>
      <c r="D1168" s="5" t="s">
        <v>14</v>
      </c>
      <c r="E1168" s="5">
        <v>1</v>
      </c>
      <c r="F1168" s="5" t="s">
        <v>26</v>
      </c>
      <c r="G1168" s="7">
        <v>37.700000000000003</v>
      </c>
      <c r="H1168" s="6" t="s">
        <v>16</v>
      </c>
      <c r="I1168" s="5" t="s">
        <v>20</v>
      </c>
      <c r="J1168" s="5" t="s">
        <v>18</v>
      </c>
      <c r="K1168" s="5" t="s">
        <v>80</v>
      </c>
      <c r="L1168" s="173">
        <v>2017</v>
      </c>
    </row>
    <row r="1169" spans="1:12" x14ac:dyDescent="0.2">
      <c r="A1169" s="171" t="s">
        <v>1548</v>
      </c>
      <c r="B1169" s="4">
        <v>44888</v>
      </c>
      <c r="C1169" s="5" t="s">
        <v>19</v>
      </c>
      <c r="D1169" s="5" t="s">
        <v>14</v>
      </c>
      <c r="E1169" s="5">
        <v>1</v>
      </c>
      <c r="F1169" s="5" t="s">
        <v>28</v>
      </c>
      <c r="G1169" s="7">
        <v>14.4</v>
      </c>
      <c r="H1169" s="6" t="s">
        <v>16</v>
      </c>
      <c r="I1169" s="5" t="s">
        <v>20</v>
      </c>
      <c r="J1169" s="5" t="s">
        <v>18</v>
      </c>
      <c r="K1169" s="5" t="s">
        <v>80</v>
      </c>
      <c r="L1169" s="173">
        <v>2017</v>
      </c>
    </row>
    <row r="1170" spans="1:12" x14ac:dyDescent="0.2">
      <c r="A1170" s="171" t="s">
        <v>1549</v>
      </c>
      <c r="B1170" s="4">
        <v>44888</v>
      </c>
      <c r="C1170" s="5" t="s">
        <v>19</v>
      </c>
      <c r="D1170" s="5" t="s">
        <v>14</v>
      </c>
      <c r="E1170" s="5">
        <v>18</v>
      </c>
      <c r="F1170" s="5" t="s">
        <v>27</v>
      </c>
      <c r="G1170" s="7">
        <v>1194</v>
      </c>
      <c r="H1170" s="6" t="s">
        <v>16</v>
      </c>
      <c r="I1170" s="5" t="s">
        <v>20</v>
      </c>
      <c r="J1170" s="5" t="s">
        <v>18</v>
      </c>
      <c r="K1170" s="5" t="s">
        <v>80</v>
      </c>
      <c r="L1170" s="173">
        <v>2017</v>
      </c>
    </row>
    <row r="1171" spans="1:12" x14ac:dyDescent="0.2">
      <c r="A1171" s="171" t="s">
        <v>1550</v>
      </c>
      <c r="B1171" s="4">
        <v>44888</v>
      </c>
      <c r="C1171" s="5" t="s">
        <v>23</v>
      </c>
      <c r="D1171" s="5" t="s">
        <v>14</v>
      </c>
      <c r="E1171" s="5">
        <v>25</v>
      </c>
      <c r="F1171" s="5" t="s">
        <v>22</v>
      </c>
      <c r="G1171" s="7">
        <v>1400</v>
      </c>
      <c r="H1171" s="6" t="s">
        <v>16</v>
      </c>
      <c r="I1171" s="5" t="s">
        <v>20</v>
      </c>
      <c r="J1171" s="5" t="s">
        <v>18</v>
      </c>
      <c r="K1171" s="5" t="s">
        <v>82</v>
      </c>
      <c r="L1171" s="173">
        <v>2019</v>
      </c>
    </row>
    <row r="1172" spans="1:12" x14ac:dyDescent="0.2">
      <c r="A1172" s="171" t="s">
        <v>1551</v>
      </c>
      <c r="B1172" s="4">
        <v>44888</v>
      </c>
      <c r="C1172" s="5" t="s">
        <v>23</v>
      </c>
      <c r="D1172" s="5" t="s">
        <v>14</v>
      </c>
      <c r="E1172" s="5">
        <v>6</v>
      </c>
      <c r="F1172" s="5" t="s">
        <v>22</v>
      </c>
      <c r="G1172" s="7">
        <v>380</v>
      </c>
      <c r="H1172" s="6" t="s">
        <v>16</v>
      </c>
      <c r="I1172" s="5" t="s">
        <v>20</v>
      </c>
      <c r="J1172" s="5" t="s">
        <v>18</v>
      </c>
      <c r="K1172" s="5" t="s">
        <v>82</v>
      </c>
      <c r="L1172" s="173">
        <v>2019</v>
      </c>
    </row>
    <row r="1173" spans="1:12" x14ac:dyDescent="0.2">
      <c r="A1173" s="171" t="s">
        <v>1552</v>
      </c>
      <c r="B1173" s="4">
        <v>44889</v>
      </c>
      <c r="C1173" s="5" t="s">
        <v>21</v>
      </c>
      <c r="D1173" s="5" t="s">
        <v>14</v>
      </c>
      <c r="E1173" s="5">
        <v>10</v>
      </c>
      <c r="F1173" s="5" t="s">
        <v>22</v>
      </c>
      <c r="G1173" s="7">
        <v>952</v>
      </c>
      <c r="H1173" s="6" t="s">
        <v>16</v>
      </c>
      <c r="I1173" s="5" t="s">
        <v>20</v>
      </c>
      <c r="J1173" s="5" t="s">
        <v>18</v>
      </c>
      <c r="K1173" s="5" t="s">
        <v>81</v>
      </c>
      <c r="L1173" s="173">
        <v>2018</v>
      </c>
    </row>
    <row r="1174" spans="1:12" x14ac:dyDescent="0.2">
      <c r="A1174" s="171" t="s">
        <v>1553</v>
      </c>
      <c r="B1174" s="4">
        <v>44889</v>
      </c>
      <c r="C1174" s="5" t="s">
        <v>19</v>
      </c>
      <c r="D1174" s="5" t="s">
        <v>14</v>
      </c>
      <c r="E1174" s="5">
        <v>17</v>
      </c>
      <c r="F1174" s="5" t="s">
        <v>27</v>
      </c>
      <c r="G1174" s="7">
        <v>1039</v>
      </c>
      <c r="H1174" s="6" t="s">
        <v>16</v>
      </c>
      <c r="I1174" s="5" t="s">
        <v>20</v>
      </c>
      <c r="J1174" s="5" t="s">
        <v>18</v>
      </c>
      <c r="K1174" s="5" t="s">
        <v>80</v>
      </c>
      <c r="L1174" s="173">
        <v>2017</v>
      </c>
    </row>
    <row r="1175" spans="1:12" x14ac:dyDescent="0.2">
      <c r="A1175" s="171" t="s">
        <v>1554</v>
      </c>
      <c r="B1175" s="4">
        <v>44889</v>
      </c>
      <c r="C1175" s="5" t="s">
        <v>19</v>
      </c>
      <c r="D1175" s="5" t="s">
        <v>14</v>
      </c>
      <c r="E1175" s="5">
        <v>6</v>
      </c>
      <c r="F1175" s="5" t="s">
        <v>30</v>
      </c>
      <c r="G1175" s="7">
        <v>441</v>
      </c>
      <c r="H1175" s="6" t="s">
        <v>16</v>
      </c>
      <c r="I1175" s="5" t="s">
        <v>20</v>
      </c>
      <c r="J1175" s="5" t="s">
        <v>18</v>
      </c>
      <c r="K1175" s="5" t="s">
        <v>80</v>
      </c>
      <c r="L1175" s="173">
        <v>2017</v>
      </c>
    </row>
    <row r="1176" spans="1:12" x14ac:dyDescent="0.2">
      <c r="A1176" s="171" t="s">
        <v>1555</v>
      </c>
      <c r="B1176" s="4">
        <v>44889</v>
      </c>
      <c r="C1176" s="5" t="s">
        <v>13</v>
      </c>
      <c r="D1176" s="5" t="s">
        <v>14</v>
      </c>
      <c r="E1176" s="5">
        <v>5</v>
      </c>
      <c r="F1176" s="5" t="s">
        <v>15</v>
      </c>
      <c r="G1176" s="7">
        <v>1080</v>
      </c>
      <c r="H1176" s="6" t="s">
        <v>16</v>
      </c>
      <c r="I1176" s="5" t="s">
        <v>20</v>
      </c>
      <c r="J1176" s="5" t="s">
        <v>18</v>
      </c>
      <c r="K1176" s="5" t="s">
        <v>79</v>
      </c>
      <c r="L1176" s="173">
        <v>2017</v>
      </c>
    </row>
    <row r="1177" spans="1:12" x14ac:dyDescent="0.2">
      <c r="A1177" s="171" t="s">
        <v>1556</v>
      </c>
      <c r="B1177" s="4">
        <v>44889</v>
      </c>
      <c r="C1177" s="5" t="s">
        <v>13</v>
      </c>
      <c r="D1177" s="5" t="s">
        <v>14</v>
      </c>
      <c r="E1177" s="5">
        <v>10</v>
      </c>
      <c r="F1177" s="5" t="s">
        <v>15</v>
      </c>
      <c r="G1177" s="7">
        <v>2000</v>
      </c>
      <c r="H1177" s="6" t="s">
        <v>16</v>
      </c>
      <c r="I1177" s="5" t="s">
        <v>20</v>
      </c>
      <c r="J1177" s="5" t="s">
        <v>18</v>
      </c>
      <c r="K1177" s="5" t="s">
        <v>79</v>
      </c>
      <c r="L1177" s="173">
        <v>2017</v>
      </c>
    </row>
    <row r="1178" spans="1:12" x14ac:dyDescent="0.2">
      <c r="A1178" s="171" t="s">
        <v>1557</v>
      </c>
      <c r="B1178" s="4">
        <v>44889</v>
      </c>
      <c r="C1178" s="5" t="s">
        <v>13</v>
      </c>
      <c r="D1178" s="5" t="s">
        <v>14</v>
      </c>
      <c r="E1178" s="5">
        <v>27</v>
      </c>
      <c r="F1178" s="5" t="s">
        <v>15</v>
      </c>
      <c r="G1178" s="7">
        <v>4140</v>
      </c>
      <c r="H1178" s="6" t="s">
        <v>16</v>
      </c>
      <c r="I1178" s="5" t="s">
        <v>20</v>
      </c>
      <c r="J1178" s="5" t="s">
        <v>18</v>
      </c>
      <c r="K1178" s="5" t="s">
        <v>79</v>
      </c>
      <c r="L1178" s="173">
        <v>2017</v>
      </c>
    </row>
    <row r="1179" spans="1:12" x14ac:dyDescent="0.2">
      <c r="A1179" s="171" t="s">
        <v>1558</v>
      </c>
      <c r="B1179" s="4">
        <v>44889</v>
      </c>
      <c r="C1179" s="5" t="s">
        <v>23</v>
      </c>
      <c r="D1179" s="5" t="s">
        <v>14</v>
      </c>
      <c r="E1179" s="5">
        <v>30</v>
      </c>
      <c r="F1179" s="5" t="s">
        <v>22</v>
      </c>
      <c r="G1179" s="7">
        <v>1357</v>
      </c>
      <c r="H1179" s="6" t="s">
        <v>16</v>
      </c>
      <c r="I1179" s="5" t="s">
        <v>20</v>
      </c>
      <c r="J1179" s="5" t="s">
        <v>18</v>
      </c>
      <c r="K1179" s="5" t="s">
        <v>82</v>
      </c>
      <c r="L1179" s="173">
        <v>2019</v>
      </c>
    </row>
    <row r="1180" spans="1:12" x14ac:dyDescent="0.2">
      <c r="A1180" s="171" t="s">
        <v>1559</v>
      </c>
      <c r="B1180" s="4">
        <v>44890</v>
      </c>
      <c r="C1180" s="5" t="s">
        <v>19</v>
      </c>
      <c r="D1180" s="5" t="s">
        <v>14</v>
      </c>
      <c r="E1180" s="5">
        <v>18</v>
      </c>
      <c r="F1180" s="5" t="s">
        <v>27</v>
      </c>
      <c r="G1180" s="7">
        <v>954.5</v>
      </c>
      <c r="H1180" s="6" t="s">
        <v>16</v>
      </c>
      <c r="I1180" s="5" t="s">
        <v>20</v>
      </c>
      <c r="J1180" s="5" t="s">
        <v>18</v>
      </c>
      <c r="K1180" s="5" t="s">
        <v>80</v>
      </c>
      <c r="L1180" s="173">
        <v>2017</v>
      </c>
    </row>
    <row r="1181" spans="1:12" x14ac:dyDescent="0.2">
      <c r="A1181" s="171" t="s">
        <v>1560</v>
      </c>
      <c r="B1181" s="4">
        <v>44890</v>
      </c>
      <c r="C1181" s="5" t="s">
        <v>19</v>
      </c>
      <c r="D1181" s="5" t="s">
        <v>14</v>
      </c>
      <c r="E1181" s="5">
        <v>6</v>
      </c>
      <c r="F1181" s="5" t="s">
        <v>30</v>
      </c>
      <c r="G1181" s="7">
        <v>585.5</v>
      </c>
      <c r="H1181" s="6" t="s">
        <v>16</v>
      </c>
      <c r="I1181" s="5" t="s">
        <v>20</v>
      </c>
      <c r="J1181" s="5" t="s">
        <v>18</v>
      </c>
      <c r="K1181" s="5" t="s">
        <v>80</v>
      </c>
      <c r="L1181" s="173">
        <v>2017</v>
      </c>
    </row>
    <row r="1182" spans="1:12" x14ac:dyDescent="0.2">
      <c r="A1182" s="171" t="s">
        <v>1561</v>
      </c>
      <c r="B1182" s="4">
        <v>44890</v>
      </c>
      <c r="C1182" s="5" t="s">
        <v>21</v>
      </c>
      <c r="D1182" s="5" t="s">
        <v>14</v>
      </c>
      <c r="E1182" s="5">
        <v>9</v>
      </c>
      <c r="F1182" s="5" t="s">
        <v>22</v>
      </c>
      <c r="G1182" s="7">
        <v>533</v>
      </c>
      <c r="H1182" s="6" t="s">
        <v>16</v>
      </c>
      <c r="I1182" s="5" t="s">
        <v>20</v>
      </c>
      <c r="J1182" s="5" t="s">
        <v>18</v>
      </c>
      <c r="K1182" s="5" t="s">
        <v>81</v>
      </c>
      <c r="L1182" s="173">
        <v>2018</v>
      </c>
    </row>
    <row r="1183" spans="1:12" x14ac:dyDescent="0.2">
      <c r="A1183" s="171" t="s">
        <v>1562</v>
      </c>
      <c r="B1183" s="4">
        <v>44890</v>
      </c>
      <c r="C1183" s="5" t="s">
        <v>23</v>
      </c>
      <c r="D1183" s="5" t="s">
        <v>14</v>
      </c>
      <c r="E1183" s="5">
        <v>23</v>
      </c>
      <c r="F1183" s="5" t="s">
        <v>22</v>
      </c>
      <c r="G1183" s="7">
        <v>1004</v>
      </c>
      <c r="H1183" s="6" t="s">
        <v>16</v>
      </c>
      <c r="I1183" s="5" t="s">
        <v>20</v>
      </c>
      <c r="J1183" s="5" t="s">
        <v>18</v>
      </c>
      <c r="K1183" s="5" t="s">
        <v>82</v>
      </c>
      <c r="L1183" s="173">
        <v>2019</v>
      </c>
    </row>
    <row r="1184" spans="1:12" x14ac:dyDescent="0.2">
      <c r="A1184" s="171" t="s">
        <v>1563</v>
      </c>
      <c r="B1184" s="4">
        <v>44890</v>
      </c>
      <c r="C1184" s="5" t="s">
        <v>23</v>
      </c>
      <c r="D1184" s="5" t="s">
        <v>14</v>
      </c>
      <c r="E1184" s="5">
        <v>8</v>
      </c>
      <c r="F1184" s="5" t="s">
        <v>22</v>
      </c>
      <c r="G1184" s="7">
        <v>379</v>
      </c>
      <c r="H1184" s="6" t="s">
        <v>16</v>
      </c>
      <c r="I1184" s="5" t="s">
        <v>20</v>
      </c>
      <c r="J1184" s="5" t="s">
        <v>18</v>
      </c>
      <c r="K1184" s="5" t="s">
        <v>82</v>
      </c>
      <c r="L1184" s="173">
        <v>2019</v>
      </c>
    </row>
    <row r="1185" spans="1:12" x14ac:dyDescent="0.2">
      <c r="A1185" s="171" t="s">
        <v>1564</v>
      </c>
      <c r="B1185" s="4">
        <v>44890</v>
      </c>
      <c r="C1185" s="5" t="s">
        <v>13</v>
      </c>
      <c r="D1185" s="5" t="s">
        <v>14</v>
      </c>
      <c r="E1185" s="5"/>
      <c r="F1185" s="5" t="s">
        <v>15</v>
      </c>
      <c r="G1185" s="7">
        <v>2200</v>
      </c>
      <c r="H1185" s="6" t="s">
        <v>16</v>
      </c>
      <c r="I1185" s="5" t="s">
        <v>20</v>
      </c>
      <c r="J1185" s="5" t="s">
        <v>31</v>
      </c>
      <c r="K1185" s="5" t="s">
        <v>79</v>
      </c>
      <c r="L1185" s="173">
        <v>2017</v>
      </c>
    </row>
    <row r="1186" spans="1:12" x14ac:dyDescent="0.2">
      <c r="A1186" s="171" t="s">
        <v>1565</v>
      </c>
      <c r="B1186" s="4">
        <v>44890</v>
      </c>
      <c r="C1186" s="5" t="s">
        <v>13</v>
      </c>
      <c r="D1186" s="5" t="s">
        <v>14</v>
      </c>
      <c r="E1186" s="5">
        <v>20</v>
      </c>
      <c r="F1186" s="5" t="s">
        <v>15</v>
      </c>
      <c r="G1186" s="7">
        <v>3280</v>
      </c>
      <c r="H1186" s="6" t="s">
        <v>16</v>
      </c>
      <c r="I1186" s="5" t="s">
        <v>20</v>
      </c>
      <c r="J1186" s="5" t="s">
        <v>18</v>
      </c>
      <c r="K1186" s="5" t="s">
        <v>79</v>
      </c>
      <c r="L1186" s="173">
        <v>2017</v>
      </c>
    </row>
    <row r="1187" spans="1:12" x14ac:dyDescent="0.2">
      <c r="A1187" s="171" t="s">
        <v>1566</v>
      </c>
      <c r="B1187" s="4">
        <v>44890</v>
      </c>
      <c r="C1187" s="5" t="s">
        <v>13</v>
      </c>
      <c r="D1187" s="5" t="s">
        <v>14</v>
      </c>
      <c r="E1187" s="5">
        <v>14</v>
      </c>
      <c r="F1187" s="5" t="s">
        <v>15</v>
      </c>
      <c r="G1187" s="7">
        <v>2520</v>
      </c>
      <c r="H1187" s="6" t="s">
        <v>16</v>
      </c>
      <c r="I1187" s="5" t="s">
        <v>20</v>
      </c>
      <c r="J1187" s="5" t="s">
        <v>18</v>
      </c>
      <c r="K1187" s="5" t="s">
        <v>79</v>
      </c>
      <c r="L1187" s="173">
        <v>2017</v>
      </c>
    </row>
    <row r="1188" spans="1:12" x14ac:dyDescent="0.2">
      <c r="A1188" s="171" t="s">
        <v>1567</v>
      </c>
      <c r="B1188" s="4">
        <v>44893</v>
      </c>
      <c r="C1188" s="5" t="s">
        <v>23</v>
      </c>
      <c r="D1188" s="5" t="s">
        <v>14</v>
      </c>
      <c r="E1188" s="5">
        <v>30</v>
      </c>
      <c r="F1188" s="5" t="s">
        <v>22</v>
      </c>
      <c r="G1188" s="7">
        <v>487</v>
      </c>
      <c r="H1188" s="6" t="s">
        <v>16</v>
      </c>
      <c r="I1188" s="5" t="s">
        <v>20</v>
      </c>
      <c r="J1188" s="5" t="s">
        <v>18</v>
      </c>
      <c r="K1188" s="5" t="s">
        <v>82</v>
      </c>
      <c r="L1188" s="173">
        <v>2019</v>
      </c>
    </row>
    <row r="1189" spans="1:12" x14ac:dyDescent="0.2">
      <c r="A1189" s="171" t="s">
        <v>1568</v>
      </c>
      <c r="B1189" s="4">
        <v>44893</v>
      </c>
      <c r="C1189" s="5" t="s">
        <v>13</v>
      </c>
      <c r="D1189" s="5" t="s">
        <v>14</v>
      </c>
      <c r="E1189" s="5">
        <v>18</v>
      </c>
      <c r="F1189" s="5" t="s">
        <v>15</v>
      </c>
      <c r="G1189" s="7">
        <v>2440</v>
      </c>
      <c r="H1189" s="6" t="s">
        <v>16</v>
      </c>
      <c r="I1189" s="5" t="s">
        <v>20</v>
      </c>
      <c r="J1189" s="5" t="s">
        <v>18</v>
      </c>
      <c r="K1189" s="5" t="s">
        <v>79</v>
      </c>
      <c r="L1189" s="173">
        <v>2017</v>
      </c>
    </row>
    <row r="1190" spans="1:12" x14ac:dyDescent="0.2">
      <c r="A1190" s="171" t="s">
        <v>1569</v>
      </c>
      <c r="B1190" s="4">
        <v>44893</v>
      </c>
      <c r="C1190" s="5" t="s">
        <v>13</v>
      </c>
      <c r="D1190" s="5" t="s">
        <v>14</v>
      </c>
      <c r="E1190" s="5">
        <v>7</v>
      </c>
      <c r="F1190" s="5" t="s">
        <v>15</v>
      </c>
      <c r="G1190" s="7">
        <v>4540</v>
      </c>
      <c r="H1190" s="6" t="s">
        <v>16</v>
      </c>
      <c r="I1190" s="5" t="s">
        <v>20</v>
      </c>
      <c r="J1190" s="5" t="s">
        <v>31</v>
      </c>
      <c r="K1190" s="5" t="s">
        <v>79</v>
      </c>
      <c r="L1190" s="173">
        <v>2017</v>
      </c>
    </row>
    <row r="1191" spans="1:12" x14ac:dyDescent="0.2">
      <c r="A1191" s="171" t="s">
        <v>1570</v>
      </c>
      <c r="B1191" s="4">
        <v>44893</v>
      </c>
      <c r="C1191" s="5" t="s">
        <v>13</v>
      </c>
      <c r="D1191" s="5" t="s">
        <v>14</v>
      </c>
      <c r="E1191" s="5">
        <v>15</v>
      </c>
      <c r="F1191" s="5" t="s">
        <v>15</v>
      </c>
      <c r="G1191" s="7">
        <v>2320</v>
      </c>
      <c r="H1191" s="6" t="s">
        <v>16</v>
      </c>
      <c r="I1191" s="5" t="s">
        <v>20</v>
      </c>
      <c r="J1191" s="5" t="s">
        <v>18</v>
      </c>
      <c r="K1191" s="5" t="s">
        <v>79</v>
      </c>
      <c r="L1191" s="173">
        <v>2017</v>
      </c>
    </row>
    <row r="1192" spans="1:12" x14ac:dyDescent="0.2">
      <c r="A1192" s="171" t="s">
        <v>1571</v>
      </c>
      <c r="B1192" s="4">
        <v>44893</v>
      </c>
      <c r="C1192" s="5" t="s">
        <v>19</v>
      </c>
      <c r="D1192" s="5" t="s">
        <v>14</v>
      </c>
      <c r="E1192" s="5">
        <v>5</v>
      </c>
      <c r="F1192" s="5" t="s">
        <v>32</v>
      </c>
      <c r="G1192" s="7">
        <v>111</v>
      </c>
      <c r="H1192" s="6" t="s">
        <v>16</v>
      </c>
      <c r="I1192" s="5" t="s">
        <v>20</v>
      </c>
      <c r="J1192" s="5" t="s">
        <v>18</v>
      </c>
      <c r="K1192" s="5" t="s">
        <v>80</v>
      </c>
      <c r="L1192" s="173">
        <v>2017</v>
      </c>
    </row>
    <row r="1193" spans="1:12" x14ac:dyDescent="0.2">
      <c r="A1193" s="171" t="s">
        <v>1572</v>
      </c>
      <c r="B1193" s="4">
        <v>44893</v>
      </c>
      <c r="C1193" s="5" t="s">
        <v>19</v>
      </c>
      <c r="D1193" s="5" t="s">
        <v>14</v>
      </c>
      <c r="E1193" s="5">
        <v>5</v>
      </c>
      <c r="F1193" s="5" t="s">
        <v>33</v>
      </c>
      <c r="G1193" s="7">
        <v>28</v>
      </c>
      <c r="H1193" s="6" t="s">
        <v>16</v>
      </c>
      <c r="I1193" s="5" t="s">
        <v>20</v>
      </c>
      <c r="J1193" s="5" t="s">
        <v>18</v>
      </c>
      <c r="K1193" s="5" t="s">
        <v>80</v>
      </c>
      <c r="L1193" s="173">
        <v>2017</v>
      </c>
    </row>
    <row r="1194" spans="1:12" x14ac:dyDescent="0.2">
      <c r="A1194" s="171" t="s">
        <v>1573</v>
      </c>
      <c r="B1194" s="4">
        <v>44893</v>
      </c>
      <c r="C1194" s="5" t="s">
        <v>19</v>
      </c>
      <c r="D1194" s="5" t="s">
        <v>14</v>
      </c>
      <c r="E1194" s="5">
        <v>5</v>
      </c>
      <c r="F1194" s="5" t="s">
        <v>30</v>
      </c>
      <c r="G1194" s="7">
        <v>185</v>
      </c>
      <c r="H1194" s="6" t="s">
        <v>16</v>
      </c>
      <c r="I1194" s="5" t="s">
        <v>20</v>
      </c>
      <c r="J1194" s="5" t="s">
        <v>18</v>
      </c>
      <c r="K1194" s="5" t="s">
        <v>80</v>
      </c>
      <c r="L1194" s="173">
        <v>2017</v>
      </c>
    </row>
    <row r="1195" spans="1:12" x14ac:dyDescent="0.2">
      <c r="A1195" s="171" t="s">
        <v>1574</v>
      </c>
      <c r="B1195" s="4">
        <v>44893</v>
      </c>
      <c r="C1195" s="5" t="s">
        <v>19</v>
      </c>
      <c r="D1195" s="5" t="s">
        <v>14</v>
      </c>
      <c r="E1195" s="5">
        <v>19</v>
      </c>
      <c r="F1195" s="5" t="s">
        <v>27</v>
      </c>
      <c r="G1195" s="7">
        <v>1256</v>
      </c>
      <c r="H1195" s="6" t="s">
        <v>16</v>
      </c>
      <c r="I1195" s="5" t="s">
        <v>20</v>
      </c>
      <c r="J1195" s="5" t="s">
        <v>18</v>
      </c>
      <c r="K1195" s="5" t="s">
        <v>80</v>
      </c>
      <c r="L1195" s="173">
        <v>2017</v>
      </c>
    </row>
    <row r="1196" spans="1:12" x14ac:dyDescent="0.2">
      <c r="A1196" s="171" t="s">
        <v>1575</v>
      </c>
      <c r="B1196" s="4">
        <v>44894</v>
      </c>
      <c r="C1196" s="5" t="s">
        <v>19</v>
      </c>
      <c r="D1196" s="5" t="s">
        <v>14</v>
      </c>
      <c r="E1196" s="5">
        <v>9</v>
      </c>
      <c r="F1196" s="5" t="s">
        <v>33</v>
      </c>
      <c r="G1196" s="7">
        <v>420</v>
      </c>
      <c r="H1196" s="6" t="s">
        <v>16</v>
      </c>
      <c r="I1196" s="5" t="s">
        <v>20</v>
      </c>
      <c r="J1196" s="5" t="s">
        <v>18</v>
      </c>
      <c r="K1196" s="5" t="s">
        <v>80</v>
      </c>
      <c r="L1196" s="173">
        <v>2017</v>
      </c>
    </row>
    <row r="1197" spans="1:12" x14ac:dyDescent="0.2">
      <c r="A1197" s="171" t="s">
        <v>1576</v>
      </c>
      <c r="B1197" s="4">
        <v>44894</v>
      </c>
      <c r="C1197" s="5" t="s">
        <v>19</v>
      </c>
      <c r="D1197" s="5" t="s">
        <v>14</v>
      </c>
      <c r="E1197" s="5">
        <v>19</v>
      </c>
      <c r="F1197" s="5" t="s">
        <v>27</v>
      </c>
      <c r="G1197" s="7">
        <v>900</v>
      </c>
      <c r="H1197" s="6" t="s">
        <v>16</v>
      </c>
      <c r="I1197" s="5" t="s">
        <v>20</v>
      </c>
      <c r="J1197" s="5" t="s">
        <v>18</v>
      </c>
      <c r="K1197" s="5" t="s">
        <v>80</v>
      </c>
      <c r="L1197" s="173">
        <v>2017</v>
      </c>
    </row>
    <row r="1198" spans="1:12" x14ac:dyDescent="0.2">
      <c r="A1198" s="171" t="s">
        <v>1577</v>
      </c>
      <c r="B1198" s="4">
        <v>44894</v>
      </c>
      <c r="C1198" s="5" t="s">
        <v>13</v>
      </c>
      <c r="D1198" s="5" t="s">
        <v>14</v>
      </c>
      <c r="E1198" s="5">
        <v>12</v>
      </c>
      <c r="F1198" s="5" t="s">
        <v>15</v>
      </c>
      <c r="G1198" s="7">
        <v>2180</v>
      </c>
      <c r="H1198" s="6" t="s">
        <v>16</v>
      </c>
      <c r="I1198" s="5" t="s">
        <v>20</v>
      </c>
      <c r="J1198" s="5" t="s">
        <v>18</v>
      </c>
      <c r="K1198" s="5" t="s">
        <v>79</v>
      </c>
      <c r="L1198" s="173">
        <v>2017</v>
      </c>
    </row>
    <row r="1199" spans="1:12" x14ac:dyDescent="0.2">
      <c r="A1199" s="171" t="s">
        <v>1578</v>
      </c>
      <c r="B1199" s="4">
        <v>44894</v>
      </c>
      <c r="C1199" s="5" t="s">
        <v>13</v>
      </c>
      <c r="D1199" s="5" t="s">
        <v>14</v>
      </c>
      <c r="E1199" s="5">
        <v>7</v>
      </c>
      <c r="F1199" s="5" t="s">
        <v>15</v>
      </c>
      <c r="G1199" s="7">
        <v>5245</v>
      </c>
      <c r="H1199" s="6" t="s">
        <v>16</v>
      </c>
      <c r="I1199" s="5" t="s">
        <v>20</v>
      </c>
      <c r="J1199" s="5" t="s">
        <v>31</v>
      </c>
      <c r="K1199" s="5" t="s">
        <v>79</v>
      </c>
      <c r="L1199" s="173">
        <v>2017</v>
      </c>
    </row>
    <row r="1200" spans="1:12" x14ac:dyDescent="0.2">
      <c r="A1200" s="171" t="s">
        <v>1579</v>
      </c>
      <c r="B1200" s="4">
        <v>44894</v>
      </c>
      <c r="C1200" s="5" t="s">
        <v>13</v>
      </c>
      <c r="D1200" s="5" t="s">
        <v>14</v>
      </c>
      <c r="E1200" s="5">
        <v>18</v>
      </c>
      <c r="F1200" s="5" t="s">
        <v>15</v>
      </c>
      <c r="G1200" s="7">
        <v>1575</v>
      </c>
      <c r="H1200" s="6" t="s">
        <v>16</v>
      </c>
      <c r="I1200" s="5" t="s">
        <v>20</v>
      </c>
      <c r="J1200" s="5" t="s">
        <v>18</v>
      </c>
      <c r="K1200" s="5" t="s">
        <v>79</v>
      </c>
      <c r="L1200" s="173">
        <v>2017</v>
      </c>
    </row>
    <row r="1201" spans="1:12" x14ac:dyDescent="0.2">
      <c r="A1201" s="171" t="s">
        <v>1580</v>
      </c>
      <c r="B1201" s="4">
        <v>44894</v>
      </c>
      <c r="C1201" s="5" t="s">
        <v>21</v>
      </c>
      <c r="D1201" s="5" t="s">
        <v>14</v>
      </c>
      <c r="E1201" s="5">
        <v>9</v>
      </c>
      <c r="F1201" s="5" t="s">
        <v>22</v>
      </c>
      <c r="G1201" s="7">
        <v>923</v>
      </c>
      <c r="H1201" s="6" t="s">
        <v>16</v>
      </c>
      <c r="I1201" s="5" t="s">
        <v>20</v>
      </c>
      <c r="J1201" s="5" t="s">
        <v>18</v>
      </c>
      <c r="K1201" s="5" t="s">
        <v>81</v>
      </c>
      <c r="L1201" s="173">
        <v>2018</v>
      </c>
    </row>
    <row r="1202" spans="1:12" x14ac:dyDescent="0.2">
      <c r="A1202" s="171" t="s">
        <v>1581</v>
      </c>
      <c r="B1202" s="4">
        <v>44895</v>
      </c>
      <c r="C1202" s="5" t="s">
        <v>21</v>
      </c>
      <c r="D1202" s="5" t="s">
        <v>14</v>
      </c>
      <c r="E1202" s="5">
        <v>13</v>
      </c>
      <c r="F1202" s="5" t="s">
        <v>22</v>
      </c>
      <c r="G1202" s="7">
        <v>1162</v>
      </c>
      <c r="H1202" s="6" t="s">
        <v>16</v>
      </c>
      <c r="I1202" s="5" t="s">
        <v>20</v>
      </c>
      <c r="J1202" s="5" t="s">
        <v>18</v>
      </c>
      <c r="K1202" s="5" t="s">
        <v>81</v>
      </c>
      <c r="L1202" s="173">
        <v>2018</v>
      </c>
    </row>
    <row r="1203" spans="1:12" x14ac:dyDescent="0.2">
      <c r="A1203" s="171" t="s">
        <v>1582</v>
      </c>
      <c r="B1203" s="4">
        <v>44895</v>
      </c>
      <c r="C1203" s="5" t="s">
        <v>19</v>
      </c>
      <c r="D1203" s="5" t="s">
        <v>14</v>
      </c>
      <c r="E1203" s="5">
        <v>19</v>
      </c>
      <c r="F1203" s="5" t="s">
        <v>27</v>
      </c>
      <c r="G1203" s="7">
        <v>978</v>
      </c>
      <c r="H1203" s="6" t="s">
        <v>16</v>
      </c>
      <c r="I1203" s="5" t="s">
        <v>20</v>
      </c>
      <c r="J1203" s="5" t="s">
        <v>18</v>
      </c>
      <c r="K1203" s="5" t="s">
        <v>80</v>
      </c>
      <c r="L1203" s="173">
        <v>2017</v>
      </c>
    </row>
    <row r="1204" spans="1:12" x14ac:dyDescent="0.2">
      <c r="A1204" s="171" t="s">
        <v>1583</v>
      </c>
      <c r="B1204" s="4">
        <v>44895</v>
      </c>
      <c r="C1204" s="5" t="s">
        <v>19</v>
      </c>
      <c r="D1204" s="5" t="s">
        <v>14</v>
      </c>
      <c r="E1204" s="5">
        <v>13</v>
      </c>
      <c r="F1204" s="5" t="s">
        <v>30</v>
      </c>
      <c r="G1204" s="7">
        <v>502</v>
      </c>
      <c r="H1204" s="6" t="s">
        <v>16</v>
      </c>
      <c r="I1204" s="5" t="s">
        <v>20</v>
      </c>
      <c r="J1204" s="5" t="s">
        <v>18</v>
      </c>
      <c r="K1204" s="5" t="s">
        <v>80</v>
      </c>
      <c r="L1204" s="173">
        <v>2017</v>
      </c>
    </row>
    <row r="1205" spans="1:12" x14ac:dyDescent="0.2">
      <c r="A1205" s="171" t="s">
        <v>1584</v>
      </c>
      <c r="B1205" s="4">
        <v>44895</v>
      </c>
      <c r="C1205" s="5" t="s">
        <v>13</v>
      </c>
      <c r="D1205" s="5" t="s">
        <v>14</v>
      </c>
      <c r="E1205" s="5">
        <v>12</v>
      </c>
      <c r="F1205" s="5" t="s">
        <v>15</v>
      </c>
      <c r="G1205" s="7">
        <v>2380</v>
      </c>
      <c r="H1205" s="6" t="s">
        <v>16</v>
      </c>
      <c r="I1205" s="5" t="s">
        <v>20</v>
      </c>
      <c r="J1205" s="5" t="s">
        <v>18</v>
      </c>
      <c r="K1205" s="5" t="s">
        <v>79</v>
      </c>
      <c r="L1205" s="173">
        <v>2017</v>
      </c>
    </row>
    <row r="1206" spans="1:12" x14ac:dyDescent="0.2">
      <c r="A1206" s="171" t="s">
        <v>1585</v>
      </c>
      <c r="B1206" s="4">
        <v>44895</v>
      </c>
      <c r="C1206" s="5" t="s">
        <v>13</v>
      </c>
      <c r="D1206" s="5" t="s">
        <v>14</v>
      </c>
      <c r="E1206" s="5">
        <v>7</v>
      </c>
      <c r="F1206" s="5" t="s">
        <v>15</v>
      </c>
      <c r="G1206" s="7">
        <v>3640</v>
      </c>
      <c r="H1206" s="6" t="s">
        <v>16</v>
      </c>
      <c r="I1206" s="5" t="s">
        <v>20</v>
      </c>
      <c r="J1206" s="5" t="s">
        <v>31</v>
      </c>
      <c r="K1206" s="5" t="s">
        <v>79</v>
      </c>
      <c r="L1206" s="173">
        <v>2017</v>
      </c>
    </row>
    <row r="1207" spans="1:12" x14ac:dyDescent="0.2">
      <c r="A1207" s="171" t="s">
        <v>1586</v>
      </c>
      <c r="B1207" s="4">
        <v>44895</v>
      </c>
      <c r="C1207" s="5" t="s">
        <v>13</v>
      </c>
      <c r="D1207" s="5" t="s">
        <v>14</v>
      </c>
      <c r="E1207" s="5">
        <v>18</v>
      </c>
      <c r="F1207" s="5" t="s">
        <v>15</v>
      </c>
      <c r="G1207" s="7">
        <v>4140</v>
      </c>
      <c r="H1207" s="6" t="s">
        <v>16</v>
      </c>
      <c r="I1207" s="5" t="s">
        <v>20</v>
      </c>
      <c r="J1207" s="5" t="s">
        <v>34</v>
      </c>
      <c r="K1207" s="5" t="s">
        <v>79</v>
      </c>
      <c r="L1207" s="173">
        <v>2017</v>
      </c>
    </row>
    <row r="1208" spans="1:12" x14ac:dyDescent="0.2">
      <c r="A1208" s="171" t="s">
        <v>1587</v>
      </c>
      <c r="B1208" s="4">
        <v>44897</v>
      </c>
      <c r="C1208" s="5" t="s">
        <v>13</v>
      </c>
      <c r="D1208" s="5" t="s">
        <v>14</v>
      </c>
      <c r="E1208" s="5">
        <v>16</v>
      </c>
      <c r="F1208" s="5" t="s">
        <v>15</v>
      </c>
      <c r="G1208" s="7">
        <v>4500</v>
      </c>
      <c r="H1208" s="6" t="s">
        <v>16</v>
      </c>
      <c r="I1208" s="5" t="s">
        <v>20</v>
      </c>
      <c r="J1208" s="5" t="s">
        <v>18</v>
      </c>
      <c r="K1208" s="5" t="s">
        <v>79</v>
      </c>
      <c r="L1208" s="173">
        <v>2017</v>
      </c>
    </row>
    <row r="1209" spans="1:12" x14ac:dyDescent="0.2">
      <c r="A1209" s="171" t="s">
        <v>1588</v>
      </c>
      <c r="B1209" s="4">
        <v>44897</v>
      </c>
      <c r="C1209" s="5" t="s">
        <v>13</v>
      </c>
      <c r="D1209" s="5" t="s">
        <v>14</v>
      </c>
      <c r="E1209" s="5">
        <v>8</v>
      </c>
      <c r="F1209" s="5" t="s">
        <v>15</v>
      </c>
      <c r="G1209" s="7">
        <v>3820</v>
      </c>
      <c r="H1209" s="6" t="s">
        <v>16</v>
      </c>
      <c r="I1209" s="5" t="s">
        <v>20</v>
      </c>
      <c r="J1209" s="5" t="s">
        <v>31</v>
      </c>
      <c r="K1209" s="5" t="s">
        <v>79</v>
      </c>
      <c r="L1209" s="173">
        <v>2017</v>
      </c>
    </row>
    <row r="1210" spans="1:12" x14ac:dyDescent="0.2">
      <c r="A1210" s="171" t="s">
        <v>1589</v>
      </c>
      <c r="B1210" s="4">
        <v>44897</v>
      </c>
      <c r="C1210" s="5" t="s">
        <v>13</v>
      </c>
      <c r="D1210" s="5" t="s">
        <v>14</v>
      </c>
      <c r="E1210" s="5">
        <v>20</v>
      </c>
      <c r="F1210" s="5" t="s">
        <v>15</v>
      </c>
      <c r="G1210" s="7">
        <v>460000000</v>
      </c>
      <c r="H1210" s="6" t="s">
        <v>16</v>
      </c>
      <c r="I1210" s="5" t="s">
        <v>20</v>
      </c>
      <c r="J1210" s="5" t="s">
        <v>34</v>
      </c>
      <c r="K1210" s="5" t="s">
        <v>79</v>
      </c>
      <c r="L1210" s="173">
        <v>2017</v>
      </c>
    </row>
    <row r="1211" spans="1:12" x14ac:dyDescent="0.2">
      <c r="A1211" s="171" t="s">
        <v>1590</v>
      </c>
      <c r="B1211" s="4">
        <v>44900</v>
      </c>
      <c r="C1211" s="5" t="s">
        <v>13</v>
      </c>
      <c r="D1211" s="5" t="s">
        <v>14</v>
      </c>
      <c r="E1211" s="5">
        <v>8</v>
      </c>
      <c r="F1211" s="5" t="s">
        <v>15</v>
      </c>
      <c r="G1211" s="7">
        <v>4320</v>
      </c>
      <c r="H1211" s="6" t="s">
        <v>16</v>
      </c>
      <c r="I1211" s="5" t="s">
        <v>20</v>
      </c>
      <c r="J1211" s="5" t="s">
        <v>31</v>
      </c>
      <c r="K1211" s="5" t="s">
        <v>79</v>
      </c>
      <c r="L1211" s="173">
        <v>2017</v>
      </c>
    </row>
    <row r="1212" spans="1:12" x14ac:dyDescent="0.2">
      <c r="A1212" s="171" t="s">
        <v>1591</v>
      </c>
      <c r="B1212" s="4">
        <v>44900</v>
      </c>
      <c r="C1212" s="5" t="s">
        <v>13</v>
      </c>
      <c r="D1212" s="5" t="s">
        <v>14</v>
      </c>
      <c r="E1212" s="5"/>
      <c r="F1212" s="5" t="s">
        <v>15</v>
      </c>
      <c r="G1212" s="7">
        <v>4720</v>
      </c>
      <c r="H1212" s="6" t="s">
        <v>16</v>
      </c>
      <c r="I1212" s="5" t="s">
        <v>20</v>
      </c>
      <c r="J1212" s="5" t="s">
        <v>34</v>
      </c>
      <c r="K1212" s="5" t="s">
        <v>79</v>
      </c>
      <c r="L1212" s="173">
        <v>2017</v>
      </c>
    </row>
    <row r="1213" spans="1:12" x14ac:dyDescent="0.2">
      <c r="A1213" s="171" t="s">
        <v>1592</v>
      </c>
      <c r="B1213" s="4">
        <v>44900</v>
      </c>
      <c r="C1213" s="5" t="s">
        <v>13</v>
      </c>
      <c r="D1213" s="5" t="s">
        <v>14</v>
      </c>
      <c r="E1213" s="5">
        <v>19</v>
      </c>
      <c r="F1213" s="5" t="s">
        <v>15</v>
      </c>
      <c r="G1213" s="7">
        <v>5920</v>
      </c>
      <c r="H1213" s="6" t="s">
        <v>16</v>
      </c>
      <c r="I1213" s="5" t="s">
        <v>20</v>
      </c>
      <c r="J1213" s="5" t="s">
        <v>34</v>
      </c>
      <c r="K1213" s="5" t="s">
        <v>79</v>
      </c>
      <c r="L1213" s="173">
        <v>2017</v>
      </c>
    </row>
    <row r="1214" spans="1:12" x14ac:dyDescent="0.2">
      <c r="A1214" s="171" t="s">
        <v>1593</v>
      </c>
      <c r="B1214" s="4">
        <v>44900</v>
      </c>
      <c r="C1214" s="5" t="s">
        <v>21</v>
      </c>
      <c r="D1214" s="5" t="s">
        <v>14</v>
      </c>
      <c r="E1214" s="5">
        <v>17</v>
      </c>
      <c r="F1214" s="5" t="s">
        <v>22</v>
      </c>
      <c r="G1214" s="7">
        <v>700</v>
      </c>
      <c r="H1214" s="6" t="s">
        <v>16</v>
      </c>
      <c r="I1214" s="5" t="s">
        <v>20</v>
      </c>
      <c r="J1214" s="5" t="s">
        <v>18</v>
      </c>
      <c r="K1214" s="5" t="s">
        <v>81</v>
      </c>
      <c r="L1214" s="173">
        <v>2018</v>
      </c>
    </row>
    <row r="1215" spans="1:12" x14ac:dyDescent="0.2">
      <c r="A1215" s="171" t="s">
        <v>1594</v>
      </c>
      <c r="B1215" s="4">
        <v>44901</v>
      </c>
      <c r="C1215" s="5" t="s">
        <v>21</v>
      </c>
      <c r="D1215" s="5" t="s">
        <v>14</v>
      </c>
      <c r="E1215" s="5">
        <v>18</v>
      </c>
      <c r="F1215" s="5" t="s">
        <v>22</v>
      </c>
      <c r="G1215" s="7">
        <v>1764</v>
      </c>
      <c r="H1215" s="6" t="s">
        <v>16</v>
      </c>
      <c r="I1215" s="5" t="s">
        <v>20</v>
      </c>
      <c r="J1215" s="5" t="s">
        <v>18</v>
      </c>
      <c r="K1215" s="5" t="s">
        <v>81</v>
      </c>
      <c r="L1215" s="173">
        <v>2018</v>
      </c>
    </row>
    <row r="1216" spans="1:12" x14ac:dyDescent="0.2">
      <c r="A1216" s="171" t="s">
        <v>1595</v>
      </c>
      <c r="B1216" s="4">
        <v>44901</v>
      </c>
      <c r="C1216" s="5" t="s">
        <v>21</v>
      </c>
      <c r="D1216" s="5" t="s">
        <v>14</v>
      </c>
      <c r="E1216" s="5">
        <v>1</v>
      </c>
      <c r="F1216" s="5" t="s">
        <v>22</v>
      </c>
      <c r="G1216" s="7">
        <v>68</v>
      </c>
      <c r="H1216" s="6" t="s">
        <v>16</v>
      </c>
      <c r="I1216" s="5" t="s">
        <v>20</v>
      </c>
      <c r="J1216" s="5" t="s">
        <v>18</v>
      </c>
      <c r="K1216" s="5" t="s">
        <v>81</v>
      </c>
      <c r="L1216" s="173">
        <v>2018</v>
      </c>
    </row>
    <row r="1217" spans="1:12" x14ac:dyDescent="0.2">
      <c r="A1217" s="171" t="s">
        <v>1596</v>
      </c>
      <c r="B1217" s="4">
        <v>44901</v>
      </c>
      <c r="C1217" s="5" t="s">
        <v>13</v>
      </c>
      <c r="D1217" s="5" t="s">
        <v>14</v>
      </c>
      <c r="E1217" s="5">
        <v>23</v>
      </c>
      <c r="F1217" s="5" t="s">
        <v>15</v>
      </c>
      <c r="G1217" s="7">
        <v>3990</v>
      </c>
      <c r="H1217" s="6" t="s">
        <v>16</v>
      </c>
      <c r="I1217" s="5" t="s">
        <v>20</v>
      </c>
      <c r="J1217" s="5" t="s">
        <v>31</v>
      </c>
      <c r="K1217" s="5" t="s">
        <v>79</v>
      </c>
      <c r="L1217" s="173">
        <v>2017</v>
      </c>
    </row>
    <row r="1218" spans="1:12" x14ac:dyDescent="0.2">
      <c r="A1218" s="171" t="s">
        <v>1597</v>
      </c>
      <c r="B1218" s="4">
        <v>44901</v>
      </c>
      <c r="C1218" s="5" t="s">
        <v>13</v>
      </c>
      <c r="D1218" s="5" t="s">
        <v>14</v>
      </c>
      <c r="E1218" s="5">
        <v>8</v>
      </c>
      <c r="F1218" s="5" t="s">
        <v>15</v>
      </c>
      <c r="G1218" s="7">
        <v>5810</v>
      </c>
      <c r="H1218" s="6" t="s">
        <v>16</v>
      </c>
      <c r="I1218" s="5" t="s">
        <v>20</v>
      </c>
      <c r="J1218" s="5" t="s">
        <v>34</v>
      </c>
      <c r="K1218" s="5" t="s">
        <v>79</v>
      </c>
      <c r="L1218" s="173">
        <v>2017</v>
      </c>
    </row>
    <row r="1219" spans="1:12" x14ac:dyDescent="0.2">
      <c r="A1219" s="171" t="s">
        <v>1598</v>
      </c>
      <c r="B1219" s="4">
        <v>44901</v>
      </c>
      <c r="C1219" s="5" t="s">
        <v>13</v>
      </c>
      <c r="D1219" s="5" t="s">
        <v>14</v>
      </c>
      <c r="E1219" s="5">
        <v>18</v>
      </c>
      <c r="F1219" s="5" t="s">
        <v>15</v>
      </c>
      <c r="G1219" s="7">
        <v>6080</v>
      </c>
      <c r="H1219" s="6" t="s">
        <v>16</v>
      </c>
      <c r="I1219" s="5" t="s">
        <v>20</v>
      </c>
      <c r="J1219" s="5" t="s">
        <v>34</v>
      </c>
      <c r="K1219" s="5" t="s">
        <v>79</v>
      </c>
      <c r="L1219" s="173">
        <v>2017</v>
      </c>
    </row>
    <row r="1220" spans="1:12" x14ac:dyDescent="0.2">
      <c r="A1220" s="171" t="s">
        <v>1599</v>
      </c>
      <c r="B1220" s="4">
        <v>44901</v>
      </c>
      <c r="C1220" s="5" t="s">
        <v>23</v>
      </c>
      <c r="D1220" s="5" t="s">
        <v>14</v>
      </c>
      <c r="E1220" s="5">
        <v>28</v>
      </c>
      <c r="F1220" s="5" t="s">
        <v>35</v>
      </c>
      <c r="G1220" s="7">
        <v>1562</v>
      </c>
      <c r="H1220" s="6" t="s">
        <v>16</v>
      </c>
      <c r="I1220" s="5" t="s">
        <v>20</v>
      </c>
      <c r="J1220" s="5" t="s">
        <v>18</v>
      </c>
      <c r="K1220" s="5" t="s">
        <v>82</v>
      </c>
      <c r="L1220" s="173">
        <v>2019</v>
      </c>
    </row>
    <row r="1221" spans="1:12" x14ac:dyDescent="0.2">
      <c r="A1221" s="171" t="s">
        <v>1600</v>
      </c>
      <c r="B1221" s="4">
        <v>44901</v>
      </c>
      <c r="C1221" s="5" t="s">
        <v>19</v>
      </c>
      <c r="D1221" s="5" t="s">
        <v>14</v>
      </c>
      <c r="E1221" s="5">
        <v>7</v>
      </c>
      <c r="F1221" s="5" t="s">
        <v>22</v>
      </c>
      <c r="G1221" s="7">
        <v>780</v>
      </c>
      <c r="H1221" s="6" t="s">
        <v>16</v>
      </c>
      <c r="I1221" s="5" t="s">
        <v>20</v>
      </c>
      <c r="J1221" s="5" t="s">
        <v>18</v>
      </c>
      <c r="K1221" s="5" t="s">
        <v>80</v>
      </c>
      <c r="L1221" s="173">
        <v>2017</v>
      </c>
    </row>
    <row r="1222" spans="1:12" x14ac:dyDescent="0.2">
      <c r="A1222" s="171" t="s">
        <v>1601</v>
      </c>
      <c r="B1222" s="4">
        <v>44902</v>
      </c>
      <c r="C1222" s="5" t="s">
        <v>13</v>
      </c>
      <c r="D1222" s="5" t="s">
        <v>14</v>
      </c>
      <c r="E1222" s="5">
        <v>8</v>
      </c>
      <c r="F1222" s="5" t="s">
        <v>15</v>
      </c>
      <c r="G1222" s="7">
        <v>3900</v>
      </c>
      <c r="H1222" s="6" t="s">
        <v>16</v>
      </c>
      <c r="I1222" s="5" t="s">
        <v>20</v>
      </c>
      <c r="J1222" s="5" t="s">
        <v>31</v>
      </c>
      <c r="K1222" s="5" t="s">
        <v>79</v>
      </c>
      <c r="L1222" s="173">
        <v>2017</v>
      </c>
    </row>
    <row r="1223" spans="1:12" x14ac:dyDescent="0.2">
      <c r="A1223" s="171" t="s">
        <v>1602</v>
      </c>
      <c r="B1223" s="4">
        <v>44902</v>
      </c>
      <c r="C1223" s="5" t="s">
        <v>13</v>
      </c>
      <c r="D1223" s="5" t="s">
        <v>14</v>
      </c>
      <c r="E1223" s="5">
        <v>22</v>
      </c>
      <c r="F1223" s="5" t="s">
        <v>15</v>
      </c>
      <c r="G1223" s="7">
        <v>6120</v>
      </c>
      <c r="H1223" s="6" t="s">
        <v>16</v>
      </c>
      <c r="I1223" s="5" t="s">
        <v>20</v>
      </c>
      <c r="J1223" s="5" t="s">
        <v>34</v>
      </c>
      <c r="K1223" s="5" t="s">
        <v>79</v>
      </c>
      <c r="L1223" s="173">
        <v>2017</v>
      </c>
    </row>
    <row r="1224" spans="1:12" x14ac:dyDescent="0.2">
      <c r="A1224" s="171" t="s">
        <v>1603</v>
      </c>
      <c r="B1224" s="4">
        <v>44902</v>
      </c>
      <c r="C1224" s="5" t="s">
        <v>13</v>
      </c>
      <c r="D1224" s="5" t="s">
        <v>14</v>
      </c>
      <c r="E1224" s="5">
        <v>18</v>
      </c>
      <c r="F1224" s="5" t="s">
        <v>15</v>
      </c>
      <c r="G1224" s="7">
        <v>6400</v>
      </c>
      <c r="H1224" s="6" t="s">
        <v>16</v>
      </c>
      <c r="I1224" s="5" t="s">
        <v>20</v>
      </c>
      <c r="J1224" s="5" t="s">
        <v>34</v>
      </c>
      <c r="K1224" s="5" t="s">
        <v>79</v>
      </c>
      <c r="L1224" s="173">
        <v>2017</v>
      </c>
    </row>
    <row r="1225" spans="1:12" x14ac:dyDescent="0.2">
      <c r="A1225" s="171" t="s">
        <v>1604</v>
      </c>
      <c r="B1225" s="4">
        <v>44902</v>
      </c>
      <c r="C1225" s="5" t="s">
        <v>23</v>
      </c>
      <c r="D1225" s="5" t="s">
        <v>14</v>
      </c>
      <c r="E1225" s="5">
        <v>1</v>
      </c>
      <c r="F1225" s="5" t="s">
        <v>35</v>
      </c>
      <c r="G1225" s="7">
        <v>1000</v>
      </c>
      <c r="H1225" s="6" t="s">
        <v>16</v>
      </c>
      <c r="I1225" s="5" t="s">
        <v>20</v>
      </c>
      <c r="J1225" s="5" t="s">
        <v>18</v>
      </c>
      <c r="K1225" s="5" t="s">
        <v>82</v>
      </c>
      <c r="L1225" s="173">
        <v>2019</v>
      </c>
    </row>
    <row r="1226" spans="1:12" x14ac:dyDescent="0.2">
      <c r="A1226" s="171" t="s">
        <v>1605</v>
      </c>
      <c r="B1226" s="4">
        <v>44902</v>
      </c>
      <c r="C1226" s="5" t="s">
        <v>23</v>
      </c>
      <c r="D1226" s="5" t="s">
        <v>14</v>
      </c>
      <c r="E1226" s="5">
        <v>29</v>
      </c>
      <c r="F1226" s="5" t="s">
        <v>35</v>
      </c>
      <c r="G1226" s="7">
        <v>1100</v>
      </c>
      <c r="H1226" s="6" t="s">
        <v>16</v>
      </c>
      <c r="I1226" s="5" t="s">
        <v>20</v>
      </c>
      <c r="J1226" s="5" t="s">
        <v>18</v>
      </c>
      <c r="K1226" s="5" t="s">
        <v>82</v>
      </c>
      <c r="L1226" s="173">
        <v>2019</v>
      </c>
    </row>
    <row r="1227" spans="1:12" x14ac:dyDescent="0.2">
      <c r="A1227" s="171" t="s">
        <v>1606</v>
      </c>
      <c r="B1227" s="4">
        <v>44902</v>
      </c>
      <c r="C1227" s="5" t="s">
        <v>19</v>
      </c>
      <c r="D1227" s="5" t="s">
        <v>14</v>
      </c>
      <c r="E1227" s="5">
        <v>12</v>
      </c>
      <c r="F1227" s="5" t="s">
        <v>22</v>
      </c>
      <c r="G1227" s="7">
        <v>1200</v>
      </c>
      <c r="H1227" s="6" t="s">
        <v>16</v>
      </c>
      <c r="I1227" s="5" t="s">
        <v>20</v>
      </c>
      <c r="J1227" s="5" t="s">
        <v>18</v>
      </c>
      <c r="K1227" s="5" t="s">
        <v>80</v>
      </c>
      <c r="L1227" s="173">
        <v>2017</v>
      </c>
    </row>
    <row r="1228" spans="1:12" x14ac:dyDescent="0.2">
      <c r="A1228" s="171" t="s">
        <v>1607</v>
      </c>
      <c r="B1228" s="4">
        <v>44902</v>
      </c>
      <c r="C1228" s="5" t="s">
        <v>21</v>
      </c>
      <c r="D1228" s="5" t="s">
        <v>14</v>
      </c>
      <c r="E1228" s="5">
        <v>18</v>
      </c>
      <c r="F1228" s="5" t="s">
        <v>22</v>
      </c>
      <c r="G1228" s="7">
        <v>13000000000</v>
      </c>
      <c r="H1228" s="6" t="s">
        <v>16</v>
      </c>
      <c r="I1228" s="5" t="s">
        <v>20</v>
      </c>
      <c r="J1228" s="5" t="s">
        <v>18</v>
      </c>
      <c r="K1228" s="5" t="s">
        <v>81</v>
      </c>
      <c r="L1228" s="173">
        <v>2018</v>
      </c>
    </row>
    <row r="1229" spans="1:12" x14ac:dyDescent="0.2">
      <c r="A1229" s="171" t="s">
        <v>1608</v>
      </c>
      <c r="B1229" s="4">
        <v>44903</v>
      </c>
      <c r="C1229" s="5" t="s">
        <v>21</v>
      </c>
      <c r="D1229" s="5" t="s">
        <v>14</v>
      </c>
      <c r="E1229" s="5">
        <v>18</v>
      </c>
      <c r="F1229" s="5" t="s">
        <v>22</v>
      </c>
      <c r="G1229" s="7">
        <v>1400</v>
      </c>
      <c r="H1229" s="6" t="s">
        <v>16</v>
      </c>
      <c r="I1229" s="5" t="s">
        <v>20</v>
      </c>
      <c r="J1229" s="5" t="s">
        <v>18</v>
      </c>
      <c r="K1229" s="5" t="s">
        <v>81</v>
      </c>
      <c r="L1229" s="173">
        <v>2018</v>
      </c>
    </row>
    <row r="1230" spans="1:12" x14ac:dyDescent="0.2">
      <c r="A1230" s="171" t="s">
        <v>1609</v>
      </c>
      <c r="B1230" s="4">
        <v>44903</v>
      </c>
      <c r="C1230" s="5" t="s">
        <v>23</v>
      </c>
      <c r="D1230" s="5" t="s">
        <v>14</v>
      </c>
      <c r="E1230" s="5">
        <v>28</v>
      </c>
      <c r="F1230" s="5" t="s">
        <v>35</v>
      </c>
      <c r="G1230" s="7">
        <v>1500</v>
      </c>
      <c r="H1230" s="6" t="s">
        <v>16</v>
      </c>
      <c r="I1230" s="5" t="s">
        <v>20</v>
      </c>
      <c r="J1230" s="5" t="s">
        <v>18</v>
      </c>
      <c r="K1230" s="5" t="s">
        <v>82</v>
      </c>
      <c r="L1230" s="173">
        <v>2019</v>
      </c>
    </row>
    <row r="1231" spans="1:12" x14ac:dyDescent="0.2">
      <c r="A1231" s="171" t="s">
        <v>1610</v>
      </c>
      <c r="B1231" s="4">
        <v>44903</v>
      </c>
      <c r="C1231" s="5" t="s">
        <v>13</v>
      </c>
      <c r="D1231" s="5" t="s">
        <v>14</v>
      </c>
      <c r="E1231" s="5">
        <v>18</v>
      </c>
      <c r="F1231" s="5" t="s">
        <v>15</v>
      </c>
      <c r="G1231" s="7">
        <v>1600</v>
      </c>
      <c r="H1231" s="6" t="s">
        <v>16</v>
      </c>
      <c r="I1231" s="5" t="s">
        <v>20</v>
      </c>
      <c r="J1231" s="5" t="s">
        <v>34</v>
      </c>
      <c r="K1231" s="5" t="s">
        <v>79</v>
      </c>
      <c r="L1231" s="173">
        <v>2017</v>
      </c>
    </row>
    <row r="1232" spans="1:12" x14ac:dyDescent="0.2">
      <c r="A1232" s="171" t="s">
        <v>1611</v>
      </c>
      <c r="B1232" s="4">
        <v>44903</v>
      </c>
      <c r="C1232" s="5" t="s">
        <v>13</v>
      </c>
      <c r="D1232" s="5" t="s">
        <v>14</v>
      </c>
      <c r="E1232" s="5">
        <v>12</v>
      </c>
      <c r="F1232" s="5" t="s">
        <v>15</v>
      </c>
      <c r="G1232" s="7">
        <v>1700</v>
      </c>
      <c r="H1232" s="6" t="s">
        <v>16</v>
      </c>
      <c r="I1232" s="5" t="s">
        <v>20</v>
      </c>
      <c r="J1232" s="5" t="s">
        <v>18</v>
      </c>
      <c r="K1232" s="5" t="s">
        <v>79</v>
      </c>
      <c r="L1232" s="173">
        <v>2017</v>
      </c>
    </row>
    <row r="1233" spans="1:12" x14ac:dyDescent="0.2">
      <c r="A1233" s="171" t="s">
        <v>1612</v>
      </c>
      <c r="B1233" s="4">
        <v>44903</v>
      </c>
      <c r="C1233" s="5" t="s">
        <v>13</v>
      </c>
      <c r="D1233" s="5" t="s">
        <v>14</v>
      </c>
      <c r="E1233" s="5">
        <v>6</v>
      </c>
      <c r="F1233" s="5" t="s">
        <v>15</v>
      </c>
      <c r="G1233" s="7">
        <v>1800</v>
      </c>
      <c r="H1233" s="6" t="s">
        <v>16</v>
      </c>
      <c r="I1233" s="5" t="s">
        <v>20</v>
      </c>
      <c r="J1233" s="5" t="s">
        <v>18</v>
      </c>
      <c r="K1233" s="5" t="s">
        <v>79</v>
      </c>
      <c r="L1233" s="173">
        <v>2017</v>
      </c>
    </row>
    <row r="1234" spans="1:12" x14ac:dyDescent="0.2">
      <c r="A1234" s="171" t="s">
        <v>1613</v>
      </c>
      <c r="B1234" s="4">
        <v>44903</v>
      </c>
      <c r="C1234" s="5" t="s">
        <v>19</v>
      </c>
      <c r="D1234" s="5" t="s">
        <v>14</v>
      </c>
      <c r="E1234" s="5">
        <v>11</v>
      </c>
      <c r="F1234" s="5" t="s">
        <v>22</v>
      </c>
      <c r="G1234" s="7">
        <v>1900</v>
      </c>
      <c r="H1234" s="6" t="s">
        <v>16</v>
      </c>
      <c r="I1234" s="5" t="s">
        <v>20</v>
      </c>
      <c r="J1234" s="5" t="s">
        <v>18</v>
      </c>
      <c r="K1234" s="5" t="s">
        <v>80</v>
      </c>
      <c r="L1234" s="173">
        <v>2017</v>
      </c>
    </row>
    <row r="1235" spans="1:12" x14ac:dyDescent="0.2">
      <c r="A1235" s="171" t="s">
        <v>1614</v>
      </c>
      <c r="B1235" s="4">
        <v>44904</v>
      </c>
      <c r="C1235" s="5" t="s">
        <v>19</v>
      </c>
      <c r="D1235" s="5" t="s">
        <v>14</v>
      </c>
      <c r="E1235" s="5">
        <v>11</v>
      </c>
      <c r="F1235" s="5" t="s">
        <v>22</v>
      </c>
      <c r="G1235" s="7">
        <v>2000</v>
      </c>
      <c r="H1235" s="6" t="s">
        <v>16</v>
      </c>
      <c r="I1235" s="5" t="s">
        <v>20</v>
      </c>
      <c r="J1235" s="5" t="s">
        <v>18</v>
      </c>
      <c r="K1235" s="5" t="s">
        <v>80</v>
      </c>
      <c r="L1235" s="173">
        <v>2017</v>
      </c>
    </row>
    <row r="1236" spans="1:12" x14ac:dyDescent="0.2">
      <c r="A1236" s="171" t="s">
        <v>1615</v>
      </c>
      <c r="B1236" s="4">
        <v>44904</v>
      </c>
      <c r="C1236" s="5" t="s">
        <v>23</v>
      </c>
      <c r="D1236" s="5" t="s">
        <v>14</v>
      </c>
      <c r="E1236" s="5">
        <v>4</v>
      </c>
      <c r="F1236" s="5" t="s">
        <v>35</v>
      </c>
      <c r="G1236" s="7">
        <v>2100</v>
      </c>
      <c r="H1236" s="6" t="s">
        <v>16</v>
      </c>
      <c r="I1236" s="5" t="s">
        <v>20</v>
      </c>
      <c r="J1236" s="5" t="s">
        <v>18</v>
      </c>
      <c r="K1236" s="5" t="s">
        <v>82</v>
      </c>
      <c r="L1236" s="173">
        <v>2019</v>
      </c>
    </row>
    <row r="1237" spans="1:12" x14ac:dyDescent="0.2">
      <c r="A1237" s="171" t="s">
        <v>1616</v>
      </c>
      <c r="B1237" s="4">
        <v>44904</v>
      </c>
      <c r="C1237" s="5" t="s">
        <v>23</v>
      </c>
      <c r="D1237" s="5" t="s">
        <v>14</v>
      </c>
      <c r="E1237" s="5">
        <v>26</v>
      </c>
      <c r="F1237" s="5" t="s">
        <v>35</v>
      </c>
      <c r="G1237" s="7">
        <v>2200</v>
      </c>
      <c r="H1237" s="6" t="s">
        <v>16</v>
      </c>
      <c r="I1237" s="5" t="s">
        <v>20</v>
      </c>
      <c r="J1237" s="5" t="s">
        <v>18</v>
      </c>
      <c r="K1237" s="5" t="s">
        <v>82</v>
      </c>
      <c r="L1237" s="173">
        <v>2019</v>
      </c>
    </row>
    <row r="1238" spans="1:12" x14ac:dyDescent="0.2">
      <c r="A1238" s="171" t="s">
        <v>1617</v>
      </c>
      <c r="B1238" s="4">
        <v>44904</v>
      </c>
      <c r="C1238" s="5" t="s">
        <v>21</v>
      </c>
      <c r="D1238" s="5" t="s">
        <v>14</v>
      </c>
      <c r="E1238" s="5">
        <v>18</v>
      </c>
      <c r="F1238" s="5" t="s">
        <v>22</v>
      </c>
      <c r="G1238" s="7">
        <v>2300</v>
      </c>
      <c r="H1238" s="6" t="s">
        <v>16</v>
      </c>
      <c r="I1238" s="5" t="s">
        <v>20</v>
      </c>
      <c r="J1238" s="5" t="s">
        <v>18</v>
      </c>
      <c r="K1238" s="5" t="s">
        <v>81</v>
      </c>
      <c r="L1238" s="173">
        <v>2018</v>
      </c>
    </row>
    <row r="1239" spans="1:12" x14ac:dyDescent="0.2">
      <c r="A1239" s="171" t="s">
        <v>1618</v>
      </c>
      <c r="B1239" s="4">
        <v>44904</v>
      </c>
      <c r="C1239" s="5" t="s">
        <v>13</v>
      </c>
      <c r="D1239" s="5" t="s">
        <v>14</v>
      </c>
      <c r="E1239" s="5">
        <v>18</v>
      </c>
      <c r="F1239" s="5" t="s">
        <v>15</v>
      </c>
      <c r="G1239" s="7">
        <v>2400</v>
      </c>
      <c r="H1239" s="6" t="s">
        <v>16</v>
      </c>
      <c r="I1239" s="5" t="s">
        <v>20</v>
      </c>
      <c r="J1239" s="5" t="s">
        <v>34</v>
      </c>
      <c r="K1239" s="5" t="s">
        <v>79</v>
      </c>
      <c r="L1239" s="173">
        <v>2017</v>
      </c>
    </row>
    <row r="1240" spans="1:12" x14ac:dyDescent="0.2">
      <c r="A1240" s="171" t="s">
        <v>1619</v>
      </c>
      <c r="B1240" s="4">
        <v>44904</v>
      </c>
      <c r="C1240" s="5" t="s">
        <v>13</v>
      </c>
      <c r="D1240" s="5" t="s">
        <v>14</v>
      </c>
      <c r="E1240" s="5">
        <v>19</v>
      </c>
      <c r="F1240" s="5" t="s">
        <v>15</v>
      </c>
      <c r="G1240" s="7">
        <v>7000</v>
      </c>
      <c r="H1240" s="6" t="s">
        <v>16</v>
      </c>
      <c r="I1240" s="5" t="s">
        <v>20</v>
      </c>
      <c r="J1240" s="5" t="s">
        <v>34</v>
      </c>
      <c r="K1240" s="5" t="s">
        <v>79</v>
      </c>
      <c r="L1240" s="173">
        <v>2017</v>
      </c>
    </row>
    <row r="1241" spans="1:12" x14ac:dyDescent="0.2">
      <c r="A1241" s="171" t="s">
        <v>1620</v>
      </c>
      <c r="B1241" s="4">
        <v>44904</v>
      </c>
      <c r="C1241" s="5" t="s">
        <v>13</v>
      </c>
      <c r="D1241" s="5" t="s">
        <v>14</v>
      </c>
      <c r="E1241" s="5">
        <v>4</v>
      </c>
      <c r="F1241" s="5" t="s">
        <v>15</v>
      </c>
      <c r="G1241" s="7">
        <v>1000</v>
      </c>
      <c r="H1241" s="6" t="s">
        <v>16</v>
      </c>
      <c r="I1241" s="5" t="s">
        <v>20</v>
      </c>
      <c r="J1241" s="5" t="s">
        <v>31</v>
      </c>
      <c r="K1241" s="5" t="s">
        <v>79</v>
      </c>
      <c r="L1241" s="173">
        <v>2017</v>
      </c>
    </row>
    <row r="1242" spans="1:12" x14ac:dyDescent="0.2">
      <c r="A1242" s="171" t="s">
        <v>1621</v>
      </c>
      <c r="B1242" s="4">
        <v>44904</v>
      </c>
      <c r="C1242" s="5" t="s">
        <v>13</v>
      </c>
      <c r="D1242" s="5" t="s">
        <v>14</v>
      </c>
      <c r="E1242" s="5">
        <v>5</v>
      </c>
      <c r="F1242" s="5" t="s">
        <v>15</v>
      </c>
      <c r="G1242" s="7">
        <v>1100</v>
      </c>
      <c r="H1242" s="6" t="s">
        <v>16</v>
      </c>
      <c r="I1242" s="5" t="s">
        <v>20</v>
      </c>
      <c r="J1242" s="5" t="s">
        <v>31</v>
      </c>
      <c r="K1242" s="5" t="s">
        <v>79</v>
      </c>
      <c r="L1242" s="173">
        <v>2017</v>
      </c>
    </row>
    <row r="1243" spans="1:12" x14ac:dyDescent="0.2">
      <c r="A1243" s="171" t="s">
        <v>1622</v>
      </c>
      <c r="B1243" s="4">
        <v>44907</v>
      </c>
      <c r="C1243" s="5" t="s">
        <v>13</v>
      </c>
      <c r="D1243" s="5" t="s">
        <v>14</v>
      </c>
      <c r="E1243" s="5">
        <v>18</v>
      </c>
      <c r="F1243" s="5" t="s">
        <v>15</v>
      </c>
      <c r="G1243" s="7">
        <v>1200</v>
      </c>
      <c r="H1243" s="6" t="s">
        <v>16</v>
      </c>
      <c r="I1243" s="5" t="s">
        <v>20</v>
      </c>
      <c r="J1243" s="5" t="s">
        <v>34</v>
      </c>
      <c r="K1243" s="5" t="s">
        <v>79</v>
      </c>
      <c r="L1243" s="173">
        <v>2017</v>
      </c>
    </row>
    <row r="1244" spans="1:12" x14ac:dyDescent="0.2">
      <c r="A1244" s="171" t="s">
        <v>1623</v>
      </c>
      <c r="B1244" s="4">
        <v>44907</v>
      </c>
      <c r="C1244" s="5" t="s">
        <v>13</v>
      </c>
      <c r="D1244" s="5" t="s">
        <v>14</v>
      </c>
      <c r="E1244" s="5">
        <v>23</v>
      </c>
      <c r="F1244" s="5" t="s">
        <v>15</v>
      </c>
      <c r="G1244" s="7">
        <v>1300</v>
      </c>
      <c r="H1244" s="6" t="s">
        <v>16</v>
      </c>
      <c r="I1244" s="5" t="s">
        <v>20</v>
      </c>
      <c r="J1244" s="5" t="s">
        <v>34</v>
      </c>
      <c r="K1244" s="5" t="s">
        <v>79</v>
      </c>
      <c r="L1244" s="173">
        <v>2017</v>
      </c>
    </row>
    <row r="1245" spans="1:12" x14ac:dyDescent="0.2">
      <c r="A1245" s="171" t="s">
        <v>1624</v>
      </c>
      <c r="B1245" s="4">
        <v>44907</v>
      </c>
      <c r="C1245" s="5" t="s">
        <v>13</v>
      </c>
      <c r="D1245" s="5" t="s">
        <v>14</v>
      </c>
      <c r="E1245" s="5">
        <v>3</v>
      </c>
      <c r="F1245" s="5" t="s">
        <v>15</v>
      </c>
      <c r="G1245" s="7">
        <v>1400</v>
      </c>
      <c r="H1245" s="6" t="s">
        <v>16</v>
      </c>
      <c r="I1245" s="5" t="s">
        <v>20</v>
      </c>
      <c r="J1245" s="5" t="s">
        <v>31</v>
      </c>
      <c r="K1245" s="5" t="s">
        <v>79</v>
      </c>
      <c r="L1245" s="173">
        <v>2017</v>
      </c>
    </row>
    <row r="1246" spans="1:12" x14ac:dyDescent="0.2">
      <c r="A1246" s="171" t="s">
        <v>1625</v>
      </c>
      <c r="B1246" s="4">
        <v>44907</v>
      </c>
      <c r="C1246" s="5" t="s">
        <v>13</v>
      </c>
      <c r="D1246" s="5" t="s">
        <v>14</v>
      </c>
      <c r="E1246" s="5">
        <v>1</v>
      </c>
      <c r="F1246" s="5" t="s">
        <v>15</v>
      </c>
      <c r="G1246" s="7">
        <v>1500</v>
      </c>
      <c r="H1246" s="6" t="s">
        <v>16</v>
      </c>
      <c r="I1246" s="5" t="s">
        <v>20</v>
      </c>
      <c r="J1246" s="5" t="s">
        <v>31</v>
      </c>
      <c r="K1246" s="5" t="s">
        <v>79</v>
      </c>
      <c r="L1246" s="173">
        <v>2017</v>
      </c>
    </row>
    <row r="1247" spans="1:12" x14ac:dyDescent="0.2">
      <c r="A1247" s="171" t="s">
        <v>1626</v>
      </c>
      <c r="B1247" s="4">
        <v>44907</v>
      </c>
      <c r="C1247" s="5" t="s">
        <v>23</v>
      </c>
      <c r="D1247" s="5" t="s">
        <v>14</v>
      </c>
      <c r="E1247" s="5"/>
      <c r="F1247" s="5" t="s">
        <v>35</v>
      </c>
      <c r="G1247" s="7">
        <v>1600</v>
      </c>
      <c r="H1247" s="6" t="s">
        <v>16</v>
      </c>
      <c r="I1247" s="5" t="s">
        <v>20</v>
      </c>
      <c r="J1247" s="5" t="s">
        <v>18</v>
      </c>
      <c r="K1247" s="5" t="s">
        <v>82</v>
      </c>
      <c r="L1247" s="173">
        <v>2019</v>
      </c>
    </row>
    <row r="1248" spans="1:12" x14ac:dyDescent="0.2">
      <c r="A1248" s="171" t="s">
        <v>1627</v>
      </c>
      <c r="B1248" s="4">
        <v>44907</v>
      </c>
      <c r="C1248" s="5" t="s">
        <v>19</v>
      </c>
      <c r="D1248" s="5" t="s">
        <v>14</v>
      </c>
      <c r="E1248" s="5">
        <v>7</v>
      </c>
      <c r="F1248" s="5" t="s">
        <v>22</v>
      </c>
      <c r="G1248" s="7">
        <v>1700</v>
      </c>
      <c r="H1248" s="6" t="s">
        <v>16</v>
      </c>
      <c r="I1248" s="5" t="s">
        <v>20</v>
      </c>
      <c r="J1248" s="5" t="s">
        <v>18</v>
      </c>
      <c r="K1248" s="5" t="s">
        <v>80</v>
      </c>
      <c r="L1248" s="173">
        <v>2017</v>
      </c>
    </row>
    <row r="1249" spans="1:12" x14ac:dyDescent="0.2">
      <c r="A1249" s="171" t="s">
        <v>1628</v>
      </c>
      <c r="B1249" s="4">
        <v>44907</v>
      </c>
      <c r="C1249" s="5" t="s">
        <v>21</v>
      </c>
      <c r="D1249" s="5" t="s">
        <v>14</v>
      </c>
      <c r="E1249" s="5">
        <v>18</v>
      </c>
      <c r="F1249" s="5" t="s">
        <v>22</v>
      </c>
      <c r="G1249" s="7">
        <v>1800</v>
      </c>
      <c r="H1249" s="6" t="s">
        <v>16</v>
      </c>
      <c r="I1249" s="5" t="s">
        <v>20</v>
      </c>
      <c r="J1249" s="5" t="s">
        <v>18</v>
      </c>
      <c r="K1249" s="5" t="s">
        <v>81</v>
      </c>
      <c r="L1249" s="173">
        <v>2018</v>
      </c>
    </row>
    <row r="1250" spans="1:12" x14ac:dyDescent="0.2">
      <c r="A1250" s="171" t="s">
        <v>1629</v>
      </c>
      <c r="B1250" s="4">
        <v>44908</v>
      </c>
      <c r="C1250" s="5" t="s">
        <v>13</v>
      </c>
      <c r="D1250" s="5" t="s">
        <v>14</v>
      </c>
      <c r="E1250" s="5">
        <v>17</v>
      </c>
      <c r="F1250" s="5" t="s">
        <v>15</v>
      </c>
      <c r="G1250" s="7">
        <v>1900</v>
      </c>
      <c r="H1250" s="6" t="s">
        <v>16</v>
      </c>
      <c r="I1250" s="5" t="s">
        <v>20</v>
      </c>
      <c r="J1250" s="5" t="s">
        <v>34</v>
      </c>
      <c r="K1250" s="5" t="s">
        <v>79</v>
      </c>
      <c r="L1250" s="173">
        <v>2017</v>
      </c>
    </row>
    <row r="1251" spans="1:12" x14ac:dyDescent="0.2">
      <c r="A1251" s="171" t="s">
        <v>1630</v>
      </c>
      <c r="B1251" s="4">
        <v>44908</v>
      </c>
      <c r="C1251" s="5" t="s">
        <v>13</v>
      </c>
      <c r="D1251" s="5" t="s">
        <v>14</v>
      </c>
      <c r="E1251" s="5">
        <v>22</v>
      </c>
      <c r="F1251" s="5" t="s">
        <v>15</v>
      </c>
      <c r="G1251" s="7">
        <v>2000</v>
      </c>
      <c r="H1251" s="6" t="s">
        <v>16</v>
      </c>
      <c r="I1251" s="5" t="s">
        <v>20</v>
      </c>
      <c r="J1251" s="5" t="s">
        <v>34</v>
      </c>
      <c r="K1251" s="5" t="s">
        <v>79</v>
      </c>
      <c r="L1251" s="173">
        <v>2017</v>
      </c>
    </row>
    <row r="1252" spans="1:12" x14ac:dyDescent="0.2">
      <c r="A1252" s="171" t="s">
        <v>1631</v>
      </c>
      <c r="B1252" s="4">
        <v>44908</v>
      </c>
      <c r="C1252" s="5" t="s">
        <v>13</v>
      </c>
      <c r="D1252" s="5" t="s">
        <v>14</v>
      </c>
      <c r="E1252" s="5">
        <v>3</v>
      </c>
      <c r="F1252" s="5" t="s">
        <v>15</v>
      </c>
      <c r="G1252" s="7">
        <v>2100</v>
      </c>
      <c r="H1252" s="6" t="s">
        <v>16</v>
      </c>
      <c r="I1252" s="5" t="s">
        <v>20</v>
      </c>
      <c r="J1252" s="5" t="s">
        <v>31</v>
      </c>
      <c r="K1252" s="5" t="s">
        <v>79</v>
      </c>
      <c r="L1252" s="173">
        <v>2017</v>
      </c>
    </row>
    <row r="1253" spans="1:12" x14ac:dyDescent="0.2">
      <c r="A1253" s="171" t="s">
        <v>1632</v>
      </c>
      <c r="B1253" s="4">
        <v>44908</v>
      </c>
      <c r="C1253" s="5" t="s">
        <v>13</v>
      </c>
      <c r="D1253" s="5" t="s">
        <v>14</v>
      </c>
      <c r="E1253" s="5">
        <v>2</v>
      </c>
      <c r="F1253" s="5" t="s">
        <v>15</v>
      </c>
      <c r="G1253" s="7">
        <v>2200</v>
      </c>
      <c r="H1253" s="6" t="s">
        <v>16</v>
      </c>
      <c r="I1253" s="5" t="s">
        <v>20</v>
      </c>
      <c r="J1253" s="5" t="s">
        <v>31</v>
      </c>
      <c r="K1253" s="5" t="s">
        <v>79</v>
      </c>
      <c r="L1253" s="173">
        <v>2017</v>
      </c>
    </row>
    <row r="1254" spans="1:12" x14ac:dyDescent="0.2">
      <c r="A1254" s="171" t="s">
        <v>1633</v>
      </c>
      <c r="B1254" s="4">
        <v>44908</v>
      </c>
      <c r="C1254" s="5" t="s">
        <v>23</v>
      </c>
      <c r="D1254" s="5" t="s">
        <v>14</v>
      </c>
      <c r="E1254" s="5">
        <v>31</v>
      </c>
      <c r="F1254" s="5" t="s">
        <v>35</v>
      </c>
      <c r="G1254" s="7">
        <v>2300</v>
      </c>
      <c r="H1254" s="6" t="s">
        <v>16</v>
      </c>
      <c r="I1254" s="5" t="s">
        <v>20</v>
      </c>
      <c r="J1254" s="5" t="s">
        <v>18</v>
      </c>
      <c r="K1254" s="5" t="s">
        <v>82</v>
      </c>
      <c r="L1254" s="173">
        <v>2019</v>
      </c>
    </row>
    <row r="1255" spans="1:12" x14ac:dyDescent="0.2">
      <c r="A1255" s="171" t="s">
        <v>1634</v>
      </c>
      <c r="B1255" s="4">
        <v>44908</v>
      </c>
      <c r="C1255" s="5" t="s">
        <v>21</v>
      </c>
      <c r="D1255" s="5" t="s">
        <v>14</v>
      </c>
      <c r="E1255" s="5">
        <v>18</v>
      </c>
      <c r="F1255" s="5" t="s">
        <v>22</v>
      </c>
      <c r="G1255" s="7">
        <v>2400</v>
      </c>
      <c r="H1255" s="6" t="s">
        <v>16</v>
      </c>
      <c r="I1255" s="5" t="s">
        <v>20</v>
      </c>
      <c r="J1255" s="5" t="s">
        <v>18</v>
      </c>
      <c r="K1255" s="5" t="s">
        <v>81</v>
      </c>
      <c r="L1255" s="173">
        <v>2018</v>
      </c>
    </row>
    <row r="1256" spans="1:12" x14ac:dyDescent="0.2">
      <c r="A1256" s="171" t="s">
        <v>1635</v>
      </c>
      <c r="B1256" s="4">
        <v>44908</v>
      </c>
      <c r="C1256" s="5" t="s">
        <v>19</v>
      </c>
      <c r="D1256" s="5" t="s">
        <v>14</v>
      </c>
      <c r="E1256" s="5">
        <v>7</v>
      </c>
      <c r="F1256" s="5" t="s">
        <v>22</v>
      </c>
      <c r="G1256" s="7">
        <v>495</v>
      </c>
      <c r="H1256" s="6" t="s">
        <v>16</v>
      </c>
      <c r="I1256" s="5" t="s">
        <v>20</v>
      </c>
      <c r="J1256" s="5" t="s">
        <v>18</v>
      </c>
      <c r="K1256" s="5" t="s">
        <v>80</v>
      </c>
      <c r="L1256" s="173">
        <v>2017</v>
      </c>
    </row>
    <row r="1257" spans="1:12" x14ac:dyDescent="0.2">
      <c r="A1257" s="171" t="s">
        <v>1636</v>
      </c>
      <c r="B1257" s="4">
        <v>44909</v>
      </c>
      <c r="C1257" s="5" t="s">
        <v>13</v>
      </c>
      <c r="D1257" s="5" t="s">
        <v>14</v>
      </c>
      <c r="E1257" s="5">
        <v>17</v>
      </c>
      <c r="F1257" s="5" t="s">
        <v>15</v>
      </c>
      <c r="G1257" s="7">
        <v>5960</v>
      </c>
      <c r="H1257" s="6" t="s">
        <v>16</v>
      </c>
      <c r="I1257" s="5" t="s">
        <v>20</v>
      </c>
      <c r="J1257" s="5" t="s">
        <v>34</v>
      </c>
      <c r="K1257" s="5" t="s">
        <v>79</v>
      </c>
      <c r="L1257" s="173">
        <v>2017</v>
      </c>
    </row>
    <row r="1258" spans="1:12" x14ac:dyDescent="0.2">
      <c r="A1258" s="171" t="s">
        <v>1637</v>
      </c>
      <c r="B1258" s="4">
        <v>44909</v>
      </c>
      <c r="C1258" s="5" t="s">
        <v>13</v>
      </c>
      <c r="D1258" s="5" t="s">
        <v>14</v>
      </c>
      <c r="E1258" s="5">
        <v>24</v>
      </c>
      <c r="F1258" s="5" t="s">
        <v>15</v>
      </c>
      <c r="G1258" s="7">
        <v>8320</v>
      </c>
      <c r="H1258" s="6" t="s">
        <v>16</v>
      </c>
      <c r="I1258" s="5" t="s">
        <v>20</v>
      </c>
      <c r="J1258" s="5" t="s">
        <v>34</v>
      </c>
      <c r="K1258" s="5" t="s">
        <v>79</v>
      </c>
      <c r="L1258" s="173">
        <v>2017</v>
      </c>
    </row>
    <row r="1259" spans="1:12" x14ac:dyDescent="0.2">
      <c r="A1259" s="171" t="s">
        <v>1638</v>
      </c>
      <c r="B1259" s="4">
        <v>44909</v>
      </c>
      <c r="C1259" s="5" t="s">
        <v>13</v>
      </c>
      <c r="D1259" s="5" t="s">
        <v>14</v>
      </c>
      <c r="E1259" s="5">
        <v>3</v>
      </c>
      <c r="F1259" s="5" t="s">
        <v>15</v>
      </c>
      <c r="G1259" s="7">
        <v>4060</v>
      </c>
      <c r="H1259" s="6" t="s">
        <v>16</v>
      </c>
      <c r="I1259" s="5" t="s">
        <v>20</v>
      </c>
      <c r="J1259" s="5" t="s">
        <v>31</v>
      </c>
      <c r="K1259" s="5" t="s">
        <v>79</v>
      </c>
      <c r="L1259" s="173">
        <v>2017</v>
      </c>
    </row>
    <row r="1260" spans="1:12" x14ac:dyDescent="0.2">
      <c r="A1260" s="171" t="s">
        <v>1639</v>
      </c>
      <c r="B1260" s="4">
        <v>44909</v>
      </c>
      <c r="C1260" s="5" t="s">
        <v>23</v>
      </c>
      <c r="D1260" s="5" t="s">
        <v>14</v>
      </c>
      <c r="E1260" s="5">
        <v>30</v>
      </c>
      <c r="F1260" s="5" t="s">
        <v>35</v>
      </c>
      <c r="G1260" s="7">
        <v>1000</v>
      </c>
      <c r="H1260" s="6" t="s">
        <v>16</v>
      </c>
      <c r="I1260" s="5" t="s">
        <v>20</v>
      </c>
      <c r="J1260" s="5" t="s">
        <v>18</v>
      </c>
      <c r="K1260" s="5" t="s">
        <v>82</v>
      </c>
      <c r="L1260" s="173">
        <v>2019</v>
      </c>
    </row>
    <row r="1261" spans="1:12" x14ac:dyDescent="0.2">
      <c r="A1261" s="171" t="s">
        <v>1640</v>
      </c>
      <c r="B1261" s="4">
        <v>44909</v>
      </c>
      <c r="C1261" s="5" t="s">
        <v>21</v>
      </c>
      <c r="D1261" s="5" t="s">
        <v>14</v>
      </c>
      <c r="E1261" s="5">
        <v>12</v>
      </c>
      <c r="F1261" s="5" t="s">
        <v>22</v>
      </c>
      <c r="G1261" s="7">
        <v>1100</v>
      </c>
      <c r="H1261" s="6" t="s">
        <v>16</v>
      </c>
      <c r="I1261" s="5" t="s">
        <v>20</v>
      </c>
      <c r="J1261" s="5" t="s">
        <v>18</v>
      </c>
      <c r="K1261" s="5" t="s">
        <v>81</v>
      </c>
      <c r="L1261" s="173">
        <v>2018</v>
      </c>
    </row>
    <row r="1262" spans="1:12" x14ac:dyDescent="0.2">
      <c r="A1262" s="171" t="s">
        <v>1641</v>
      </c>
      <c r="B1262" s="4">
        <v>44909</v>
      </c>
      <c r="C1262" s="5" t="s">
        <v>19</v>
      </c>
      <c r="D1262" s="5" t="s">
        <v>14</v>
      </c>
      <c r="E1262" s="5">
        <v>5</v>
      </c>
      <c r="F1262" s="5" t="s">
        <v>22</v>
      </c>
      <c r="G1262" s="7">
        <v>1200</v>
      </c>
      <c r="H1262" s="6" t="s">
        <v>16</v>
      </c>
      <c r="I1262" s="5" t="s">
        <v>20</v>
      </c>
      <c r="J1262" s="5" t="s">
        <v>18</v>
      </c>
      <c r="K1262" s="5" t="s">
        <v>80</v>
      </c>
      <c r="L1262" s="173">
        <v>2017</v>
      </c>
    </row>
    <row r="1263" spans="1:12" x14ac:dyDescent="0.2">
      <c r="A1263" s="171" t="s">
        <v>1642</v>
      </c>
      <c r="B1263" s="4">
        <v>44910</v>
      </c>
      <c r="C1263" s="5" t="s">
        <v>19</v>
      </c>
      <c r="D1263" s="5" t="s">
        <v>14</v>
      </c>
      <c r="E1263" s="5">
        <v>5</v>
      </c>
      <c r="F1263" s="5" t="s">
        <v>22</v>
      </c>
      <c r="G1263" s="7">
        <v>1300</v>
      </c>
      <c r="H1263" s="6" t="s">
        <v>16</v>
      </c>
      <c r="I1263" s="5" t="s">
        <v>20</v>
      </c>
      <c r="J1263" s="5" t="s">
        <v>18</v>
      </c>
      <c r="K1263" s="5" t="s">
        <v>80</v>
      </c>
      <c r="L1263" s="173">
        <v>2017</v>
      </c>
    </row>
    <row r="1264" spans="1:12" x14ac:dyDescent="0.2">
      <c r="A1264" s="171" t="s">
        <v>1643</v>
      </c>
      <c r="B1264" s="4">
        <v>44910</v>
      </c>
      <c r="C1264" s="5" t="s">
        <v>13</v>
      </c>
      <c r="D1264" s="5" t="s">
        <v>14</v>
      </c>
      <c r="E1264" s="5"/>
      <c r="F1264" s="5" t="s">
        <v>15</v>
      </c>
      <c r="G1264" s="7">
        <v>1400</v>
      </c>
      <c r="H1264" s="6" t="s">
        <v>16</v>
      </c>
      <c r="I1264" s="5" t="s">
        <v>20</v>
      </c>
      <c r="J1264" s="5" t="s">
        <v>34</v>
      </c>
      <c r="K1264" s="5" t="s">
        <v>79</v>
      </c>
      <c r="L1264" s="173">
        <v>2017</v>
      </c>
    </row>
    <row r="1265" spans="1:12" x14ac:dyDescent="0.2">
      <c r="A1265" s="171" t="s">
        <v>1644</v>
      </c>
      <c r="B1265" s="4">
        <v>44910</v>
      </c>
      <c r="C1265" s="5" t="s">
        <v>13</v>
      </c>
      <c r="D1265" s="5" t="s">
        <v>14</v>
      </c>
      <c r="E1265" s="5">
        <v>23</v>
      </c>
      <c r="F1265" s="5" t="s">
        <v>15</v>
      </c>
      <c r="G1265" s="7">
        <v>1500</v>
      </c>
      <c r="H1265" s="6" t="s">
        <v>16</v>
      </c>
      <c r="I1265" s="5" t="s">
        <v>20</v>
      </c>
      <c r="J1265" s="5" t="s">
        <v>34</v>
      </c>
      <c r="K1265" s="5" t="s">
        <v>79</v>
      </c>
      <c r="L1265" s="173">
        <v>2017</v>
      </c>
    </row>
    <row r="1266" spans="1:12" x14ac:dyDescent="0.2">
      <c r="A1266" s="171" t="s">
        <v>1645</v>
      </c>
      <c r="B1266" s="4">
        <v>44910</v>
      </c>
      <c r="C1266" s="5" t="s">
        <v>13</v>
      </c>
      <c r="D1266" s="5" t="s">
        <v>14</v>
      </c>
      <c r="E1266" s="5">
        <v>4</v>
      </c>
      <c r="F1266" s="5" t="s">
        <v>15</v>
      </c>
      <c r="G1266" s="7">
        <v>1600</v>
      </c>
      <c r="H1266" s="6" t="s">
        <v>16</v>
      </c>
      <c r="I1266" s="5" t="s">
        <v>20</v>
      </c>
      <c r="J1266" s="5" t="s">
        <v>31</v>
      </c>
      <c r="K1266" s="5" t="s">
        <v>79</v>
      </c>
      <c r="L1266" s="173">
        <v>2017</v>
      </c>
    </row>
    <row r="1267" spans="1:12" x14ac:dyDescent="0.2">
      <c r="A1267" s="171" t="s">
        <v>1646</v>
      </c>
      <c r="B1267" s="4">
        <v>44910</v>
      </c>
      <c r="C1267" s="5" t="s">
        <v>13</v>
      </c>
      <c r="D1267" s="5" t="s">
        <v>14</v>
      </c>
      <c r="E1267" s="5">
        <v>1</v>
      </c>
      <c r="F1267" s="5" t="s">
        <v>15</v>
      </c>
      <c r="G1267" s="7">
        <v>1700</v>
      </c>
      <c r="H1267" s="6" t="s">
        <v>16</v>
      </c>
      <c r="I1267" s="5" t="s">
        <v>20</v>
      </c>
      <c r="J1267" s="5" t="s">
        <v>31</v>
      </c>
      <c r="K1267" s="5" t="s">
        <v>79</v>
      </c>
      <c r="L1267" s="173">
        <v>2017</v>
      </c>
    </row>
    <row r="1268" spans="1:12" x14ac:dyDescent="0.2">
      <c r="A1268" s="171" t="s">
        <v>1647</v>
      </c>
      <c r="B1268" s="4">
        <v>44910</v>
      </c>
      <c r="C1268" s="5" t="s">
        <v>21</v>
      </c>
      <c r="D1268" s="5" t="s">
        <v>14</v>
      </c>
      <c r="E1268" s="5">
        <v>12</v>
      </c>
      <c r="F1268" s="5" t="s">
        <v>22</v>
      </c>
      <c r="G1268" s="7">
        <v>1800</v>
      </c>
      <c r="H1268" s="6" t="s">
        <v>16</v>
      </c>
      <c r="I1268" s="5" t="s">
        <v>20</v>
      </c>
      <c r="J1268" s="5" t="s">
        <v>18</v>
      </c>
      <c r="K1268" s="5" t="s">
        <v>81</v>
      </c>
      <c r="L1268" s="173">
        <v>2018</v>
      </c>
    </row>
    <row r="1269" spans="1:12" x14ac:dyDescent="0.2">
      <c r="A1269" s="171" t="s">
        <v>1648</v>
      </c>
      <c r="B1269" s="4">
        <v>44910</v>
      </c>
      <c r="C1269" s="5" t="s">
        <v>23</v>
      </c>
      <c r="D1269" s="5" t="s">
        <v>14</v>
      </c>
      <c r="E1269" s="5">
        <v>30</v>
      </c>
      <c r="F1269" s="5" t="s">
        <v>35</v>
      </c>
      <c r="G1269" s="7">
        <v>1900</v>
      </c>
      <c r="H1269" s="6" t="s">
        <v>16</v>
      </c>
      <c r="I1269" s="5" t="s">
        <v>20</v>
      </c>
      <c r="J1269" s="5" t="s">
        <v>18</v>
      </c>
      <c r="K1269" s="5" t="s">
        <v>82</v>
      </c>
      <c r="L1269" s="173">
        <v>2019</v>
      </c>
    </row>
    <row r="1270" spans="1:12" x14ac:dyDescent="0.2">
      <c r="A1270" s="171" t="s">
        <v>1649</v>
      </c>
      <c r="B1270" s="4">
        <v>44911</v>
      </c>
      <c r="C1270" s="5" t="s">
        <v>23</v>
      </c>
      <c r="D1270" s="5" t="s">
        <v>14</v>
      </c>
      <c r="E1270" s="5">
        <v>22</v>
      </c>
      <c r="F1270" s="5" t="s">
        <v>35</v>
      </c>
      <c r="G1270" s="7">
        <v>2000</v>
      </c>
      <c r="H1270" s="6" t="s">
        <v>16</v>
      </c>
      <c r="I1270" s="5" t="s">
        <v>20</v>
      </c>
      <c r="J1270" s="5" t="s">
        <v>18</v>
      </c>
      <c r="K1270" s="5" t="s">
        <v>82</v>
      </c>
      <c r="L1270" s="173">
        <v>2019</v>
      </c>
    </row>
    <row r="1271" spans="1:12" x14ac:dyDescent="0.2">
      <c r="A1271" s="171" t="s">
        <v>1650</v>
      </c>
      <c r="B1271" s="4">
        <v>44911</v>
      </c>
      <c r="C1271" s="5" t="s">
        <v>19</v>
      </c>
      <c r="D1271" s="5" t="s">
        <v>14</v>
      </c>
      <c r="E1271" s="5">
        <v>5</v>
      </c>
      <c r="F1271" s="5" t="s">
        <v>22</v>
      </c>
      <c r="G1271" s="7">
        <v>2100</v>
      </c>
      <c r="H1271" s="6" t="s">
        <v>16</v>
      </c>
      <c r="I1271" s="5" t="s">
        <v>20</v>
      </c>
      <c r="J1271" s="5" t="s">
        <v>18</v>
      </c>
      <c r="K1271" s="5" t="s">
        <v>80</v>
      </c>
      <c r="L1271" s="173">
        <v>2017</v>
      </c>
    </row>
    <row r="1272" spans="1:12" x14ac:dyDescent="0.2">
      <c r="A1272" s="171" t="s">
        <v>1651</v>
      </c>
      <c r="B1272" s="4">
        <v>44911</v>
      </c>
      <c r="C1272" s="5" t="s">
        <v>13</v>
      </c>
      <c r="D1272" s="5" t="s">
        <v>14</v>
      </c>
      <c r="E1272" s="5">
        <v>17</v>
      </c>
      <c r="F1272" s="5" t="s">
        <v>15</v>
      </c>
      <c r="G1272" s="7">
        <v>2200</v>
      </c>
      <c r="H1272" s="6" t="s">
        <v>16</v>
      </c>
      <c r="I1272" s="5" t="s">
        <v>20</v>
      </c>
      <c r="J1272" s="5" t="s">
        <v>34</v>
      </c>
      <c r="K1272" s="5" t="s">
        <v>79</v>
      </c>
      <c r="L1272" s="173">
        <v>2017</v>
      </c>
    </row>
    <row r="1273" spans="1:12" x14ac:dyDescent="0.2">
      <c r="A1273" s="171" t="s">
        <v>1652</v>
      </c>
      <c r="B1273" s="4">
        <v>44911</v>
      </c>
      <c r="C1273" s="5" t="s">
        <v>13</v>
      </c>
      <c r="D1273" s="5" t="s">
        <v>14</v>
      </c>
      <c r="E1273" s="5">
        <v>4</v>
      </c>
      <c r="F1273" s="5" t="s">
        <v>15</v>
      </c>
      <c r="G1273" s="7">
        <v>2300</v>
      </c>
      <c r="H1273" s="6" t="s">
        <v>16</v>
      </c>
      <c r="I1273" s="5" t="s">
        <v>20</v>
      </c>
      <c r="J1273" s="5" t="s">
        <v>31</v>
      </c>
      <c r="K1273" s="5" t="s">
        <v>79</v>
      </c>
      <c r="L1273" s="173">
        <v>2017</v>
      </c>
    </row>
    <row r="1274" spans="1:12" x14ac:dyDescent="0.2">
      <c r="A1274" s="171" t="s">
        <v>1653</v>
      </c>
      <c r="B1274" s="4">
        <v>44911</v>
      </c>
      <c r="C1274" s="5" t="s">
        <v>13</v>
      </c>
      <c r="D1274" s="5" t="s">
        <v>14</v>
      </c>
      <c r="E1274" s="5">
        <v>23</v>
      </c>
      <c r="F1274" s="5" t="s">
        <v>15</v>
      </c>
      <c r="G1274" s="7">
        <v>2400</v>
      </c>
      <c r="H1274" s="6" t="s">
        <v>16</v>
      </c>
      <c r="I1274" s="5" t="s">
        <v>20</v>
      </c>
      <c r="J1274" s="5" t="s">
        <v>34</v>
      </c>
      <c r="K1274" s="5" t="s">
        <v>79</v>
      </c>
      <c r="L1274" s="173">
        <v>2017</v>
      </c>
    </row>
    <row r="1275" spans="1:12" x14ac:dyDescent="0.2">
      <c r="A1275" s="171" t="s">
        <v>1654</v>
      </c>
      <c r="B1275" s="4">
        <v>44911</v>
      </c>
      <c r="C1275" s="5" t="s">
        <v>13</v>
      </c>
      <c r="D1275" s="5" t="s">
        <v>14</v>
      </c>
      <c r="E1275" s="5">
        <v>1</v>
      </c>
      <c r="F1275" s="5" t="s">
        <v>15</v>
      </c>
      <c r="G1275" s="7">
        <v>1780</v>
      </c>
      <c r="H1275" s="6" t="s">
        <v>16</v>
      </c>
      <c r="I1275" s="5" t="s">
        <v>20</v>
      </c>
      <c r="J1275" s="5" t="s">
        <v>31</v>
      </c>
      <c r="K1275" s="5" t="s">
        <v>79</v>
      </c>
      <c r="L1275" s="173">
        <v>2017</v>
      </c>
    </row>
    <row r="1276" spans="1:12" x14ac:dyDescent="0.2">
      <c r="A1276" s="171" t="s">
        <v>1655</v>
      </c>
      <c r="B1276" s="4">
        <v>44912</v>
      </c>
      <c r="C1276" s="5" t="s">
        <v>13</v>
      </c>
      <c r="D1276" s="5" t="s">
        <v>14</v>
      </c>
      <c r="E1276" s="5">
        <v>3</v>
      </c>
      <c r="F1276" s="5" t="s">
        <v>15</v>
      </c>
      <c r="G1276" s="7">
        <v>4700</v>
      </c>
      <c r="H1276" s="6" t="s">
        <v>16</v>
      </c>
      <c r="I1276" s="5" t="s">
        <v>20</v>
      </c>
      <c r="J1276" s="5" t="s">
        <v>31</v>
      </c>
      <c r="K1276" s="5" t="s">
        <v>79</v>
      </c>
      <c r="L1276" s="173">
        <v>2017</v>
      </c>
    </row>
    <row r="1277" spans="1:12" x14ac:dyDescent="0.2">
      <c r="A1277" s="171" t="s">
        <v>1656</v>
      </c>
      <c r="B1277" s="4">
        <v>44913</v>
      </c>
      <c r="C1277" s="5" t="s">
        <v>13</v>
      </c>
      <c r="D1277" s="5" t="s">
        <v>14</v>
      </c>
      <c r="E1277" s="5">
        <v>4</v>
      </c>
      <c r="F1277" s="5" t="s">
        <v>15</v>
      </c>
      <c r="G1277" s="7">
        <v>1000</v>
      </c>
      <c r="H1277" s="6" t="s">
        <v>16</v>
      </c>
      <c r="I1277" s="5" t="s">
        <v>20</v>
      </c>
      <c r="J1277" s="5" t="s">
        <v>31</v>
      </c>
      <c r="K1277" s="5" t="s">
        <v>79</v>
      </c>
      <c r="L1277" s="173">
        <v>2017</v>
      </c>
    </row>
    <row r="1278" spans="1:12" x14ac:dyDescent="0.2">
      <c r="A1278" s="171" t="s">
        <v>1657</v>
      </c>
      <c r="B1278" s="4">
        <v>44914</v>
      </c>
      <c r="C1278" s="5" t="s">
        <v>13</v>
      </c>
      <c r="D1278" s="5" t="s">
        <v>14</v>
      </c>
      <c r="E1278" s="5">
        <v>17</v>
      </c>
      <c r="F1278" s="5" t="s">
        <v>15</v>
      </c>
      <c r="G1278" s="7">
        <v>1100</v>
      </c>
      <c r="H1278" s="6" t="s">
        <v>16</v>
      </c>
      <c r="I1278" s="5" t="s">
        <v>20</v>
      </c>
      <c r="J1278" s="5" t="s">
        <v>18</v>
      </c>
      <c r="K1278" s="5" t="s">
        <v>79</v>
      </c>
      <c r="L1278" s="173">
        <v>2017</v>
      </c>
    </row>
    <row r="1279" spans="1:12" x14ac:dyDescent="0.2">
      <c r="A1279" s="171" t="s">
        <v>1658</v>
      </c>
      <c r="B1279" s="4">
        <v>44914</v>
      </c>
      <c r="C1279" s="5" t="s">
        <v>13</v>
      </c>
      <c r="D1279" s="5" t="s">
        <v>14</v>
      </c>
      <c r="E1279" s="5">
        <v>4</v>
      </c>
      <c r="F1279" s="5" t="s">
        <v>15</v>
      </c>
      <c r="G1279" s="7">
        <v>1200</v>
      </c>
      <c r="H1279" s="6" t="s">
        <v>16</v>
      </c>
      <c r="I1279" s="5" t="s">
        <v>20</v>
      </c>
      <c r="J1279" s="5" t="s">
        <v>31</v>
      </c>
      <c r="K1279" s="5" t="s">
        <v>79</v>
      </c>
      <c r="L1279" s="173">
        <v>2017</v>
      </c>
    </row>
    <row r="1280" spans="1:12" x14ac:dyDescent="0.2">
      <c r="A1280" s="171" t="s">
        <v>1659</v>
      </c>
      <c r="B1280" s="4">
        <v>44914</v>
      </c>
      <c r="C1280" s="5" t="s">
        <v>13</v>
      </c>
      <c r="D1280" s="5" t="s">
        <v>14</v>
      </c>
      <c r="E1280" s="5">
        <v>19</v>
      </c>
      <c r="F1280" s="5" t="s">
        <v>15</v>
      </c>
      <c r="G1280" s="7">
        <v>1300</v>
      </c>
      <c r="H1280" s="6" t="s">
        <v>16</v>
      </c>
      <c r="I1280" s="5" t="s">
        <v>20</v>
      </c>
      <c r="J1280" s="5" t="s">
        <v>34</v>
      </c>
      <c r="K1280" s="5" t="s">
        <v>79</v>
      </c>
      <c r="L1280" s="173">
        <v>2017</v>
      </c>
    </row>
    <row r="1281" spans="1:12" x14ac:dyDescent="0.2">
      <c r="A1281" s="171" t="s">
        <v>1660</v>
      </c>
      <c r="B1281" s="4">
        <v>44914</v>
      </c>
      <c r="C1281" s="5" t="s">
        <v>13</v>
      </c>
      <c r="D1281" s="5" t="s">
        <v>14</v>
      </c>
      <c r="E1281" s="5">
        <v>2</v>
      </c>
      <c r="F1281" s="5" t="s">
        <v>15</v>
      </c>
      <c r="G1281" s="7">
        <v>1400</v>
      </c>
      <c r="H1281" s="6" t="s">
        <v>16</v>
      </c>
      <c r="I1281" s="5" t="s">
        <v>85</v>
      </c>
      <c r="J1281" s="5" t="s">
        <v>31</v>
      </c>
      <c r="K1281" s="5" t="s">
        <v>79</v>
      </c>
      <c r="L1281" s="173">
        <v>2017</v>
      </c>
    </row>
    <row r="1282" spans="1:12" x14ac:dyDescent="0.2">
      <c r="A1282" s="171" t="s">
        <v>1661</v>
      </c>
      <c r="B1282" s="4">
        <v>44914</v>
      </c>
      <c r="C1282" s="5" t="s">
        <v>23</v>
      </c>
      <c r="D1282" s="5" t="s">
        <v>14</v>
      </c>
      <c r="E1282" s="5"/>
      <c r="F1282" s="5" t="s">
        <v>35</v>
      </c>
      <c r="G1282" s="7">
        <v>1500</v>
      </c>
      <c r="H1282" s="6" t="s">
        <v>16</v>
      </c>
      <c r="I1282" s="5" t="s">
        <v>85</v>
      </c>
      <c r="J1282" s="5" t="s">
        <v>18</v>
      </c>
      <c r="K1282" s="5" t="s">
        <v>82</v>
      </c>
      <c r="L1282" s="173">
        <v>2019</v>
      </c>
    </row>
    <row r="1283" spans="1:12" x14ac:dyDescent="0.2">
      <c r="A1283" s="171" t="s">
        <v>1662</v>
      </c>
      <c r="B1283" s="4">
        <v>44914</v>
      </c>
      <c r="C1283" s="5" t="s">
        <v>19</v>
      </c>
      <c r="D1283" s="5" t="s">
        <v>14</v>
      </c>
      <c r="E1283" s="5">
        <v>7</v>
      </c>
      <c r="F1283" s="5" t="s">
        <v>22</v>
      </c>
      <c r="G1283" s="7">
        <v>1600</v>
      </c>
      <c r="H1283" s="6" t="s">
        <v>16</v>
      </c>
      <c r="I1283" s="5" t="s">
        <v>85</v>
      </c>
      <c r="J1283" s="5" t="s">
        <v>18</v>
      </c>
      <c r="K1283" s="5" t="s">
        <v>80</v>
      </c>
      <c r="L1283" s="173">
        <v>2017</v>
      </c>
    </row>
    <row r="1284" spans="1:12" x14ac:dyDescent="0.2">
      <c r="A1284" s="171" t="s">
        <v>1663</v>
      </c>
      <c r="B1284" s="4">
        <v>44915</v>
      </c>
      <c r="C1284" s="5" t="s">
        <v>13</v>
      </c>
      <c r="D1284" s="5" t="s">
        <v>14</v>
      </c>
      <c r="E1284" s="5">
        <v>17</v>
      </c>
      <c r="F1284" s="5" t="s">
        <v>15</v>
      </c>
      <c r="G1284" s="7">
        <v>17000000000</v>
      </c>
      <c r="H1284" s="6" t="s">
        <v>16</v>
      </c>
      <c r="I1284" s="5" t="s">
        <v>85</v>
      </c>
      <c r="J1284" s="5" t="s">
        <v>34</v>
      </c>
      <c r="K1284" s="5" t="s">
        <v>79</v>
      </c>
      <c r="L1284" s="173">
        <v>2017</v>
      </c>
    </row>
    <row r="1285" spans="1:12" x14ac:dyDescent="0.2">
      <c r="A1285" s="171" t="s">
        <v>1664</v>
      </c>
      <c r="B1285" s="4">
        <v>44915</v>
      </c>
      <c r="C1285" s="5" t="s">
        <v>13</v>
      </c>
      <c r="D1285" s="5" t="s">
        <v>14</v>
      </c>
      <c r="E1285" s="5">
        <v>4</v>
      </c>
      <c r="F1285" s="5" t="s">
        <v>15</v>
      </c>
      <c r="G1285" s="7">
        <v>1800</v>
      </c>
      <c r="H1285" s="6" t="s">
        <v>16</v>
      </c>
      <c r="I1285" s="5" t="s">
        <v>85</v>
      </c>
      <c r="J1285" s="5" t="s">
        <v>31</v>
      </c>
      <c r="K1285" s="5" t="s">
        <v>79</v>
      </c>
      <c r="L1285" s="173">
        <v>2017</v>
      </c>
    </row>
    <row r="1286" spans="1:12" x14ac:dyDescent="0.2">
      <c r="A1286" s="171" t="s">
        <v>1665</v>
      </c>
      <c r="B1286" s="4">
        <v>44915</v>
      </c>
      <c r="C1286" s="5" t="s">
        <v>13</v>
      </c>
      <c r="D1286" s="5" t="s">
        <v>14</v>
      </c>
      <c r="E1286" s="5">
        <v>20</v>
      </c>
      <c r="F1286" s="5" t="s">
        <v>15</v>
      </c>
      <c r="G1286" s="7">
        <v>1900</v>
      </c>
      <c r="H1286" s="6" t="s">
        <v>16</v>
      </c>
      <c r="I1286" s="5" t="s">
        <v>85</v>
      </c>
      <c r="J1286" s="5" t="s">
        <v>18</v>
      </c>
      <c r="K1286" s="5" t="s">
        <v>79</v>
      </c>
      <c r="L1286" s="173">
        <v>2017</v>
      </c>
    </row>
    <row r="1287" spans="1:12" x14ac:dyDescent="0.2">
      <c r="A1287" s="171" t="s">
        <v>1666</v>
      </c>
      <c r="B1287" s="4">
        <v>44915</v>
      </c>
      <c r="C1287" s="5" t="s">
        <v>13</v>
      </c>
      <c r="D1287" s="5" t="s">
        <v>14</v>
      </c>
      <c r="E1287" s="5">
        <v>2</v>
      </c>
      <c r="F1287" s="5" t="s">
        <v>15</v>
      </c>
      <c r="G1287" s="7">
        <v>2000</v>
      </c>
      <c r="H1287" s="6" t="s">
        <v>16</v>
      </c>
      <c r="I1287" s="5" t="s">
        <v>85</v>
      </c>
      <c r="J1287" s="5" t="s">
        <v>31</v>
      </c>
      <c r="K1287" s="5" t="s">
        <v>79</v>
      </c>
      <c r="L1287" s="173">
        <v>2017</v>
      </c>
    </row>
    <row r="1288" spans="1:12" x14ac:dyDescent="0.2">
      <c r="A1288" s="171" t="s">
        <v>1667</v>
      </c>
      <c r="B1288" s="4">
        <v>44915</v>
      </c>
      <c r="C1288" s="5" t="s">
        <v>21</v>
      </c>
      <c r="D1288" s="5" t="s">
        <v>14</v>
      </c>
      <c r="E1288" s="5">
        <v>5</v>
      </c>
      <c r="F1288" s="5" t="s">
        <v>22</v>
      </c>
      <c r="G1288" s="7">
        <v>2100</v>
      </c>
      <c r="H1288" s="6" t="s">
        <v>16</v>
      </c>
      <c r="I1288" s="5" t="s">
        <v>85</v>
      </c>
      <c r="J1288" s="5" t="s">
        <v>18</v>
      </c>
      <c r="K1288" s="5" t="s">
        <v>81</v>
      </c>
      <c r="L1288" s="173">
        <v>2018</v>
      </c>
    </row>
    <row r="1289" spans="1:12" x14ac:dyDescent="0.2">
      <c r="A1289" s="171" t="s">
        <v>1668</v>
      </c>
      <c r="B1289" s="4">
        <v>44916</v>
      </c>
      <c r="C1289" s="5" t="s">
        <v>21</v>
      </c>
      <c r="D1289" s="5" t="s">
        <v>14</v>
      </c>
      <c r="E1289" s="5">
        <v>5</v>
      </c>
      <c r="F1289" s="5" t="s">
        <v>22</v>
      </c>
      <c r="G1289" s="7">
        <v>2200</v>
      </c>
      <c r="H1289" s="6" t="s">
        <v>16</v>
      </c>
      <c r="I1289" s="5" t="s">
        <v>85</v>
      </c>
      <c r="J1289" s="5" t="s">
        <v>18</v>
      </c>
      <c r="K1289" s="5" t="s">
        <v>81</v>
      </c>
      <c r="L1289" s="173">
        <v>2018</v>
      </c>
    </row>
    <row r="1290" spans="1:12" x14ac:dyDescent="0.2">
      <c r="A1290" s="171" t="s">
        <v>1669</v>
      </c>
      <c r="B1290" s="4">
        <v>44916</v>
      </c>
      <c r="C1290" s="5" t="s">
        <v>13</v>
      </c>
      <c r="D1290" s="5" t="s">
        <v>14</v>
      </c>
      <c r="E1290" s="5">
        <v>18</v>
      </c>
      <c r="F1290" s="5" t="s">
        <v>15</v>
      </c>
      <c r="G1290" s="7">
        <v>2300</v>
      </c>
      <c r="H1290" s="6" t="s">
        <v>16</v>
      </c>
      <c r="I1290" s="5" t="s">
        <v>20</v>
      </c>
      <c r="J1290" s="5" t="s">
        <v>34</v>
      </c>
      <c r="K1290" s="5" t="s">
        <v>79</v>
      </c>
      <c r="L1290" s="173">
        <v>2017</v>
      </c>
    </row>
    <row r="1291" spans="1:12" x14ac:dyDescent="0.2">
      <c r="A1291" s="171" t="s">
        <v>1670</v>
      </c>
      <c r="B1291" s="4">
        <v>44916</v>
      </c>
      <c r="C1291" s="5" t="s">
        <v>13</v>
      </c>
      <c r="D1291" s="5" t="s">
        <v>14</v>
      </c>
      <c r="E1291" s="5">
        <v>19</v>
      </c>
      <c r="F1291" s="5" t="s">
        <v>15</v>
      </c>
      <c r="G1291" s="7">
        <v>2400</v>
      </c>
      <c r="H1291" s="6" t="s">
        <v>16</v>
      </c>
      <c r="I1291" s="5" t="s">
        <v>20</v>
      </c>
      <c r="J1291" s="5" t="s">
        <v>18</v>
      </c>
      <c r="K1291" s="5" t="s">
        <v>79</v>
      </c>
      <c r="L1291" s="173">
        <v>2017</v>
      </c>
    </row>
    <row r="1292" spans="1:12" x14ac:dyDescent="0.2">
      <c r="A1292" s="171" t="s">
        <v>1671</v>
      </c>
      <c r="B1292" s="4" t="s">
        <v>86</v>
      </c>
      <c r="C1292" s="5" t="s">
        <v>13</v>
      </c>
      <c r="D1292" s="5" t="s">
        <v>14</v>
      </c>
      <c r="E1292" s="5">
        <v>4</v>
      </c>
      <c r="F1292" s="5" t="s">
        <v>15</v>
      </c>
      <c r="G1292" s="7">
        <v>4000</v>
      </c>
      <c r="H1292" s="6" t="s">
        <v>16</v>
      </c>
      <c r="I1292" s="5" t="s">
        <v>20</v>
      </c>
      <c r="J1292" s="5" t="s">
        <v>31</v>
      </c>
      <c r="K1292" s="5" t="s">
        <v>79</v>
      </c>
      <c r="L1292" s="173">
        <v>2017</v>
      </c>
    </row>
    <row r="1293" spans="1:12" x14ac:dyDescent="0.2">
      <c r="A1293" s="171" t="s">
        <v>1672</v>
      </c>
      <c r="B1293" s="4">
        <v>117964</v>
      </c>
      <c r="C1293" s="5" t="s">
        <v>13</v>
      </c>
      <c r="D1293" s="5" t="s">
        <v>14</v>
      </c>
      <c r="E1293" s="5">
        <v>2</v>
      </c>
      <c r="F1293" s="5" t="s">
        <v>15</v>
      </c>
      <c r="G1293" s="7">
        <v>2180</v>
      </c>
      <c r="H1293" s="6" t="s">
        <v>16</v>
      </c>
      <c r="I1293" s="5" t="s">
        <v>20</v>
      </c>
      <c r="J1293" s="5" t="s">
        <v>31</v>
      </c>
      <c r="K1293" s="5" t="s">
        <v>79</v>
      </c>
      <c r="L1293" s="173">
        <v>2017</v>
      </c>
    </row>
    <row r="1294" spans="1:12" x14ac:dyDescent="0.2">
      <c r="A1294" s="171" t="s">
        <v>1673</v>
      </c>
      <c r="B1294" s="4">
        <v>44916</v>
      </c>
      <c r="C1294" s="5" t="s">
        <v>23</v>
      </c>
      <c r="D1294" s="5" t="s">
        <v>14</v>
      </c>
      <c r="E1294" s="5"/>
      <c r="F1294" s="5" t="s">
        <v>35</v>
      </c>
      <c r="G1294" s="7">
        <v>582</v>
      </c>
      <c r="H1294" s="6" t="s">
        <v>16</v>
      </c>
      <c r="I1294" s="5" t="s">
        <v>20</v>
      </c>
      <c r="J1294" s="5" t="s">
        <v>18</v>
      </c>
      <c r="K1294" s="5" t="s">
        <v>82</v>
      </c>
      <c r="L1294" s="173">
        <v>2019</v>
      </c>
    </row>
    <row r="1295" spans="1:12" x14ac:dyDescent="0.2">
      <c r="A1295" s="171" t="s">
        <v>1674</v>
      </c>
      <c r="B1295" s="4">
        <v>44916</v>
      </c>
      <c r="C1295" s="5" t="s">
        <v>23</v>
      </c>
      <c r="D1295" s="5" t="s">
        <v>14</v>
      </c>
      <c r="E1295" s="5">
        <v>14</v>
      </c>
      <c r="F1295" s="5" t="s">
        <v>35</v>
      </c>
      <c r="G1295" s="7">
        <v>1553</v>
      </c>
      <c r="H1295" s="6" t="s">
        <v>16</v>
      </c>
      <c r="I1295" s="5" t="s">
        <v>20</v>
      </c>
      <c r="J1295" s="5" t="s">
        <v>18</v>
      </c>
      <c r="K1295" s="5" t="s">
        <v>82</v>
      </c>
      <c r="L1295" s="173">
        <v>2019</v>
      </c>
    </row>
    <row r="1296" spans="1:12" x14ac:dyDescent="0.2">
      <c r="A1296" s="171" t="s">
        <v>1675</v>
      </c>
      <c r="B1296" s="4">
        <v>44917</v>
      </c>
      <c r="C1296" s="5" t="s">
        <v>13</v>
      </c>
      <c r="D1296" s="5" t="s">
        <v>14</v>
      </c>
      <c r="E1296" s="5">
        <v>17</v>
      </c>
      <c r="F1296" s="5" t="s">
        <v>15</v>
      </c>
      <c r="G1296" s="7">
        <v>4680</v>
      </c>
      <c r="H1296" s="6" t="s">
        <v>16</v>
      </c>
      <c r="I1296" s="5" t="s">
        <v>20</v>
      </c>
      <c r="J1296" s="5" t="s">
        <v>34</v>
      </c>
      <c r="K1296" s="5" t="s">
        <v>79</v>
      </c>
      <c r="L1296" s="173">
        <v>2017</v>
      </c>
    </row>
    <row r="1297" spans="1:12" x14ac:dyDescent="0.2">
      <c r="A1297" s="171" t="s">
        <v>1676</v>
      </c>
      <c r="B1297" s="4">
        <v>44917</v>
      </c>
      <c r="C1297" s="5" t="s">
        <v>13</v>
      </c>
      <c r="D1297" s="5" t="s">
        <v>14</v>
      </c>
      <c r="E1297" s="5">
        <v>18</v>
      </c>
      <c r="F1297" s="5" t="s">
        <v>15</v>
      </c>
      <c r="G1297" s="7">
        <v>5600</v>
      </c>
      <c r="H1297" s="6" t="s">
        <v>16</v>
      </c>
      <c r="I1297" s="5" t="s">
        <v>20</v>
      </c>
      <c r="J1297" s="5" t="s">
        <v>34</v>
      </c>
      <c r="K1297" s="5" t="s">
        <v>79</v>
      </c>
      <c r="L1297" s="173">
        <v>2017</v>
      </c>
    </row>
    <row r="1298" spans="1:12" x14ac:dyDescent="0.2">
      <c r="A1298" s="171" t="s">
        <v>1677</v>
      </c>
      <c r="B1298" s="4">
        <v>44917</v>
      </c>
      <c r="C1298" s="5" t="s">
        <v>13</v>
      </c>
      <c r="D1298" s="5" t="s">
        <v>14</v>
      </c>
      <c r="E1298" s="5">
        <v>3</v>
      </c>
      <c r="F1298" s="5" t="s">
        <v>15</v>
      </c>
      <c r="G1298" s="7">
        <v>1000</v>
      </c>
      <c r="H1298" s="6" t="s">
        <v>16</v>
      </c>
      <c r="I1298" s="5" t="s">
        <v>20</v>
      </c>
      <c r="J1298" s="5" t="s">
        <v>31</v>
      </c>
      <c r="K1298" s="5" t="s">
        <v>79</v>
      </c>
      <c r="L1298" s="173">
        <v>2017</v>
      </c>
    </row>
    <row r="1299" spans="1:12" x14ac:dyDescent="0.2">
      <c r="A1299" s="171" t="s">
        <v>1678</v>
      </c>
      <c r="B1299" s="4">
        <v>44917</v>
      </c>
      <c r="C1299" s="5" t="s">
        <v>13</v>
      </c>
      <c r="D1299" s="5" t="s">
        <v>14</v>
      </c>
      <c r="E1299" s="5">
        <v>2</v>
      </c>
      <c r="F1299" s="5" t="s">
        <v>15</v>
      </c>
      <c r="G1299" s="7">
        <v>1100</v>
      </c>
      <c r="H1299" s="6" t="s">
        <v>16</v>
      </c>
      <c r="I1299" s="5" t="s">
        <v>20</v>
      </c>
      <c r="J1299" s="5" t="s">
        <v>31</v>
      </c>
      <c r="K1299" s="5" t="s">
        <v>79</v>
      </c>
      <c r="L1299" s="173">
        <v>2017</v>
      </c>
    </row>
    <row r="1300" spans="1:12" x14ac:dyDescent="0.2">
      <c r="A1300" s="171" t="s">
        <v>1679</v>
      </c>
      <c r="B1300" s="4">
        <v>44917</v>
      </c>
      <c r="C1300" s="5" t="s">
        <v>23</v>
      </c>
      <c r="D1300" s="5" t="s">
        <v>14</v>
      </c>
      <c r="E1300" s="5">
        <v>23</v>
      </c>
      <c r="F1300" s="5" t="s">
        <v>35</v>
      </c>
      <c r="G1300" s="7">
        <v>1200</v>
      </c>
      <c r="H1300" s="6" t="s">
        <v>16</v>
      </c>
      <c r="I1300" s="5" t="s">
        <v>20</v>
      </c>
      <c r="J1300" s="5" t="s">
        <v>18</v>
      </c>
      <c r="K1300" s="5" t="s">
        <v>82</v>
      </c>
      <c r="L1300" s="173">
        <v>2019</v>
      </c>
    </row>
    <row r="1301" spans="1:12" x14ac:dyDescent="0.2">
      <c r="A1301" s="171" t="s">
        <v>1680</v>
      </c>
      <c r="B1301" s="4">
        <v>44917</v>
      </c>
      <c r="C1301" s="5" t="s">
        <v>19</v>
      </c>
      <c r="D1301" s="5" t="s">
        <v>14</v>
      </c>
      <c r="E1301" s="5">
        <v>7</v>
      </c>
      <c r="F1301" s="5" t="s">
        <v>22</v>
      </c>
      <c r="G1301" s="7">
        <v>1300</v>
      </c>
      <c r="H1301" s="6" t="s">
        <v>16</v>
      </c>
      <c r="I1301" s="5" t="s">
        <v>20</v>
      </c>
      <c r="J1301" s="5" t="s">
        <v>18</v>
      </c>
      <c r="K1301" s="5" t="s">
        <v>80</v>
      </c>
      <c r="L1301" s="173">
        <v>2017</v>
      </c>
    </row>
    <row r="1302" spans="1:12" x14ac:dyDescent="0.2">
      <c r="A1302" s="171" t="s">
        <v>1681</v>
      </c>
      <c r="B1302" s="4">
        <v>44917</v>
      </c>
      <c r="C1302" s="5" t="s">
        <v>21</v>
      </c>
      <c r="D1302" s="5" t="s">
        <v>14</v>
      </c>
      <c r="E1302" s="5">
        <v>6</v>
      </c>
      <c r="F1302" s="5" t="s">
        <v>22</v>
      </c>
      <c r="G1302" s="7">
        <v>1400</v>
      </c>
      <c r="H1302" s="6" t="s">
        <v>16</v>
      </c>
      <c r="I1302" s="5" t="s">
        <v>20</v>
      </c>
      <c r="J1302" s="5" t="s">
        <v>18</v>
      </c>
      <c r="K1302" s="5" t="s">
        <v>81</v>
      </c>
      <c r="L1302" s="173">
        <v>2018</v>
      </c>
    </row>
    <row r="1303" spans="1:12" x14ac:dyDescent="0.2">
      <c r="A1303" s="171" t="s">
        <v>1682</v>
      </c>
      <c r="B1303" s="4">
        <v>44918</v>
      </c>
      <c r="C1303" s="5" t="s">
        <v>19</v>
      </c>
      <c r="D1303" s="5" t="s">
        <v>14</v>
      </c>
      <c r="E1303" s="5">
        <v>7</v>
      </c>
      <c r="F1303" s="5" t="s">
        <v>22</v>
      </c>
      <c r="G1303" s="7">
        <v>1500</v>
      </c>
      <c r="H1303" s="6" t="s">
        <v>16</v>
      </c>
      <c r="I1303" s="5" t="s">
        <v>20</v>
      </c>
      <c r="J1303" s="5" t="s">
        <v>18</v>
      </c>
      <c r="K1303" s="5" t="s">
        <v>80</v>
      </c>
      <c r="L1303" s="173">
        <v>2017</v>
      </c>
    </row>
    <row r="1304" spans="1:12" x14ac:dyDescent="0.2">
      <c r="A1304" s="171" t="s">
        <v>1683</v>
      </c>
      <c r="B1304" s="4">
        <v>44918</v>
      </c>
      <c r="C1304" s="5" t="s">
        <v>21</v>
      </c>
      <c r="D1304" s="5" t="s">
        <v>14</v>
      </c>
      <c r="E1304" s="5">
        <v>6</v>
      </c>
      <c r="F1304" s="5" t="s">
        <v>22</v>
      </c>
      <c r="G1304" s="7">
        <v>1600</v>
      </c>
      <c r="H1304" s="6" t="s">
        <v>16</v>
      </c>
      <c r="I1304" s="5" t="s">
        <v>20</v>
      </c>
      <c r="J1304" s="5" t="s">
        <v>18</v>
      </c>
      <c r="K1304" s="5" t="s">
        <v>81</v>
      </c>
      <c r="L1304" s="173">
        <v>2018</v>
      </c>
    </row>
    <row r="1305" spans="1:12" x14ac:dyDescent="0.2">
      <c r="A1305" s="171" t="s">
        <v>1684</v>
      </c>
      <c r="B1305" s="4">
        <v>44918</v>
      </c>
      <c r="C1305" s="5" t="s">
        <v>23</v>
      </c>
      <c r="D1305" s="5" t="s">
        <v>14</v>
      </c>
      <c r="E1305" s="5">
        <v>31</v>
      </c>
      <c r="F1305" s="5" t="s">
        <v>35</v>
      </c>
      <c r="G1305" s="7">
        <v>1700</v>
      </c>
      <c r="H1305" s="6" t="s">
        <v>16</v>
      </c>
      <c r="I1305" s="5" t="s">
        <v>20</v>
      </c>
      <c r="J1305" s="5" t="s">
        <v>18</v>
      </c>
      <c r="K1305" s="5" t="s">
        <v>82</v>
      </c>
      <c r="L1305" s="173">
        <v>2019</v>
      </c>
    </row>
    <row r="1306" spans="1:12" x14ac:dyDescent="0.2">
      <c r="A1306" s="171" t="s">
        <v>1685</v>
      </c>
      <c r="B1306" s="4">
        <v>44918</v>
      </c>
      <c r="C1306" s="5" t="s">
        <v>13</v>
      </c>
      <c r="D1306" s="5" t="s">
        <v>14</v>
      </c>
      <c r="E1306" s="5">
        <v>18</v>
      </c>
      <c r="F1306" s="5" t="s">
        <v>15</v>
      </c>
      <c r="G1306" s="7">
        <v>1800</v>
      </c>
      <c r="H1306" s="6" t="s">
        <v>16</v>
      </c>
      <c r="I1306" s="5" t="s">
        <v>20</v>
      </c>
      <c r="J1306" s="5" t="s">
        <v>34</v>
      </c>
      <c r="K1306" s="5" t="s">
        <v>79</v>
      </c>
      <c r="L1306" s="173">
        <v>2017</v>
      </c>
    </row>
    <row r="1307" spans="1:12" x14ac:dyDescent="0.2">
      <c r="A1307" s="171" t="s">
        <v>1686</v>
      </c>
      <c r="B1307" s="4">
        <v>44918</v>
      </c>
      <c r="C1307" s="5" t="s">
        <v>13</v>
      </c>
      <c r="D1307" s="5" t="s">
        <v>14</v>
      </c>
      <c r="E1307" s="5">
        <v>20</v>
      </c>
      <c r="F1307" s="5" t="s">
        <v>15</v>
      </c>
      <c r="G1307" s="7">
        <v>1900</v>
      </c>
      <c r="H1307" s="6" t="s">
        <v>16</v>
      </c>
      <c r="I1307" s="5" t="s">
        <v>20</v>
      </c>
      <c r="J1307" s="5" t="s">
        <v>34</v>
      </c>
      <c r="K1307" s="5" t="s">
        <v>79</v>
      </c>
      <c r="L1307" s="173">
        <v>2017</v>
      </c>
    </row>
    <row r="1308" spans="1:12" x14ac:dyDescent="0.2">
      <c r="A1308" s="171" t="s">
        <v>1687</v>
      </c>
      <c r="B1308" s="4">
        <v>44918</v>
      </c>
      <c r="C1308" s="5" t="s">
        <v>13</v>
      </c>
      <c r="D1308" s="5" t="s">
        <v>14</v>
      </c>
      <c r="E1308" s="5">
        <v>1</v>
      </c>
      <c r="F1308" s="5" t="s">
        <v>15</v>
      </c>
      <c r="G1308" s="7">
        <v>2000</v>
      </c>
      <c r="H1308" s="6" t="s">
        <v>16</v>
      </c>
      <c r="I1308" s="5" t="s">
        <v>85</v>
      </c>
      <c r="J1308" s="5" t="s">
        <v>31</v>
      </c>
      <c r="K1308" s="5" t="s">
        <v>79</v>
      </c>
      <c r="L1308" s="173">
        <v>2017</v>
      </c>
    </row>
    <row r="1309" spans="1:12" x14ac:dyDescent="0.2">
      <c r="A1309" s="171" t="s">
        <v>1688</v>
      </c>
      <c r="B1309" s="4">
        <v>44918</v>
      </c>
      <c r="C1309" s="5" t="s">
        <v>13</v>
      </c>
      <c r="D1309" s="5" t="s">
        <v>14</v>
      </c>
      <c r="E1309" s="5">
        <v>2</v>
      </c>
      <c r="F1309" s="5" t="s">
        <v>15</v>
      </c>
      <c r="G1309" s="7">
        <v>2100</v>
      </c>
      <c r="H1309" s="6" t="s">
        <v>16</v>
      </c>
      <c r="I1309" s="5" t="s">
        <v>85</v>
      </c>
      <c r="J1309" s="5" t="s">
        <v>31</v>
      </c>
      <c r="K1309" s="5" t="s">
        <v>79</v>
      </c>
      <c r="L1309" s="173">
        <v>2017</v>
      </c>
    </row>
    <row r="1310" spans="1:12" x14ac:dyDescent="0.2">
      <c r="A1310" s="171" t="s">
        <v>1689</v>
      </c>
      <c r="B1310" s="4">
        <v>44918</v>
      </c>
      <c r="C1310" s="5" t="s">
        <v>13</v>
      </c>
      <c r="D1310" s="5" t="s">
        <v>14</v>
      </c>
      <c r="E1310" s="5">
        <v>2</v>
      </c>
      <c r="F1310" s="5" t="s">
        <v>15</v>
      </c>
      <c r="G1310" s="7">
        <v>2200</v>
      </c>
      <c r="H1310" s="6" t="s">
        <v>16</v>
      </c>
      <c r="I1310" s="5" t="s">
        <v>85</v>
      </c>
      <c r="J1310" s="5" t="s">
        <v>31</v>
      </c>
      <c r="K1310" s="5" t="s">
        <v>79</v>
      </c>
      <c r="L1310" s="173">
        <v>2017</v>
      </c>
    </row>
    <row r="1311" spans="1:12" x14ac:dyDescent="0.2">
      <c r="A1311" s="171" t="s">
        <v>1690</v>
      </c>
      <c r="B1311" s="4">
        <v>44919</v>
      </c>
      <c r="C1311" s="5" t="s">
        <v>13</v>
      </c>
      <c r="D1311" s="5" t="s">
        <v>14</v>
      </c>
      <c r="E1311" s="5">
        <v>3</v>
      </c>
      <c r="F1311" s="5" t="s">
        <v>15</v>
      </c>
      <c r="G1311" s="7">
        <v>2300</v>
      </c>
      <c r="H1311" s="6" t="s">
        <v>16</v>
      </c>
      <c r="I1311" s="5" t="s">
        <v>85</v>
      </c>
      <c r="J1311" s="5" t="s">
        <v>31</v>
      </c>
      <c r="K1311" s="5" t="s">
        <v>79</v>
      </c>
      <c r="L1311" s="173">
        <v>2017</v>
      </c>
    </row>
    <row r="1312" spans="1:12" x14ac:dyDescent="0.2">
      <c r="A1312" s="171" t="s">
        <v>1691</v>
      </c>
      <c r="B1312" s="4">
        <v>44919</v>
      </c>
      <c r="C1312" s="5" t="s">
        <v>13</v>
      </c>
      <c r="D1312" s="5" t="s">
        <v>14</v>
      </c>
      <c r="E1312" s="5">
        <v>2</v>
      </c>
      <c r="F1312" s="5" t="s">
        <v>15</v>
      </c>
      <c r="G1312" s="7">
        <v>2400</v>
      </c>
      <c r="H1312" s="6" t="s">
        <v>16</v>
      </c>
      <c r="I1312" s="5" t="s">
        <v>85</v>
      </c>
      <c r="J1312" s="5" t="s">
        <v>31</v>
      </c>
      <c r="K1312" s="5" t="s">
        <v>79</v>
      </c>
      <c r="L1312" s="173">
        <v>2017</v>
      </c>
    </row>
    <row r="1313" spans="1:12" x14ac:dyDescent="0.2">
      <c r="A1313" s="171" t="s">
        <v>1692</v>
      </c>
      <c r="B1313" s="4">
        <v>44921</v>
      </c>
      <c r="C1313" s="5" t="s">
        <v>13</v>
      </c>
      <c r="D1313" s="5" t="s">
        <v>14</v>
      </c>
      <c r="E1313" s="5">
        <v>2</v>
      </c>
      <c r="F1313" s="5" t="s">
        <v>15</v>
      </c>
      <c r="G1313" s="7">
        <v>3120</v>
      </c>
      <c r="H1313" s="6" t="s">
        <v>16</v>
      </c>
      <c r="I1313" s="5" t="s">
        <v>85</v>
      </c>
      <c r="J1313" s="5" t="s">
        <v>31</v>
      </c>
      <c r="K1313" s="5" t="s">
        <v>79</v>
      </c>
      <c r="L1313" s="173">
        <v>2017</v>
      </c>
    </row>
    <row r="1314" spans="1:12" x14ac:dyDescent="0.2">
      <c r="A1314" s="171" t="s">
        <v>1693</v>
      </c>
      <c r="B1314" s="4">
        <v>44921</v>
      </c>
      <c r="C1314" s="5" t="s">
        <v>13</v>
      </c>
      <c r="D1314" s="5" t="s">
        <v>14</v>
      </c>
      <c r="E1314" s="5">
        <v>24</v>
      </c>
      <c r="F1314" s="5" t="s">
        <v>15</v>
      </c>
      <c r="G1314" s="7">
        <v>5080</v>
      </c>
      <c r="H1314" s="6" t="s">
        <v>16</v>
      </c>
      <c r="I1314" s="5" t="s">
        <v>85</v>
      </c>
      <c r="J1314" s="5" t="s">
        <v>34</v>
      </c>
      <c r="K1314" s="5" t="s">
        <v>79</v>
      </c>
      <c r="L1314" s="173">
        <v>2017</v>
      </c>
    </row>
    <row r="1315" spans="1:12" x14ac:dyDescent="0.2">
      <c r="A1315" s="171" t="s">
        <v>1694</v>
      </c>
      <c r="B1315" s="4">
        <v>44921</v>
      </c>
      <c r="C1315" s="5" t="s">
        <v>13</v>
      </c>
      <c r="D1315" s="5" t="s">
        <v>14</v>
      </c>
      <c r="E1315" s="5">
        <v>17</v>
      </c>
      <c r="F1315" s="5" t="s">
        <v>15</v>
      </c>
      <c r="G1315" s="7">
        <v>6220</v>
      </c>
      <c r="H1315" s="6" t="s">
        <v>16</v>
      </c>
      <c r="I1315" s="5" t="s">
        <v>85</v>
      </c>
      <c r="J1315" s="5" t="s">
        <v>34</v>
      </c>
      <c r="K1315" s="5" t="s">
        <v>79</v>
      </c>
      <c r="L1315" s="173">
        <v>2017</v>
      </c>
    </row>
    <row r="1316" spans="1:12" x14ac:dyDescent="0.2">
      <c r="A1316" s="171" t="s">
        <v>1695</v>
      </c>
      <c r="B1316" s="4">
        <v>44921</v>
      </c>
      <c r="C1316" s="5" t="s">
        <v>23</v>
      </c>
      <c r="D1316" s="5" t="s">
        <v>14</v>
      </c>
      <c r="E1316" s="5">
        <v>31</v>
      </c>
      <c r="F1316" s="5" t="s">
        <v>35</v>
      </c>
      <c r="G1316" s="7">
        <v>1000</v>
      </c>
      <c r="H1316" s="6" t="s">
        <v>16</v>
      </c>
      <c r="I1316" s="5" t="s">
        <v>85</v>
      </c>
      <c r="J1316" s="5" t="s">
        <v>18</v>
      </c>
      <c r="K1316" s="5" t="s">
        <v>82</v>
      </c>
      <c r="L1316" s="173">
        <v>2019</v>
      </c>
    </row>
    <row r="1317" spans="1:12" x14ac:dyDescent="0.2">
      <c r="A1317" s="171" t="s">
        <v>1696</v>
      </c>
      <c r="B1317" s="4">
        <v>44922</v>
      </c>
      <c r="C1317" s="5" t="s">
        <v>13</v>
      </c>
      <c r="D1317" s="5" t="s">
        <v>14</v>
      </c>
      <c r="E1317" s="5">
        <v>3</v>
      </c>
      <c r="F1317" s="5" t="s">
        <v>15</v>
      </c>
      <c r="G1317" s="7">
        <v>1100</v>
      </c>
      <c r="H1317" s="6" t="s">
        <v>16</v>
      </c>
      <c r="I1317" s="5" t="s">
        <v>85</v>
      </c>
      <c r="J1317" s="5" t="s">
        <v>31</v>
      </c>
      <c r="K1317" s="5" t="s">
        <v>79</v>
      </c>
      <c r="L1317" s="173">
        <v>2017</v>
      </c>
    </row>
    <row r="1318" spans="1:12" x14ac:dyDescent="0.2">
      <c r="A1318" s="171" t="s">
        <v>1697</v>
      </c>
      <c r="B1318" s="4">
        <v>44922</v>
      </c>
      <c r="C1318" s="5" t="s">
        <v>13</v>
      </c>
      <c r="D1318" s="5" t="s">
        <v>14</v>
      </c>
      <c r="E1318" s="5">
        <v>1</v>
      </c>
      <c r="F1318" s="5" t="s">
        <v>15</v>
      </c>
      <c r="G1318" s="7">
        <v>1200</v>
      </c>
      <c r="H1318" s="6" t="s">
        <v>16</v>
      </c>
      <c r="I1318" s="5" t="s">
        <v>20</v>
      </c>
      <c r="J1318" s="5" t="s">
        <v>31</v>
      </c>
      <c r="K1318" s="5" t="s">
        <v>79</v>
      </c>
      <c r="L1318" s="173">
        <v>2017</v>
      </c>
    </row>
    <row r="1319" spans="1:12" x14ac:dyDescent="0.2">
      <c r="A1319" s="171" t="s">
        <v>1698</v>
      </c>
      <c r="B1319" s="4">
        <v>44922</v>
      </c>
      <c r="C1319" s="5" t="s">
        <v>13</v>
      </c>
      <c r="D1319" s="5" t="s">
        <v>14</v>
      </c>
      <c r="E1319" s="5">
        <v>22</v>
      </c>
      <c r="F1319" s="5" t="s">
        <v>15</v>
      </c>
      <c r="G1319" s="7">
        <v>1300</v>
      </c>
      <c r="H1319" s="6" t="s">
        <v>16</v>
      </c>
      <c r="I1319" s="5" t="s">
        <v>20</v>
      </c>
      <c r="J1319" s="5" t="s">
        <v>34</v>
      </c>
      <c r="K1319" s="5" t="s">
        <v>79</v>
      </c>
      <c r="L1319" s="173">
        <v>2017</v>
      </c>
    </row>
    <row r="1320" spans="1:12" x14ac:dyDescent="0.2">
      <c r="A1320" s="171" t="s">
        <v>1699</v>
      </c>
      <c r="B1320" s="4">
        <v>44922</v>
      </c>
      <c r="C1320" s="5" t="s">
        <v>13</v>
      </c>
      <c r="D1320" s="5" t="s">
        <v>14</v>
      </c>
      <c r="E1320" s="5">
        <v>18</v>
      </c>
      <c r="F1320" s="5" t="s">
        <v>15</v>
      </c>
      <c r="G1320" s="7">
        <v>1400</v>
      </c>
      <c r="H1320" s="6" t="s">
        <v>16</v>
      </c>
      <c r="I1320" s="5" t="s">
        <v>20</v>
      </c>
      <c r="J1320" s="5" t="s">
        <v>34</v>
      </c>
      <c r="K1320" s="5" t="s">
        <v>79</v>
      </c>
      <c r="L1320" s="173">
        <v>2017</v>
      </c>
    </row>
    <row r="1321" spans="1:12" x14ac:dyDescent="0.2">
      <c r="A1321" s="171" t="s">
        <v>1700</v>
      </c>
      <c r="B1321" s="4">
        <v>44922</v>
      </c>
      <c r="C1321" s="5" t="s">
        <v>23</v>
      </c>
      <c r="D1321" s="5" t="s">
        <v>14</v>
      </c>
      <c r="E1321" s="5">
        <v>31</v>
      </c>
      <c r="F1321" s="5" t="s">
        <v>35</v>
      </c>
      <c r="G1321" s="7">
        <v>1500</v>
      </c>
      <c r="H1321" s="6" t="s">
        <v>16</v>
      </c>
      <c r="I1321" s="5" t="s">
        <v>20</v>
      </c>
      <c r="J1321" s="5" t="s">
        <v>18</v>
      </c>
      <c r="K1321" s="5" t="s">
        <v>82</v>
      </c>
      <c r="L1321" s="173">
        <v>2019</v>
      </c>
    </row>
    <row r="1322" spans="1:12" x14ac:dyDescent="0.2">
      <c r="A1322" s="171" t="s">
        <v>1701</v>
      </c>
      <c r="B1322" s="4">
        <v>44921</v>
      </c>
      <c r="C1322" s="5" t="s">
        <v>21</v>
      </c>
      <c r="D1322" s="5" t="s">
        <v>14</v>
      </c>
      <c r="E1322" s="5">
        <v>10</v>
      </c>
      <c r="F1322" s="5" t="s">
        <v>22</v>
      </c>
      <c r="G1322" s="7">
        <v>1600</v>
      </c>
      <c r="H1322" s="6" t="s">
        <v>16</v>
      </c>
      <c r="I1322" s="5" t="s">
        <v>20</v>
      </c>
      <c r="J1322" s="5" t="s">
        <v>18</v>
      </c>
      <c r="K1322" s="5" t="s">
        <v>81</v>
      </c>
      <c r="L1322" s="173">
        <v>2018</v>
      </c>
    </row>
    <row r="1323" spans="1:12" x14ac:dyDescent="0.2">
      <c r="A1323" s="171" t="s">
        <v>1702</v>
      </c>
      <c r="B1323" s="4">
        <v>44922</v>
      </c>
      <c r="C1323" s="5" t="s">
        <v>21</v>
      </c>
      <c r="D1323" s="5" t="s">
        <v>14</v>
      </c>
      <c r="E1323" s="5">
        <v>10</v>
      </c>
      <c r="F1323" s="5" t="s">
        <v>22</v>
      </c>
      <c r="G1323" s="7">
        <v>1700</v>
      </c>
      <c r="H1323" s="6" t="s">
        <v>16</v>
      </c>
      <c r="I1323" s="5" t="s">
        <v>20</v>
      </c>
      <c r="J1323" s="5" t="s">
        <v>18</v>
      </c>
      <c r="K1323" s="5" t="s">
        <v>81</v>
      </c>
      <c r="L1323" s="173">
        <v>2018</v>
      </c>
    </row>
    <row r="1324" spans="1:12" x14ac:dyDescent="0.2">
      <c r="A1324" s="171" t="s">
        <v>1703</v>
      </c>
      <c r="B1324" s="4">
        <v>44923</v>
      </c>
      <c r="C1324" s="5" t="s">
        <v>13</v>
      </c>
      <c r="D1324" s="5" t="s">
        <v>14</v>
      </c>
      <c r="E1324" s="5">
        <v>17</v>
      </c>
      <c r="F1324" s="5" t="s">
        <v>15</v>
      </c>
      <c r="G1324" s="7">
        <v>1800</v>
      </c>
      <c r="H1324" s="6" t="s">
        <v>16</v>
      </c>
      <c r="I1324" s="5" t="s">
        <v>20</v>
      </c>
      <c r="J1324" s="5" t="s">
        <v>34</v>
      </c>
      <c r="K1324" s="5" t="s">
        <v>79</v>
      </c>
      <c r="L1324" s="173">
        <v>2017</v>
      </c>
    </row>
    <row r="1325" spans="1:12" x14ac:dyDescent="0.2">
      <c r="A1325" s="171" t="s">
        <v>1704</v>
      </c>
      <c r="B1325" s="4">
        <v>44923</v>
      </c>
      <c r="C1325" s="5" t="s">
        <v>23</v>
      </c>
      <c r="D1325" s="5" t="s">
        <v>14</v>
      </c>
      <c r="E1325" s="5">
        <v>31</v>
      </c>
      <c r="F1325" s="5" t="s">
        <v>35</v>
      </c>
      <c r="G1325" s="7">
        <v>1900</v>
      </c>
      <c r="H1325" s="6" t="s">
        <v>16</v>
      </c>
      <c r="I1325" s="5" t="s">
        <v>20</v>
      </c>
      <c r="J1325" s="5" t="s">
        <v>18</v>
      </c>
      <c r="K1325" s="5" t="s">
        <v>82</v>
      </c>
      <c r="L1325" s="173">
        <v>2019</v>
      </c>
    </row>
    <row r="1326" spans="1:12" x14ac:dyDescent="0.2">
      <c r="A1326" s="171" t="s">
        <v>1705</v>
      </c>
      <c r="B1326" s="4">
        <v>44923</v>
      </c>
      <c r="C1326" s="5" t="s">
        <v>13</v>
      </c>
      <c r="D1326" s="5" t="s">
        <v>14</v>
      </c>
      <c r="E1326" s="5">
        <v>22</v>
      </c>
      <c r="F1326" s="5" t="s">
        <v>15</v>
      </c>
      <c r="G1326" s="7">
        <v>2000</v>
      </c>
      <c r="H1326" s="6" t="s">
        <v>16</v>
      </c>
      <c r="I1326" s="5" t="s">
        <v>20</v>
      </c>
      <c r="J1326" s="5" t="s">
        <v>34</v>
      </c>
      <c r="K1326" s="5" t="s">
        <v>79</v>
      </c>
      <c r="L1326" s="173">
        <v>2017</v>
      </c>
    </row>
    <row r="1327" spans="1:12" x14ac:dyDescent="0.2">
      <c r="A1327" s="171" t="s">
        <v>1706</v>
      </c>
      <c r="B1327" s="4">
        <v>44923</v>
      </c>
      <c r="C1327" s="5" t="s">
        <v>13</v>
      </c>
      <c r="D1327" s="5" t="s">
        <v>14</v>
      </c>
      <c r="E1327" s="5">
        <v>1</v>
      </c>
      <c r="F1327" s="5" t="s">
        <v>15</v>
      </c>
      <c r="G1327" s="7">
        <v>2100</v>
      </c>
      <c r="H1327" s="6" t="s">
        <v>16</v>
      </c>
      <c r="I1327" s="5" t="s">
        <v>20</v>
      </c>
      <c r="J1327" s="5" t="s">
        <v>31</v>
      </c>
      <c r="K1327" s="5" t="s">
        <v>79</v>
      </c>
      <c r="L1327" s="173">
        <v>2017</v>
      </c>
    </row>
    <row r="1328" spans="1:12" x14ac:dyDescent="0.2">
      <c r="A1328" s="171" t="s">
        <v>1707</v>
      </c>
      <c r="B1328" s="4">
        <v>44923</v>
      </c>
      <c r="C1328" s="5" t="s">
        <v>13</v>
      </c>
      <c r="D1328" s="5" t="s">
        <v>14</v>
      </c>
      <c r="E1328" s="5">
        <v>3</v>
      </c>
      <c r="F1328" s="5" t="s">
        <v>15</v>
      </c>
      <c r="G1328" s="7">
        <v>2200</v>
      </c>
      <c r="H1328" s="6" t="s">
        <v>16</v>
      </c>
      <c r="I1328" s="5" t="s">
        <v>20</v>
      </c>
      <c r="J1328" s="5" t="s">
        <v>31</v>
      </c>
      <c r="K1328" s="5" t="s">
        <v>79</v>
      </c>
      <c r="L1328" s="173">
        <v>2017</v>
      </c>
    </row>
    <row r="1329" spans="1:12" x14ac:dyDescent="0.2">
      <c r="A1329" s="171" t="s">
        <v>1708</v>
      </c>
      <c r="B1329" s="4">
        <v>44923</v>
      </c>
      <c r="C1329" s="5" t="s">
        <v>21</v>
      </c>
      <c r="D1329" s="5" t="s">
        <v>14</v>
      </c>
      <c r="E1329" s="5">
        <v>10</v>
      </c>
      <c r="F1329" s="5" t="s">
        <v>22</v>
      </c>
      <c r="G1329" s="7">
        <v>2300</v>
      </c>
      <c r="H1329" s="6" t="s">
        <v>16</v>
      </c>
      <c r="I1329" s="5" t="s">
        <v>20</v>
      </c>
      <c r="J1329" s="5" t="s">
        <v>18</v>
      </c>
      <c r="K1329" s="5" t="s">
        <v>81</v>
      </c>
      <c r="L1329" s="173">
        <v>2018</v>
      </c>
    </row>
    <row r="1330" spans="1:12" x14ac:dyDescent="0.2">
      <c r="A1330" s="171" t="s">
        <v>1709</v>
      </c>
      <c r="B1330" s="4">
        <v>44924</v>
      </c>
      <c r="C1330" s="5" t="s">
        <v>21</v>
      </c>
      <c r="D1330" s="5" t="s">
        <v>14</v>
      </c>
      <c r="E1330" s="5">
        <v>10</v>
      </c>
      <c r="F1330" s="5" t="s">
        <v>22</v>
      </c>
      <c r="G1330" s="7">
        <v>2400</v>
      </c>
      <c r="H1330" s="6" t="s">
        <v>16</v>
      </c>
      <c r="I1330" s="5" t="s">
        <v>20</v>
      </c>
      <c r="J1330" s="5" t="s">
        <v>18</v>
      </c>
      <c r="K1330" s="5" t="s">
        <v>81</v>
      </c>
      <c r="L1330" s="173">
        <v>2018</v>
      </c>
    </row>
    <row r="1331" spans="1:12" x14ac:dyDescent="0.2">
      <c r="A1331" s="171" t="s">
        <v>1710</v>
      </c>
      <c r="B1331" s="4">
        <v>44924</v>
      </c>
      <c r="C1331" s="5" t="s">
        <v>23</v>
      </c>
      <c r="D1331" s="5" t="s">
        <v>14</v>
      </c>
      <c r="E1331" s="5">
        <v>30</v>
      </c>
      <c r="F1331" s="5" t="s">
        <v>35</v>
      </c>
      <c r="G1331" s="7">
        <v>1900</v>
      </c>
      <c r="H1331" s="6" t="s">
        <v>16</v>
      </c>
      <c r="I1331" s="5" t="s">
        <v>20</v>
      </c>
      <c r="J1331" s="5" t="s">
        <v>18</v>
      </c>
      <c r="K1331" s="5" t="s">
        <v>82</v>
      </c>
      <c r="L1331" s="173">
        <v>2019</v>
      </c>
    </row>
    <row r="1332" spans="1:12" x14ac:dyDescent="0.2">
      <c r="A1332" s="171" t="s">
        <v>1711</v>
      </c>
      <c r="B1332" s="4">
        <v>44924</v>
      </c>
      <c r="C1332" s="5" t="s">
        <v>13</v>
      </c>
      <c r="D1332" s="5" t="s">
        <v>14</v>
      </c>
      <c r="E1332" s="5">
        <v>4</v>
      </c>
      <c r="F1332" s="5" t="s">
        <v>15</v>
      </c>
      <c r="G1332" s="7">
        <v>1000</v>
      </c>
      <c r="H1332" s="6" t="s">
        <v>16</v>
      </c>
      <c r="I1332" s="5" t="s">
        <v>20</v>
      </c>
      <c r="J1332" s="5" t="s">
        <v>31</v>
      </c>
      <c r="K1332" s="5" t="s">
        <v>79</v>
      </c>
      <c r="L1332" s="173">
        <v>2017</v>
      </c>
    </row>
    <row r="1333" spans="1:12" x14ac:dyDescent="0.2">
      <c r="A1333" s="171" t="s">
        <v>1712</v>
      </c>
      <c r="B1333" s="4">
        <v>44924</v>
      </c>
      <c r="C1333" s="5" t="s">
        <v>13</v>
      </c>
      <c r="D1333" s="5" t="s">
        <v>14</v>
      </c>
      <c r="E1333" s="5">
        <v>4</v>
      </c>
      <c r="F1333" s="5" t="s">
        <v>15</v>
      </c>
      <c r="G1333" s="7">
        <v>1100</v>
      </c>
      <c r="H1333" s="6" t="s">
        <v>16</v>
      </c>
      <c r="I1333" s="5" t="s">
        <v>20</v>
      </c>
      <c r="J1333" s="5" t="s">
        <v>31</v>
      </c>
      <c r="K1333" s="5" t="s">
        <v>79</v>
      </c>
      <c r="L1333" s="173">
        <v>2017</v>
      </c>
    </row>
    <row r="1334" spans="1:12" x14ac:dyDescent="0.2">
      <c r="A1334" s="171" t="s">
        <v>1713</v>
      </c>
      <c r="B1334" s="4">
        <v>44924</v>
      </c>
      <c r="C1334" s="5" t="s">
        <v>13</v>
      </c>
      <c r="D1334" s="5" t="s">
        <v>14</v>
      </c>
      <c r="E1334" s="5">
        <v>18</v>
      </c>
      <c r="F1334" s="5" t="s">
        <v>15</v>
      </c>
      <c r="G1334" s="7">
        <v>1200</v>
      </c>
      <c r="H1334" s="6" t="s">
        <v>16</v>
      </c>
      <c r="I1334" s="5" t="s">
        <v>20</v>
      </c>
      <c r="J1334" s="5" t="s">
        <v>34</v>
      </c>
      <c r="K1334" s="5" t="s">
        <v>79</v>
      </c>
      <c r="L1334" s="173">
        <v>2017</v>
      </c>
    </row>
    <row r="1335" spans="1:12" x14ac:dyDescent="0.2">
      <c r="A1335" s="171" t="s">
        <v>1714</v>
      </c>
      <c r="B1335" s="4">
        <v>44924</v>
      </c>
      <c r="C1335" s="5" t="s">
        <v>13</v>
      </c>
      <c r="D1335" s="5" t="s">
        <v>14</v>
      </c>
      <c r="E1335" s="5">
        <v>18</v>
      </c>
      <c r="F1335" s="5" t="s">
        <v>15</v>
      </c>
      <c r="G1335" s="7">
        <v>1300</v>
      </c>
      <c r="H1335" s="6" t="s">
        <v>16</v>
      </c>
      <c r="I1335" s="5" t="s">
        <v>20</v>
      </c>
      <c r="J1335" s="5" t="s">
        <v>34</v>
      </c>
      <c r="K1335" s="5" t="s">
        <v>79</v>
      </c>
      <c r="L1335" s="173">
        <v>2017</v>
      </c>
    </row>
    <row r="1336" spans="1:12" x14ac:dyDescent="0.2">
      <c r="A1336" s="171" t="s">
        <v>1715</v>
      </c>
      <c r="B1336" s="4">
        <v>44925</v>
      </c>
      <c r="C1336" s="5" t="s">
        <v>13</v>
      </c>
      <c r="D1336" s="5" t="s">
        <v>14</v>
      </c>
      <c r="E1336" s="5">
        <v>18</v>
      </c>
      <c r="F1336" s="5" t="s">
        <v>15</v>
      </c>
      <c r="G1336" s="7">
        <v>1400</v>
      </c>
      <c r="H1336" s="6" t="s">
        <v>16</v>
      </c>
      <c r="I1336" s="5" t="s">
        <v>20</v>
      </c>
      <c r="J1336" s="5" t="s">
        <v>34</v>
      </c>
      <c r="K1336" s="5" t="s">
        <v>79</v>
      </c>
      <c r="L1336" s="173">
        <v>2017</v>
      </c>
    </row>
    <row r="1337" spans="1:12" x14ac:dyDescent="0.2">
      <c r="A1337" s="171" t="s">
        <v>1716</v>
      </c>
      <c r="B1337" s="4">
        <v>44925</v>
      </c>
      <c r="C1337" s="5" t="s">
        <v>13</v>
      </c>
      <c r="D1337" s="5" t="s">
        <v>14</v>
      </c>
      <c r="E1337" s="5">
        <v>4</v>
      </c>
      <c r="F1337" s="5" t="s">
        <v>15</v>
      </c>
      <c r="G1337" s="7">
        <v>1500</v>
      </c>
      <c r="H1337" s="6" t="s">
        <v>16</v>
      </c>
      <c r="I1337" s="5" t="s">
        <v>20</v>
      </c>
      <c r="J1337" s="5" t="s">
        <v>31</v>
      </c>
      <c r="K1337" s="5" t="s">
        <v>79</v>
      </c>
      <c r="L1337" s="173">
        <v>2017</v>
      </c>
    </row>
    <row r="1338" spans="1:12" x14ac:dyDescent="0.2">
      <c r="A1338" s="174" t="s">
        <v>1717</v>
      </c>
      <c r="B1338" s="175">
        <v>44925</v>
      </c>
      <c r="C1338" s="176" t="s">
        <v>13</v>
      </c>
      <c r="D1338" s="176" t="s">
        <v>14</v>
      </c>
      <c r="E1338" s="176">
        <v>18</v>
      </c>
      <c r="F1338" s="176" t="s">
        <v>15</v>
      </c>
      <c r="G1338" s="177">
        <v>1600</v>
      </c>
      <c r="H1338" s="178" t="s">
        <v>16</v>
      </c>
      <c r="I1338" s="176" t="s">
        <v>20</v>
      </c>
      <c r="J1338" s="176" t="s">
        <v>34</v>
      </c>
      <c r="K1338" s="176" t="s">
        <v>79</v>
      </c>
      <c r="L1338" s="179">
        <v>2017</v>
      </c>
    </row>
  </sheetData>
  <mergeCells count="1">
    <mergeCell ref="A1:L1"/>
  </mergeCells>
  <phoneticPr fontId="36" type="noConversion"/>
  <dataValidations count="3">
    <dataValidation type="list" allowBlank="1" sqref="C3:D1338 F3:F1338" xr:uid="{6A29B3D9-6848-4B73-90AF-FC77BB95687E}">
      <formula1>#REF!</formula1>
    </dataValidation>
    <dataValidation type="list" allowBlank="1" sqref="H3:H1338" xr:uid="{D9D3092A-33AB-4A6D-9CA1-60C7578B0DC0}">
      <formula1>"Grand Agro MMC,Fizuli,Oğurluq"</formula1>
    </dataValidation>
    <dataValidation type="list" allowBlank="1" sqref="I3:I1338" xr:uid="{CB8A7EBC-6762-46D8-914D-64759E7624B1}">
      <formula1>"Yağlıq,Süfrəlik"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C1849-ED02-448F-815A-419EA3832AE1}">
  <dimension ref="A3:S212"/>
  <sheetViews>
    <sheetView topLeftCell="C1" workbookViewId="0">
      <selection activeCell="Q11" sqref="Q11"/>
    </sheetView>
  </sheetViews>
  <sheetFormatPr defaultRowHeight="12.75" x14ac:dyDescent="0.2"/>
  <cols>
    <col min="1" max="1" width="18.42578125" bestFit="1" customWidth="1"/>
    <col min="2" max="2" width="26" bestFit="1" customWidth="1"/>
    <col min="3" max="3" width="9.5703125" bestFit="1" customWidth="1"/>
    <col min="4" max="4" width="17.42578125" bestFit="1" customWidth="1"/>
    <col min="5" max="5" width="8.5703125" bestFit="1" customWidth="1"/>
    <col min="7" max="7" width="7.28515625" bestFit="1" customWidth="1"/>
    <col min="10" max="10" width="18.85546875" bestFit="1" customWidth="1"/>
    <col min="11" max="11" width="21.5703125" bestFit="1" customWidth="1"/>
    <col min="12" max="12" width="7.42578125" bestFit="1" customWidth="1"/>
    <col min="13" max="13" width="18.28515625" bestFit="1" customWidth="1"/>
    <col min="14" max="14" width="9.28515625" bestFit="1" customWidth="1"/>
    <col min="15" max="15" width="8.7109375" bestFit="1" customWidth="1"/>
    <col min="16" max="16" width="8" bestFit="1" customWidth="1"/>
  </cols>
  <sheetData>
    <row r="3" spans="1:19" ht="15.75" thickBot="1" x14ac:dyDescent="0.25">
      <c r="K3" s="46" t="s">
        <v>89</v>
      </c>
    </row>
    <row r="4" spans="1:19" ht="15.75" thickBot="1" x14ac:dyDescent="0.3">
      <c r="K4" s="157" t="s">
        <v>110</v>
      </c>
    </row>
    <row r="7" spans="1:19" ht="15" x14ac:dyDescent="0.2">
      <c r="A7" s="45" t="s">
        <v>87</v>
      </c>
      <c r="B7" s="46" t="s">
        <v>88</v>
      </c>
      <c r="C7" s="46" t="s">
        <v>89</v>
      </c>
      <c r="D7" s="47" t="s">
        <v>90</v>
      </c>
      <c r="E7" s="48" t="s">
        <v>91</v>
      </c>
      <c r="F7" s="49" t="s">
        <v>92</v>
      </c>
      <c r="G7" s="50" t="s">
        <v>93</v>
      </c>
      <c r="J7" s="45" t="s">
        <v>87</v>
      </c>
      <c r="K7" s="46" t="s">
        <v>88</v>
      </c>
      <c r="L7" s="46" t="s">
        <v>89</v>
      </c>
      <c r="M7" s="47" t="s">
        <v>90</v>
      </c>
      <c r="N7" s="48" t="s">
        <v>91</v>
      </c>
      <c r="O7" s="49" t="s">
        <v>92</v>
      </c>
      <c r="P7" s="50" t="s">
        <v>93</v>
      </c>
    </row>
    <row r="8" spans="1:19" ht="18" x14ac:dyDescent="0.25">
      <c r="A8" s="51" t="s">
        <v>94</v>
      </c>
      <c r="B8" s="52" t="s">
        <v>95</v>
      </c>
      <c r="C8" s="52" t="s">
        <v>96</v>
      </c>
      <c r="D8" s="53">
        <v>35801</v>
      </c>
      <c r="E8" s="54">
        <v>17</v>
      </c>
      <c r="F8" s="55">
        <v>78570</v>
      </c>
      <c r="G8" s="56">
        <v>1</v>
      </c>
      <c r="H8" s="57"/>
      <c r="I8" s="57"/>
      <c r="J8" s="45" t="s">
        <v>87</v>
      </c>
      <c r="K8" s="46" t="s">
        <v>88</v>
      </c>
      <c r="L8" s="46" t="s">
        <v>89</v>
      </c>
      <c r="M8" s="47" t="s">
        <v>90</v>
      </c>
      <c r="N8" s="48" t="s">
        <v>91</v>
      </c>
      <c r="O8" s="49" t="s">
        <v>92</v>
      </c>
      <c r="P8" s="50" t="s">
        <v>93</v>
      </c>
      <c r="Q8" s="57"/>
      <c r="R8" s="57"/>
      <c r="S8" s="57"/>
    </row>
    <row r="9" spans="1:19" ht="18" x14ac:dyDescent="0.25">
      <c r="A9" s="59" t="s">
        <v>97</v>
      </c>
      <c r="B9" s="60" t="s">
        <v>98</v>
      </c>
      <c r="C9" s="60" t="s">
        <v>99</v>
      </c>
      <c r="D9" s="61">
        <v>35806</v>
      </c>
      <c r="E9" s="62">
        <v>17</v>
      </c>
      <c r="F9" s="63">
        <v>86100</v>
      </c>
      <c r="G9" s="64">
        <v>4</v>
      </c>
      <c r="I9" s="57"/>
      <c r="J9" s="59" t="s">
        <v>109</v>
      </c>
      <c r="K9" s="60" t="s">
        <v>95</v>
      </c>
      <c r="L9" s="60" t="s">
        <v>110</v>
      </c>
      <c r="M9" s="61">
        <v>35829</v>
      </c>
      <c r="N9" s="160">
        <v>17</v>
      </c>
      <c r="O9" s="161">
        <v>29176</v>
      </c>
      <c r="P9" s="64">
        <v>3</v>
      </c>
      <c r="Q9" s="57"/>
      <c r="R9" s="57"/>
      <c r="S9" s="57"/>
    </row>
    <row r="10" spans="1:19" ht="18" x14ac:dyDescent="0.25">
      <c r="A10" s="59" t="s">
        <v>100</v>
      </c>
      <c r="B10" s="60" t="s">
        <v>95</v>
      </c>
      <c r="C10" s="60" t="s">
        <v>101</v>
      </c>
      <c r="D10" s="61">
        <v>35807</v>
      </c>
      <c r="E10" s="62">
        <v>17</v>
      </c>
      <c r="F10" s="63">
        <v>48835</v>
      </c>
      <c r="G10" s="64">
        <v>5</v>
      </c>
      <c r="I10" s="57"/>
      <c r="J10" s="59" t="s">
        <v>117</v>
      </c>
      <c r="K10" s="60" t="s">
        <v>98</v>
      </c>
      <c r="L10" s="60" t="s">
        <v>110</v>
      </c>
      <c r="M10" s="61">
        <v>35861</v>
      </c>
      <c r="N10" s="160">
        <v>17</v>
      </c>
      <c r="O10" s="161">
        <v>12836</v>
      </c>
      <c r="P10" s="64">
        <v>5</v>
      </c>
      <c r="Q10" s="57"/>
      <c r="R10" s="57"/>
      <c r="S10" s="57"/>
    </row>
    <row r="11" spans="1:19" ht="18" x14ac:dyDescent="0.25">
      <c r="A11" s="59" t="s">
        <v>102</v>
      </c>
      <c r="B11" s="60" t="s">
        <v>103</v>
      </c>
      <c r="C11" s="60" t="s">
        <v>96</v>
      </c>
      <c r="D11" s="61">
        <v>35821</v>
      </c>
      <c r="E11" s="62">
        <v>17</v>
      </c>
      <c r="F11" s="63">
        <v>22870</v>
      </c>
      <c r="G11" s="64">
        <v>3</v>
      </c>
      <c r="I11" s="57"/>
      <c r="J11" s="59" t="s">
        <v>118</v>
      </c>
      <c r="K11" s="60" t="s">
        <v>119</v>
      </c>
      <c r="L11" s="60" t="s">
        <v>110</v>
      </c>
      <c r="M11" s="61">
        <v>35869</v>
      </c>
      <c r="N11" s="160">
        <v>17</v>
      </c>
      <c r="O11" s="161">
        <v>17912</v>
      </c>
      <c r="P11" s="64">
        <v>5</v>
      </c>
      <c r="Q11" s="57"/>
      <c r="R11" s="57"/>
      <c r="S11" s="57"/>
    </row>
    <row r="12" spans="1:19" ht="18" x14ac:dyDescent="0.25">
      <c r="A12" s="59" t="s">
        <v>104</v>
      </c>
      <c r="B12" s="60" t="s">
        <v>105</v>
      </c>
      <c r="C12" s="60" t="s">
        <v>99</v>
      </c>
      <c r="D12" s="61">
        <v>35826</v>
      </c>
      <c r="E12" s="62">
        <v>17</v>
      </c>
      <c r="F12" s="63">
        <v>45030</v>
      </c>
      <c r="G12" s="65">
        <v>3</v>
      </c>
      <c r="I12" s="57"/>
      <c r="J12" s="59" t="s">
        <v>130</v>
      </c>
      <c r="K12" s="60" t="s">
        <v>103</v>
      </c>
      <c r="L12" s="60" t="s">
        <v>110</v>
      </c>
      <c r="M12" s="61">
        <v>35946</v>
      </c>
      <c r="N12" s="160">
        <v>17</v>
      </c>
      <c r="O12" s="161">
        <v>14332</v>
      </c>
      <c r="P12" s="64">
        <v>5</v>
      </c>
      <c r="Q12" s="57"/>
      <c r="R12" s="57"/>
      <c r="S12" s="57"/>
    </row>
    <row r="13" spans="1:19" ht="18" x14ac:dyDescent="0.25">
      <c r="A13" s="59" t="s">
        <v>106</v>
      </c>
      <c r="B13" s="60" t="s">
        <v>103</v>
      </c>
      <c r="C13" s="60" t="s">
        <v>101</v>
      </c>
      <c r="D13" s="61">
        <v>35826</v>
      </c>
      <c r="E13" s="62">
        <v>17</v>
      </c>
      <c r="F13" s="63">
        <v>31205</v>
      </c>
      <c r="G13" s="64">
        <v>2</v>
      </c>
      <c r="I13" s="57"/>
      <c r="J13" s="59" t="s">
        <v>138</v>
      </c>
      <c r="K13" s="60" t="s">
        <v>95</v>
      </c>
      <c r="L13" s="60" t="s">
        <v>110</v>
      </c>
      <c r="M13" s="61">
        <v>35982</v>
      </c>
      <c r="N13" s="160">
        <v>16</v>
      </c>
      <c r="O13" s="161">
        <v>8904</v>
      </c>
      <c r="P13" s="64">
        <v>3</v>
      </c>
      <c r="Q13" s="57"/>
      <c r="R13" s="57"/>
      <c r="S13" s="57"/>
    </row>
    <row r="14" spans="1:19" ht="18" x14ac:dyDescent="0.25">
      <c r="A14" s="59" t="s">
        <v>107</v>
      </c>
      <c r="B14" s="60" t="s">
        <v>108</v>
      </c>
      <c r="C14" s="60" t="s">
        <v>96</v>
      </c>
      <c r="D14" s="61">
        <v>35829</v>
      </c>
      <c r="E14" s="62">
        <v>17</v>
      </c>
      <c r="F14" s="63">
        <v>61030</v>
      </c>
      <c r="G14" s="64">
        <v>3</v>
      </c>
      <c r="I14" s="57"/>
      <c r="J14" s="59" t="s">
        <v>146</v>
      </c>
      <c r="K14" s="60" t="s">
        <v>103</v>
      </c>
      <c r="L14" s="60" t="s">
        <v>110</v>
      </c>
      <c r="M14" s="61">
        <v>36028</v>
      </c>
      <c r="N14" s="160">
        <v>16</v>
      </c>
      <c r="O14" s="161">
        <v>16688</v>
      </c>
      <c r="P14" s="64">
        <v>3</v>
      </c>
      <c r="Q14" s="57"/>
      <c r="R14" s="57"/>
      <c r="S14" s="57"/>
    </row>
    <row r="15" spans="1:19" ht="18" x14ac:dyDescent="0.25">
      <c r="A15" s="59" t="s">
        <v>109</v>
      </c>
      <c r="B15" s="60" t="s">
        <v>95</v>
      </c>
      <c r="C15" s="60" t="s">
        <v>110</v>
      </c>
      <c r="D15" s="61">
        <v>35829</v>
      </c>
      <c r="E15" s="62">
        <v>17</v>
      </c>
      <c r="F15" s="63">
        <v>29176</v>
      </c>
      <c r="G15" s="64">
        <v>3</v>
      </c>
      <c r="I15" s="57"/>
      <c r="J15" s="59" t="s">
        <v>149</v>
      </c>
      <c r="K15" s="60" t="s">
        <v>95</v>
      </c>
      <c r="L15" s="60" t="s">
        <v>110</v>
      </c>
      <c r="M15" s="61">
        <v>36067</v>
      </c>
      <c r="N15" s="160">
        <v>16</v>
      </c>
      <c r="O15" s="161">
        <v>37612</v>
      </c>
      <c r="P15" s="64">
        <v>4</v>
      </c>
      <c r="Q15" s="57"/>
      <c r="R15" s="57"/>
      <c r="S15" s="57"/>
    </row>
    <row r="16" spans="1:19" ht="18" x14ac:dyDescent="0.25">
      <c r="A16" s="59" t="s">
        <v>111</v>
      </c>
      <c r="B16" s="60" t="s">
        <v>95</v>
      </c>
      <c r="C16" s="60" t="s">
        <v>96</v>
      </c>
      <c r="D16" s="61">
        <v>35830</v>
      </c>
      <c r="E16" s="62">
        <v>17</v>
      </c>
      <c r="F16" s="63">
        <v>35460</v>
      </c>
      <c r="G16" s="64">
        <v>5</v>
      </c>
      <c r="I16" s="57"/>
      <c r="J16" s="59" t="s">
        <v>156</v>
      </c>
      <c r="K16" s="60" t="s">
        <v>135</v>
      </c>
      <c r="L16" s="60" t="s">
        <v>110</v>
      </c>
      <c r="M16" s="61">
        <v>36084</v>
      </c>
      <c r="N16" s="160">
        <v>16</v>
      </c>
      <c r="O16" s="161">
        <v>21668</v>
      </c>
      <c r="P16" s="64">
        <v>4</v>
      </c>
      <c r="Q16" s="57"/>
      <c r="R16" s="57"/>
      <c r="S16" s="57"/>
    </row>
    <row r="17" spans="1:19" ht="18" x14ac:dyDescent="0.25">
      <c r="A17" s="59" t="s">
        <v>112</v>
      </c>
      <c r="B17" s="60" t="s">
        <v>108</v>
      </c>
      <c r="C17" s="60" t="s">
        <v>101</v>
      </c>
      <c r="D17" s="61">
        <v>35842</v>
      </c>
      <c r="E17" s="62">
        <v>17</v>
      </c>
      <c r="F17" s="63">
        <v>23380</v>
      </c>
      <c r="G17" s="64">
        <v>4</v>
      </c>
      <c r="I17" s="57"/>
      <c r="J17" s="59" t="s">
        <v>189</v>
      </c>
      <c r="K17" s="60" t="s">
        <v>129</v>
      </c>
      <c r="L17" s="60" t="s">
        <v>110</v>
      </c>
      <c r="M17" s="61">
        <v>36263</v>
      </c>
      <c r="N17" s="160">
        <v>16</v>
      </c>
      <c r="O17" s="161">
        <v>38768</v>
      </c>
      <c r="P17" s="64">
        <v>4</v>
      </c>
      <c r="Q17" s="57"/>
      <c r="R17" s="57"/>
      <c r="S17" s="57"/>
    </row>
    <row r="18" spans="1:19" ht="18" x14ac:dyDescent="0.25">
      <c r="A18" s="59" t="s">
        <v>113</v>
      </c>
      <c r="B18" s="60" t="s">
        <v>98</v>
      </c>
      <c r="C18" s="60" t="s">
        <v>101</v>
      </c>
      <c r="D18" s="61">
        <v>35842</v>
      </c>
      <c r="E18" s="62">
        <v>17</v>
      </c>
      <c r="F18" s="63">
        <v>39530</v>
      </c>
      <c r="G18" s="64">
        <v>5</v>
      </c>
      <c r="I18" s="57"/>
      <c r="J18" s="59" t="s">
        <v>197</v>
      </c>
      <c r="K18" s="60" t="s">
        <v>95</v>
      </c>
      <c r="L18" s="60" t="s">
        <v>110</v>
      </c>
      <c r="M18" s="61">
        <v>36305</v>
      </c>
      <c r="N18" s="160">
        <v>16</v>
      </c>
      <c r="O18" s="161">
        <v>9424</v>
      </c>
      <c r="P18" s="64">
        <v>4</v>
      </c>
      <c r="Q18" s="57"/>
      <c r="R18" s="57"/>
      <c r="S18" s="57"/>
    </row>
    <row r="19" spans="1:19" ht="18" x14ac:dyDescent="0.25">
      <c r="A19" s="59" t="s">
        <v>100</v>
      </c>
      <c r="B19" s="60" t="s">
        <v>95</v>
      </c>
      <c r="C19" s="60" t="s">
        <v>101</v>
      </c>
      <c r="D19" s="61">
        <v>35807</v>
      </c>
      <c r="E19" s="62">
        <v>17</v>
      </c>
      <c r="F19" s="63">
        <v>48835</v>
      </c>
      <c r="G19" s="64">
        <v>5</v>
      </c>
      <c r="I19" s="57"/>
      <c r="J19" s="59" t="s">
        <v>200</v>
      </c>
      <c r="K19" s="60" t="s">
        <v>123</v>
      </c>
      <c r="L19" s="60" t="s">
        <v>110</v>
      </c>
      <c r="M19" s="61">
        <v>36329</v>
      </c>
      <c r="N19" s="160">
        <v>16</v>
      </c>
      <c r="O19" s="161">
        <v>39764</v>
      </c>
      <c r="P19" s="64">
        <v>1</v>
      </c>
      <c r="Q19" s="57"/>
      <c r="R19" s="57"/>
      <c r="S19" s="57"/>
    </row>
    <row r="20" spans="1:19" ht="18" x14ac:dyDescent="0.25">
      <c r="A20" s="59" t="s">
        <v>114</v>
      </c>
      <c r="B20" s="60" t="s">
        <v>115</v>
      </c>
      <c r="C20" s="60" t="s">
        <v>96</v>
      </c>
      <c r="D20" s="61">
        <v>35856</v>
      </c>
      <c r="E20" s="62">
        <v>17</v>
      </c>
      <c r="F20" s="63">
        <v>86830</v>
      </c>
      <c r="G20" s="64">
        <v>3</v>
      </c>
      <c r="I20" s="57"/>
      <c r="J20" s="59" t="s">
        <v>203</v>
      </c>
      <c r="K20" s="60" t="s">
        <v>103</v>
      </c>
      <c r="L20" s="60" t="s">
        <v>110</v>
      </c>
      <c r="M20" s="61">
        <v>36340</v>
      </c>
      <c r="N20" s="160">
        <v>16</v>
      </c>
      <c r="O20" s="161">
        <v>37016</v>
      </c>
      <c r="P20" s="64">
        <v>4</v>
      </c>
      <c r="Q20" s="57"/>
      <c r="R20" s="57"/>
      <c r="S20" s="57"/>
    </row>
    <row r="21" spans="1:19" ht="18" x14ac:dyDescent="0.25">
      <c r="A21" s="59" t="s">
        <v>116</v>
      </c>
      <c r="B21" s="60" t="s">
        <v>115</v>
      </c>
      <c r="C21" s="60" t="s">
        <v>96</v>
      </c>
      <c r="D21" s="61">
        <v>35857</v>
      </c>
      <c r="E21" s="62">
        <v>17</v>
      </c>
      <c r="F21" s="63">
        <v>82110</v>
      </c>
      <c r="G21" s="64">
        <v>3</v>
      </c>
      <c r="I21" s="57"/>
      <c r="J21" s="59" t="s">
        <v>210</v>
      </c>
      <c r="K21" s="60" t="s">
        <v>103</v>
      </c>
      <c r="L21" s="60" t="s">
        <v>110</v>
      </c>
      <c r="M21" s="61">
        <v>36380</v>
      </c>
      <c r="N21" s="160">
        <v>15</v>
      </c>
      <c r="O21" s="161">
        <v>36052</v>
      </c>
      <c r="P21" s="64">
        <v>5</v>
      </c>
      <c r="Q21" s="57"/>
      <c r="R21" s="57"/>
      <c r="S21" s="57"/>
    </row>
    <row r="22" spans="1:19" ht="18" x14ac:dyDescent="0.25">
      <c r="A22" s="59" t="s">
        <v>117</v>
      </c>
      <c r="B22" s="60" t="s">
        <v>98</v>
      </c>
      <c r="C22" s="60" t="s">
        <v>110</v>
      </c>
      <c r="D22" s="61">
        <v>35861</v>
      </c>
      <c r="E22" s="62">
        <v>17</v>
      </c>
      <c r="F22" s="63">
        <v>12836</v>
      </c>
      <c r="G22" s="64">
        <v>5</v>
      </c>
      <c r="I22" s="57"/>
      <c r="J22" s="59" t="s">
        <v>223</v>
      </c>
      <c r="K22" s="60" t="s">
        <v>105</v>
      </c>
      <c r="L22" s="60" t="s">
        <v>110</v>
      </c>
      <c r="M22" s="61">
        <v>36458</v>
      </c>
      <c r="N22" s="160">
        <v>15</v>
      </c>
      <c r="O22" s="161">
        <v>32536</v>
      </c>
      <c r="P22" s="64">
        <v>2</v>
      </c>
      <c r="Q22" s="57"/>
      <c r="R22" s="57"/>
      <c r="S22" s="57"/>
    </row>
    <row r="23" spans="1:19" ht="18" x14ac:dyDescent="0.25">
      <c r="A23" s="59" t="s">
        <v>118</v>
      </c>
      <c r="B23" s="60" t="s">
        <v>119</v>
      </c>
      <c r="C23" s="60" t="s">
        <v>110</v>
      </c>
      <c r="D23" s="61">
        <v>35869</v>
      </c>
      <c r="E23" s="62">
        <v>17</v>
      </c>
      <c r="F23" s="63">
        <v>17912</v>
      </c>
      <c r="G23" s="64">
        <v>5</v>
      </c>
      <c r="I23" s="57"/>
      <c r="J23" s="59" t="s">
        <v>229</v>
      </c>
      <c r="K23" s="60" t="s">
        <v>108</v>
      </c>
      <c r="L23" s="60" t="s">
        <v>110</v>
      </c>
      <c r="M23" s="61">
        <v>36487</v>
      </c>
      <c r="N23" s="160">
        <v>15</v>
      </c>
      <c r="O23" s="161">
        <v>33056</v>
      </c>
      <c r="P23" s="64">
        <v>5</v>
      </c>
      <c r="Q23" s="57"/>
      <c r="R23" s="57"/>
      <c r="S23" s="57"/>
    </row>
    <row r="24" spans="1:19" ht="18" x14ac:dyDescent="0.25">
      <c r="A24" s="59" t="s">
        <v>120</v>
      </c>
      <c r="B24" s="60" t="s">
        <v>98</v>
      </c>
      <c r="C24" s="60" t="s">
        <v>96</v>
      </c>
      <c r="D24" s="61">
        <v>35896</v>
      </c>
      <c r="E24" s="62">
        <v>17</v>
      </c>
      <c r="F24" s="63">
        <v>70280</v>
      </c>
      <c r="G24" s="64">
        <v>3</v>
      </c>
      <c r="I24" s="57"/>
      <c r="J24" s="59" t="s">
        <v>232</v>
      </c>
      <c r="K24" s="60" t="s">
        <v>233</v>
      </c>
      <c r="L24" s="60" t="s">
        <v>110</v>
      </c>
      <c r="M24" s="61">
        <v>36519</v>
      </c>
      <c r="N24" s="160">
        <v>15</v>
      </c>
      <c r="O24" s="161">
        <v>61860</v>
      </c>
      <c r="P24" s="64">
        <v>5</v>
      </c>
      <c r="Q24" s="57"/>
      <c r="R24" s="57"/>
      <c r="S24" s="57"/>
    </row>
    <row r="25" spans="1:19" ht="18" x14ac:dyDescent="0.25">
      <c r="A25" s="59" t="s">
        <v>121</v>
      </c>
      <c r="B25" s="60" t="s">
        <v>108</v>
      </c>
      <c r="C25" s="60" t="s">
        <v>99</v>
      </c>
      <c r="D25" s="61">
        <v>35902</v>
      </c>
      <c r="E25" s="62">
        <v>17</v>
      </c>
      <c r="F25" s="63">
        <v>63340</v>
      </c>
      <c r="G25" s="64">
        <v>3</v>
      </c>
      <c r="I25" s="57"/>
      <c r="J25" s="59" t="s">
        <v>241</v>
      </c>
      <c r="K25" s="60" t="s">
        <v>98</v>
      </c>
      <c r="L25" s="60" t="s">
        <v>110</v>
      </c>
      <c r="M25" s="61">
        <v>36557</v>
      </c>
      <c r="N25" s="160">
        <v>15</v>
      </c>
      <c r="O25" s="161">
        <v>15552</v>
      </c>
      <c r="P25" s="64">
        <v>4</v>
      </c>
      <c r="Q25" s="57"/>
      <c r="R25" s="57"/>
      <c r="S25" s="57"/>
    </row>
    <row r="26" spans="1:19" ht="18" x14ac:dyDescent="0.25">
      <c r="A26" s="59" t="s">
        <v>122</v>
      </c>
      <c r="B26" s="60" t="s">
        <v>123</v>
      </c>
      <c r="C26" s="60" t="s">
        <v>96</v>
      </c>
      <c r="D26" s="61">
        <v>35903</v>
      </c>
      <c r="E26" s="62">
        <v>17</v>
      </c>
      <c r="F26" s="63">
        <v>68520</v>
      </c>
      <c r="G26" s="64">
        <v>5</v>
      </c>
      <c r="I26" s="57"/>
      <c r="J26" s="59" t="s">
        <v>246</v>
      </c>
      <c r="K26" s="60" t="s">
        <v>108</v>
      </c>
      <c r="L26" s="60" t="s">
        <v>110</v>
      </c>
      <c r="M26" s="61">
        <v>36602</v>
      </c>
      <c r="N26" s="160">
        <v>15</v>
      </c>
      <c r="O26" s="161">
        <v>30080</v>
      </c>
      <c r="P26" s="64">
        <v>3</v>
      </c>
      <c r="Q26" s="57"/>
      <c r="R26" s="57"/>
      <c r="S26" s="57"/>
    </row>
    <row r="27" spans="1:19" ht="18" x14ac:dyDescent="0.25">
      <c r="A27" s="59" t="s">
        <v>124</v>
      </c>
      <c r="B27" s="60" t="s">
        <v>103</v>
      </c>
      <c r="C27" s="60" t="s">
        <v>96</v>
      </c>
      <c r="D27" s="61">
        <v>35918</v>
      </c>
      <c r="E27" s="62">
        <v>17</v>
      </c>
      <c r="F27" s="63">
        <v>73740</v>
      </c>
      <c r="G27" s="64">
        <v>4</v>
      </c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</row>
    <row r="28" spans="1:19" ht="18" x14ac:dyDescent="0.25">
      <c r="A28" s="59" t="s">
        <v>100</v>
      </c>
      <c r="B28" s="60" t="s">
        <v>95</v>
      </c>
      <c r="C28" s="60" t="s">
        <v>101</v>
      </c>
      <c r="D28" s="61">
        <v>35807</v>
      </c>
      <c r="E28" s="62">
        <v>17</v>
      </c>
      <c r="F28" s="63">
        <v>48835</v>
      </c>
      <c r="G28" s="64">
        <v>5</v>
      </c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</row>
    <row r="29" spans="1:19" ht="18" x14ac:dyDescent="0.25">
      <c r="A29" s="59" t="s">
        <v>125</v>
      </c>
      <c r="B29" s="60" t="s">
        <v>115</v>
      </c>
      <c r="C29" s="60" t="s">
        <v>101</v>
      </c>
      <c r="D29" s="61">
        <v>36371</v>
      </c>
      <c r="E29" s="62">
        <v>15</v>
      </c>
      <c r="F29" s="63">
        <v>26790</v>
      </c>
      <c r="G29" s="64">
        <v>2</v>
      </c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</row>
    <row r="30" spans="1:19" ht="18" x14ac:dyDescent="0.25">
      <c r="A30" s="59" t="s">
        <v>126</v>
      </c>
      <c r="B30" s="60" t="s">
        <v>95</v>
      </c>
      <c r="C30" s="60" t="s">
        <v>96</v>
      </c>
      <c r="D30" s="61">
        <v>35932</v>
      </c>
      <c r="E30" s="62">
        <v>17</v>
      </c>
      <c r="F30" s="63">
        <v>89740</v>
      </c>
      <c r="G30" s="64">
        <v>5</v>
      </c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</row>
    <row r="31" spans="1:19" ht="18" x14ac:dyDescent="0.25">
      <c r="A31" s="59" t="s">
        <v>127</v>
      </c>
      <c r="B31" s="60" t="s">
        <v>95</v>
      </c>
      <c r="C31" s="60" t="s">
        <v>96</v>
      </c>
      <c r="D31" s="61">
        <v>35938</v>
      </c>
      <c r="E31" s="62">
        <v>17</v>
      </c>
      <c r="F31" s="63">
        <v>55450</v>
      </c>
      <c r="G31" s="64">
        <v>5</v>
      </c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</row>
    <row r="32" spans="1:19" ht="18" x14ac:dyDescent="0.25">
      <c r="A32" s="59" t="s">
        <v>128</v>
      </c>
      <c r="B32" s="60" t="s">
        <v>129</v>
      </c>
      <c r="C32" s="60" t="s">
        <v>99</v>
      </c>
      <c r="D32" s="61">
        <v>35939</v>
      </c>
      <c r="E32" s="62">
        <v>17</v>
      </c>
      <c r="F32" s="63">
        <v>25120</v>
      </c>
      <c r="G32" s="64">
        <v>5</v>
      </c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</row>
    <row r="33" spans="1:19" ht="18" x14ac:dyDescent="0.25">
      <c r="A33" s="59" t="s">
        <v>106</v>
      </c>
      <c r="B33" s="60" t="s">
        <v>103</v>
      </c>
      <c r="C33" s="60" t="s">
        <v>101</v>
      </c>
      <c r="D33" s="61">
        <v>35826</v>
      </c>
      <c r="E33" s="62">
        <v>17</v>
      </c>
      <c r="F33" s="63">
        <v>31205</v>
      </c>
      <c r="G33" s="64">
        <v>2</v>
      </c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</row>
    <row r="34" spans="1:19" ht="18" x14ac:dyDescent="0.25">
      <c r="A34" s="59" t="s">
        <v>130</v>
      </c>
      <c r="B34" s="60" t="s">
        <v>103</v>
      </c>
      <c r="C34" s="60" t="s">
        <v>110</v>
      </c>
      <c r="D34" s="61">
        <v>35946</v>
      </c>
      <c r="E34" s="62">
        <v>17</v>
      </c>
      <c r="F34" s="63">
        <v>14332</v>
      </c>
      <c r="G34" s="64">
        <v>5</v>
      </c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</row>
    <row r="35" spans="1:19" ht="18" x14ac:dyDescent="0.25">
      <c r="A35" s="59" t="s">
        <v>131</v>
      </c>
      <c r="B35" s="60" t="s">
        <v>103</v>
      </c>
      <c r="C35" s="60" t="s">
        <v>96</v>
      </c>
      <c r="D35" s="61">
        <v>35958</v>
      </c>
      <c r="E35" s="62">
        <v>17</v>
      </c>
      <c r="F35" s="63">
        <v>61420</v>
      </c>
      <c r="G35" s="64">
        <v>4</v>
      </c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</row>
    <row r="36" spans="1:19" ht="18" x14ac:dyDescent="0.25">
      <c r="A36" s="59" t="s">
        <v>132</v>
      </c>
      <c r="B36" s="60" t="s">
        <v>133</v>
      </c>
      <c r="C36" s="60" t="s">
        <v>99</v>
      </c>
      <c r="D36" s="61">
        <v>35959</v>
      </c>
      <c r="E36" s="62">
        <v>17</v>
      </c>
      <c r="F36" s="63">
        <v>64470</v>
      </c>
      <c r="G36" s="64">
        <v>3</v>
      </c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</row>
    <row r="37" spans="1:19" ht="18" x14ac:dyDescent="0.25">
      <c r="A37" s="59" t="s">
        <v>134</v>
      </c>
      <c r="B37" s="60" t="s">
        <v>135</v>
      </c>
      <c r="C37" s="60" t="s">
        <v>101</v>
      </c>
      <c r="D37" s="61">
        <v>35961</v>
      </c>
      <c r="E37" s="62">
        <v>17</v>
      </c>
      <c r="F37" s="63">
        <v>20500</v>
      </c>
      <c r="G37" s="64">
        <v>3</v>
      </c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</row>
    <row r="38" spans="1:19" ht="18" x14ac:dyDescent="0.25">
      <c r="A38" s="59" t="s">
        <v>106</v>
      </c>
      <c r="B38" s="60" t="s">
        <v>103</v>
      </c>
      <c r="C38" s="60" t="s">
        <v>101</v>
      </c>
      <c r="D38" s="61">
        <v>35826</v>
      </c>
      <c r="E38" s="62">
        <v>17</v>
      </c>
      <c r="F38" s="63">
        <v>31205</v>
      </c>
      <c r="G38" s="64">
        <v>2</v>
      </c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</row>
    <row r="39" spans="1:19" ht="18" x14ac:dyDescent="0.25">
      <c r="A39" s="59" t="s">
        <v>136</v>
      </c>
      <c r="B39" s="60" t="s">
        <v>123</v>
      </c>
      <c r="C39" s="60" t="s">
        <v>96</v>
      </c>
      <c r="D39" s="61">
        <v>35969</v>
      </c>
      <c r="E39" s="62">
        <v>17</v>
      </c>
      <c r="F39" s="63">
        <v>74530</v>
      </c>
      <c r="G39" s="64">
        <v>5</v>
      </c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</row>
    <row r="40" spans="1:19" ht="18" x14ac:dyDescent="0.25">
      <c r="A40" s="59" t="s">
        <v>137</v>
      </c>
      <c r="B40" s="60" t="s">
        <v>95</v>
      </c>
      <c r="C40" s="60" t="s">
        <v>99</v>
      </c>
      <c r="D40" s="61">
        <v>35972</v>
      </c>
      <c r="E40" s="62">
        <v>17</v>
      </c>
      <c r="F40" s="63">
        <v>71710</v>
      </c>
      <c r="G40" s="64">
        <v>5</v>
      </c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</row>
    <row r="41" spans="1:19" ht="18" x14ac:dyDescent="0.25">
      <c r="A41" s="59" t="s">
        <v>138</v>
      </c>
      <c r="B41" s="60" t="s">
        <v>95</v>
      </c>
      <c r="C41" s="60" t="s">
        <v>110</v>
      </c>
      <c r="D41" s="61">
        <v>35982</v>
      </c>
      <c r="E41" s="62">
        <v>16</v>
      </c>
      <c r="F41" s="63">
        <v>8904</v>
      </c>
      <c r="G41" s="64">
        <v>3</v>
      </c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</row>
    <row r="42" spans="1:19" ht="18" x14ac:dyDescent="0.25">
      <c r="A42" s="59" t="s">
        <v>139</v>
      </c>
      <c r="B42" s="60" t="s">
        <v>129</v>
      </c>
      <c r="C42" s="60" t="s">
        <v>96</v>
      </c>
      <c r="D42" s="61">
        <v>35989</v>
      </c>
      <c r="E42" s="62">
        <v>16</v>
      </c>
      <c r="F42" s="63">
        <v>71010</v>
      </c>
      <c r="G42" s="64">
        <v>5</v>
      </c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</row>
    <row r="43" spans="1:19" ht="18" x14ac:dyDescent="0.25">
      <c r="A43" s="59" t="s">
        <v>106</v>
      </c>
      <c r="B43" s="60" t="s">
        <v>103</v>
      </c>
      <c r="C43" s="60" t="s">
        <v>101</v>
      </c>
      <c r="D43" s="61">
        <v>35826</v>
      </c>
      <c r="E43" s="62">
        <v>17</v>
      </c>
      <c r="F43" s="63">
        <v>31205</v>
      </c>
      <c r="G43" s="64">
        <v>2</v>
      </c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</row>
    <row r="44" spans="1:19" ht="18" x14ac:dyDescent="0.25">
      <c r="A44" s="59" t="s">
        <v>140</v>
      </c>
      <c r="B44" s="60" t="s">
        <v>95</v>
      </c>
      <c r="C44" s="60" t="s">
        <v>99</v>
      </c>
      <c r="D44" s="61">
        <v>35992</v>
      </c>
      <c r="E44" s="62">
        <v>16</v>
      </c>
      <c r="F44" s="63">
        <v>68260</v>
      </c>
      <c r="G44" s="64">
        <v>5</v>
      </c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</row>
    <row r="45" spans="1:19" ht="18" x14ac:dyDescent="0.25">
      <c r="A45" s="59" t="s">
        <v>141</v>
      </c>
      <c r="B45" s="60" t="s">
        <v>95</v>
      </c>
      <c r="C45" s="60" t="s">
        <v>96</v>
      </c>
      <c r="D45" s="61">
        <v>35996</v>
      </c>
      <c r="E45" s="62">
        <v>16</v>
      </c>
      <c r="F45" s="63">
        <v>40340</v>
      </c>
      <c r="G45" s="64">
        <v>2</v>
      </c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</row>
    <row r="46" spans="1:19" ht="18" x14ac:dyDescent="0.25">
      <c r="A46" s="59" t="s">
        <v>142</v>
      </c>
      <c r="B46" s="60" t="s">
        <v>95</v>
      </c>
      <c r="C46" s="60" t="s">
        <v>99</v>
      </c>
      <c r="D46" s="61">
        <v>35997</v>
      </c>
      <c r="E46" s="62">
        <v>16</v>
      </c>
      <c r="F46" s="63">
        <v>72520</v>
      </c>
      <c r="G46" s="64">
        <v>3</v>
      </c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</row>
    <row r="47" spans="1:19" ht="18" x14ac:dyDescent="0.25">
      <c r="A47" s="59" t="s">
        <v>125</v>
      </c>
      <c r="B47" s="60" t="s">
        <v>115</v>
      </c>
      <c r="C47" s="60" t="s">
        <v>101</v>
      </c>
      <c r="D47" s="61">
        <v>36371</v>
      </c>
      <c r="E47" s="62">
        <v>15</v>
      </c>
      <c r="F47" s="63">
        <v>26790</v>
      </c>
      <c r="G47" s="64">
        <v>2</v>
      </c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</row>
    <row r="48" spans="1:19" ht="18" x14ac:dyDescent="0.25">
      <c r="A48" s="59" t="s">
        <v>143</v>
      </c>
      <c r="B48" s="60" t="s">
        <v>95</v>
      </c>
      <c r="C48" s="60" t="s">
        <v>99</v>
      </c>
      <c r="D48" s="61">
        <v>36011</v>
      </c>
      <c r="E48" s="62">
        <v>16</v>
      </c>
      <c r="F48" s="63">
        <v>45050</v>
      </c>
      <c r="G48" s="64">
        <v>1</v>
      </c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</row>
    <row r="49" spans="1:19" ht="18" x14ac:dyDescent="0.25">
      <c r="A49" s="59" t="s">
        <v>144</v>
      </c>
      <c r="B49" s="60" t="s">
        <v>98</v>
      </c>
      <c r="C49" s="60" t="s">
        <v>96</v>
      </c>
      <c r="D49" s="61">
        <v>36012</v>
      </c>
      <c r="E49" s="62">
        <v>16</v>
      </c>
      <c r="F49" s="63">
        <v>78950</v>
      </c>
      <c r="G49" s="64">
        <v>1</v>
      </c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</row>
    <row r="50" spans="1:19" ht="18" x14ac:dyDescent="0.25">
      <c r="A50" s="59" t="s">
        <v>145</v>
      </c>
      <c r="B50" s="60" t="s">
        <v>105</v>
      </c>
      <c r="C50" s="60" t="s">
        <v>96</v>
      </c>
      <c r="D50" s="61">
        <v>36025</v>
      </c>
      <c r="E50" s="62">
        <v>16</v>
      </c>
      <c r="F50" s="63">
        <v>64470</v>
      </c>
      <c r="G50" s="64">
        <v>5</v>
      </c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</row>
    <row r="51" spans="1:19" ht="18" x14ac:dyDescent="0.25">
      <c r="A51" s="59" t="s">
        <v>146</v>
      </c>
      <c r="B51" s="60" t="s">
        <v>103</v>
      </c>
      <c r="C51" s="60" t="s">
        <v>110</v>
      </c>
      <c r="D51" s="61">
        <v>36028</v>
      </c>
      <c r="E51" s="62">
        <v>16</v>
      </c>
      <c r="F51" s="63">
        <v>16688</v>
      </c>
      <c r="G51" s="64">
        <v>3</v>
      </c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</row>
    <row r="52" spans="1:19" ht="18" x14ac:dyDescent="0.25">
      <c r="A52" s="59" t="s">
        <v>147</v>
      </c>
      <c r="B52" s="60" t="s">
        <v>108</v>
      </c>
      <c r="C52" s="60" t="s">
        <v>99</v>
      </c>
      <c r="D52" s="61">
        <v>36038</v>
      </c>
      <c r="E52" s="62">
        <v>16</v>
      </c>
      <c r="F52" s="63">
        <v>30340</v>
      </c>
      <c r="G52" s="64">
        <v>3</v>
      </c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</row>
    <row r="53" spans="1:19" ht="18" x14ac:dyDescent="0.25">
      <c r="A53" s="59" t="s">
        <v>116</v>
      </c>
      <c r="B53" s="60" t="s">
        <v>115</v>
      </c>
      <c r="C53" s="60" t="s">
        <v>96</v>
      </c>
      <c r="D53" s="61">
        <v>35857</v>
      </c>
      <c r="E53" s="62">
        <v>17</v>
      </c>
      <c r="F53" s="63">
        <v>82110</v>
      </c>
      <c r="G53" s="64">
        <v>3</v>
      </c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</row>
    <row r="54" spans="1:19" ht="18" x14ac:dyDescent="0.25">
      <c r="A54" s="59" t="s">
        <v>148</v>
      </c>
      <c r="B54" s="60" t="s">
        <v>105</v>
      </c>
      <c r="C54" s="60" t="s">
        <v>101</v>
      </c>
      <c r="D54" s="61">
        <v>36053</v>
      </c>
      <c r="E54" s="62">
        <v>16</v>
      </c>
      <c r="F54" s="63">
        <v>46105</v>
      </c>
      <c r="G54" s="64">
        <v>5</v>
      </c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</row>
    <row r="55" spans="1:19" ht="18" x14ac:dyDescent="0.25">
      <c r="A55" s="59" t="s">
        <v>106</v>
      </c>
      <c r="B55" s="60" t="s">
        <v>103</v>
      </c>
      <c r="C55" s="60" t="s">
        <v>101</v>
      </c>
      <c r="D55" s="61">
        <v>35826</v>
      </c>
      <c r="E55" s="62">
        <v>17</v>
      </c>
      <c r="F55" s="63">
        <v>31205</v>
      </c>
      <c r="G55" s="64">
        <v>2</v>
      </c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</row>
    <row r="56" spans="1:19" ht="18" x14ac:dyDescent="0.25">
      <c r="A56" s="59" t="s">
        <v>149</v>
      </c>
      <c r="B56" s="60" t="s">
        <v>95</v>
      </c>
      <c r="C56" s="60" t="s">
        <v>110</v>
      </c>
      <c r="D56" s="61">
        <v>36067</v>
      </c>
      <c r="E56" s="62">
        <v>16</v>
      </c>
      <c r="F56" s="63">
        <v>37612</v>
      </c>
      <c r="G56" s="64">
        <v>4</v>
      </c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</row>
    <row r="57" spans="1:19" ht="18" x14ac:dyDescent="0.25">
      <c r="A57" s="59" t="s">
        <v>150</v>
      </c>
      <c r="B57" s="60" t="s">
        <v>98</v>
      </c>
      <c r="C57" s="60" t="s">
        <v>99</v>
      </c>
      <c r="D57" s="61">
        <v>36070</v>
      </c>
      <c r="E57" s="62">
        <v>16</v>
      </c>
      <c r="F57" s="63">
        <v>59050</v>
      </c>
      <c r="G57" s="64">
        <v>4</v>
      </c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</row>
    <row r="58" spans="1:19" ht="18" x14ac:dyDescent="0.25">
      <c r="A58" s="59" t="s">
        <v>151</v>
      </c>
      <c r="B58" s="60" t="s">
        <v>133</v>
      </c>
      <c r="C58" s="60" t="s">
        <v>96</v>
      </c>
      <c r="D58" s="61">
        <v>36077</v>
      </c>
      <c r="E58" s="62">
        <v>16</v>
      </c>
      <c r="F58" s="63">
        <v>50110</v>
      </c>
      <c r="G58" s="64">
        <v>1</v>
      </c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</row>
    <row r="59" spans="1:19" ht="18" x14ac:dyDescent="0.25">
      <c r="A59" s="59" t="s">
        <v>152</v>
      </c>
      <c r="B59" s="60" t="s">
        <v>98</v>
      </c>
      <c r="C59" s="60" t="s">
        <v>96</v>
      </c>
      <c r="D59" s="61">
        <v>36078</v>
      </c>
      <c r="E59" s="62">
        <v>16</v>
      </c>
      <c r="F59" s="63">
        <v>79610</v>
      </c>
      <c r="G59" s="64">
        <v>2</v>
      </c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</row>
    <row r="60" spans="1:19" ht="18" x14ac:dyDescent="0.25">
      <c r="A60" s="59" t="s">
        <v>153</v>
      </c>
      <c r="B60" s="60" t="s">
        <v>105</v>
      </c>
      <c r="C60" s="60" t="s">
        <v>96</v>
      </c>
      <c r="D60" s="61">
        <v>36080</v>
      </c>
      <c r="E60" s="62">
        <v>16</v>
      </c>
      <c r="F60" s="63">
        <v>48410</v>
      </c>
      <c r="G60" s="64">
        <v>5</v>
      </c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</row>
    <row r="61" spans="1:19" ht="18" x14ac:dyDescent="0.25">
      <c r="A61" s="59" t="s">
        <v>154</v>
      </c>
      <c r="B61" s="60" t="s">
        <v>98</v>
      </c>
      <c r="C61" s="60" t="s">
        <v>96</v>
      </c>
      <c r="D61" s="61">
        <v>36081</v>
      </c>
      <c r="E61" s="62">
        <v>16</v>
      </c>
      <c r="F61" s="63">
        <v>67407</v>
      </c>
      <c r="G61" s="64">
        <v>5</v>
      </c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</row>
    <row r="62" spans="1:19" ht="18" x14ac:dyDescent="0.25">
      <c r="A62" s="59" t="s">
        <v>155</v>
      </c>
      <c r="B62" s="60" t="s">
        <v>129</v>
      </c>
      <c r="C62" s="60" t="s">
        <v>96</v>
      </c>
      <c r="D62" s="61">
        <v>36082</v>
      </c>
      <c r="E62" s="62">
        <v>16</v>
      </c>
      <c r="F62" s="63">
        <v>82400</v>
      </c>
      <c r="G62" s="64">
        <v>2</v>
      </c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</row>
    <row r="63" spans="1:19" ht="18" x14ac:dyDescent="0.25">
      <c r="A63" s="59" t="s">
        <v>156</v>
      </c>
      <c r="B63" s="60" t="s">
        <v>135</v>
      </c>
      <c r="C63" s="60" t="s">
        <v>110</v>
      </c>
      <c r="D63" s="61">
        <v>36084</v>
      </c>
      <c r="E63" s="62">
        <v>16</v>
      </c>
      <c r="F63" s="63">
        <v>21668</v>
      </c>
      <c r="G63" s="64">
        <v>4</v>
      </c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</row>
    <row r="64" spans="1:19" ht="18" x14ac:dyDescent="0.25">
      <c r="A64" s="59" t="s">
        <v>157</v>
      </c>
      <c r="B64" s="60" t="s">
        <v>95</v>
      </c>
      <c r="C64" s="60" t="s">
        <v>96</v>
      </c>
      <c r="D64" s="61">
        <v>36084</v>
      </c>
      <c r="E64" s="62">
        <v>16</v>
      </c>
      <c r="F64" s="63">
        <v>33210</v>
      </c>
      <c r="G64" s="64">
        <v>4</v>
      </c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</row>
    <row r="65" spans="1:19" ht="18" x14ac:dyDescent="0.25">
      <c r="A65" s="59" t="s">
        <v>158</v>
      </c>
      <c r="B65" s="60" t="s">
        <v>103</v>
      </c>
      <c r="C65" s="60" t="s">
        <v>101</v>
      </c>
      <c r="D65" s="61">
        <v>36084</v>
      </c>
      <c r="E65" s="62">
        <v>16</v>
      </c>
      <c r="F65" s="63">
        <v>45750</v>
      </c>
      <c r="G65" s="64">
        <v>5</v>
      </c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</row>
    <row r="66" spans="1:19" ht="18" x14ac:dyDescent="0.25">
      <c r="A66" s="59" t="s">
        <v>159</v>
      </c>
      <c r="B66" s="60" t="s">
        <v>103</v>
      </c>
      <c r="C66" s="60" t="s">
        <v>99</v>
      </c>
      <c r="D66" s="61">
        <v>36086</v>
      </c>
      <c r="E66" s="62">
        <v>16</v>
      </c>
      <c r="F66" s="63">
        <v>47520</v>
      </c>
      <c r="G66" s="64">
        <v>1</v>
      </c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</row>
    <row r="67" spans="1:19" ht="18" x14ac:dyDescent="0.25">
      <c r="A67" s="59" t="s">
        <v>160</v>
      </c>
      <c r="B67" s="60" t="s">
        <v>108</v>
      </c>
      <c r="C67" s="60" t="s">
        <v>99</v>
      </c>
      <c r="D67" s="61">
        <v>36087</v>
      </c>
      <c r="E67" s="62">
        <v>16</v>
      </c>
      <c r="F67" s="63">
        <v>76930</v>
      </c>
      <c r="G67" s="64">
        <v>1</v>
      </c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</row>
    <row r="68" spans="1:19" ht="18" x14ac:dyDescent="0.25">
      <c r="A68" s="59" t="s">
        <v>161</v>
      </c>
      <c r="B68" s="60" t="s">
        <v>103</v>
      </c>
      <c r="C68" s="60" t="s">
        <v>96</v>
      </c>
      <c r="D68" s="61">
        <v>36088</v>
      </c>
      <c r="E68" s="62">
        <v>16</v>
      </c>
      <c r="F68" s="63">
        <v>54580</v>
      </c>
      <c r="G68" s="64">
        <v>4</v>
      </c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</row>
    <row r="69" spans="1:19" ht="18" x14ac:dyDescent="0.25">
      <c r="A69" s="59" t="s">
        <v>125</v>
      </c>
      <c r="B69" s="60" t="s">
        <v>115</v>
      </c>
      <c r="C69" s="60" t="s">
        <v>101</v>
      </c>
      <c r="D69" s="61">
        <v>36371</v>
      </c>
      <c r="E69" s="62">
        <v>15</v>
      </c>
      <c r="F69" s="63">
        <v>26790</v>
      </c>
      <c r="G69" s="64">
        <v>2</v>
      </c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</row>
    <row r="70" spans="1:19" ht="18" x14ac:dyDescent="0.25">
      <c r="A70" s="59" t="s">
        <v>162</v>
      </c>
      <c r="B70" s="60" t="s">
        <v>95</v>
      </c>
      <c r="C70" s="60" t="s">
        <v>96</v>
      </c>
      <c r="D70" s="61">
        <v>36101</v>
      </c>
      <c r="E70" s="62">
        <v>16</v>
      </c>
      <c r="F70" s="63">
        <v>88240</v>
      </c>
      <c r="G70" s="64">
        <v>5</v>
      </c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</row>
    <row r="71" spans="1:19" ht="18" x14ac:dyDescent="0.25">
      <c r="A71" s="59" t="s">
        <v>163</v>
      </c>
      <c r="B71" s="60" t="s">
        <v>115</v>
      </c>
      <c r="C71" s="60" t="s">
        <v>96</v>
      </c>
      <c r="D71" s="61">
        <v>36116</v>
      </c>
      <c r="E71" s="62">
        <v>16</v>
      </c>
      <c r="F71" s="63">
        <v>49770</v>
      </c>
      <c r="G71" s="64">
        <v>1</v>
      </c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</row>
    <row r="72" spans="1:19" ht="18" x14ac:dyDescent="0.25">
      <c r="A72" s="59" t="s">
        <v>116</v>
      </c>
      <c r="B72" s="60" t="s">
        <v>115</v>
      </c>
      <c r="C72" s="60" t="s">
        <v>96</v>
      </c>
      <c r="D72" s="61">
        <v>35857</v>
      </c>
      <c r="E72" s="62">
        <v>17</v>
      </c>
      <c r="F72" s="63">
        <v>82110</v>
      </c>
      <c r="G72" s="64">
        <v>3</v>
      </c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</row>
    <row r="73" spans="1:19" ht="18" x14ac:dyDescent="0.25">
      <c r="A73" s="59" t="s">
        <v>164</v>
      </c>
      <c r="B73" s="60" t="s">
        <v>95</v>
      </c>
      <c r="C73" s="60" t="s">
        <v>96</v>
      </c>
      <c r="D73" s="61">
        <v>36122</v>
      </c>
      <c r="E73" s="62">
        <v>16</v>
      </c>
      <c r="F73" s="63">
        <v>22660</v>
      </c>
      <c r="G73" s="64">
        <v>2</v>
      </c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</row>
    <row r="74" spans="1:19" ht="18" x14ac:dyDescent="0.25">
      <c r="A74" s="59" t="s">
        <v>165</v>
      </c>
      <c r="B74" s="60" t="s">
        <v>103</v>
      </c>
      <c r="C74" s="60" t="s">
        <v>96</v>
      </c>
      <c r="D74" s="61">
        <v>36136</v>
      </c>
      <c r="E74" s="62">
        <v>16</v>
      </c>
      <c r="F74" s="63">
        <v>45000</v>
      </c>
      <c r="G74" s="64">
        <v>4</v>
      </c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</row>
    <row r="75" spans="1:19" ht="18" x14ac:dyDescent="0.25">
      <c r="A75" s="59" t="s">
        <v>166</v>
      </c>
      <c r="B75" s="60" t="s">
        <v>167</v>
      </c>
      <c r="C75" s="60" t="s">
        <v>96</v>
      </c>
      <c r="D75" s="61">
        <v>36143</v>
      </c>
      <c r="E75" s="62">
        <v>16</v>
      </c>
      <c r="F75" s="63">
        <v>72090</v>
      </c>
      <c r="G75" s="64">
        <v>5</v>
      </c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</row>
    <row r="76" spans="1:19" ht="18" x14ac:dyDescent="0.25">
      <c r="A76" s="59" t="s">
        <v>168</v>
      </c>
      <c r="B76" s="60" t="s">
        <v>115</v>
      </c>
      <c r="C76" s="60" t="s">
        <v>96</v>
      </c>
      <c r="D76" s="61">
        <v>36145</v>
      </c>
      <c r="E76" s="62">
        <v>16</v>
      </c>
      <c r="F76" s="63">
        <v>31260</v>
      </c>
      <c r="G76" s="64">
        <v>5</v>
      </c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</row>
    <row r="77" spans="1:19" ht="18" x14ac:dyDescent="0.25">
      <c r="A77" s="59" t="s">
        <v>169</v>
      </c>
      <c r="B77" s="60" t="s">
        <v>170</v>
      </c>
      <c r="C77" s="60" t="s">
        <v>96</v>
      </c>
      <c r="D77" s="61">
        <v>36171</v>
      </c>
      <c r="E77" s="62">
        <v>16</v>
      </c>
      <c r="F77" s="63">
        <v>54550</v>
      </c>
      <c r="G77" s="64">
        <v>1</v>
      </c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</row>
    <row r="78" spans="1:19" ht="18" x14ac:dyDescent="0.25">
      <c r="A78" s="59" t="s">
        <v>171</v>
      </c>
      <c r="B78" s="60" t="s">
        <v>135</v>
      </c>
      <c r="C78" s="60" t="s">
        <v>96</v>
      </c>
      <c r="D78" s="61">
        <v>36175</v>
      </c>
      <c r="E78" s="62">
        <v>16</v>
      </c>
      <c r="F78" s="63">
        <v>23520</v>
      </c>
      <c r="G78" s="64">
        <v>2</v>
      </c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</row>
    <row r="79" spans="1:19" ht="18" x14ac:dyDescent="0.25">
      <c r="A79" s="59" t="s">
        <v>172</v>
      </c>
      <c r="B79" s="60" t="s">
        <v>133</v>
      </c>
      <c r="C79" s="60" t="s">
        <v>99</v>
      </c>
      <c r="D79" s="61">
        <v>36176</v>
      </c>
      <c r="E79" s="62">
        <v>16</v>
      </c>
      <c r="F79" s="63">
        <v>32940</v>
      </c>
      <c r="G79" s="64">
        <v>5</v>
      </c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</row>
    <row r="80" spans="1:19" ht="18" x14ac:dyDescent="0.25">
      <c r="A80" s="59" t="s">
        <v>173</v>
      </c>
      <c r="B80" s="60" t="s">
        <v>95</v>
      </c>
      <c r="C80" s="60" t="s">
        <v>101</v>
      </c>
      <c r="D80" s="61">
        <v>36177</v>
      </c>
      <c r="E80" s="62">
        <v>16</v>
      </c>
      <c r="F80" s="63">
        <v>21670</v>
      </c>
      <c r="G80" s="64">
        <v>2</v>
      </c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</row>
    <row r="81" spans="1:19" ht="18" x14ac:dyDescent="0.25">
      <c r="A81" s="59" t="s">
        <v>174</v>
      </c>
      <c r="B81" s="60" t="s">
        <v>175</v>
      </c>
      <c r="C81" s="60" t="s">
        <v>96</v>
      </c>
      <c r="D81" s="61">
        <v>36182</v>
      </c>
      <c r="E81" s="62">
        <v>16</v>
      </c>
      <c r="F81" s="63">
        <v>68300</v>
      </c>
      <c r="G81" s="64">
        <v>5</v>
      </c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</row>
    <row r="82" spans="1:19" ht="18" x14ac:dyDescent="0.25">
      <c r="A82" s="59" t="s">
        <v>176</v>
      </c>
      <c r="B82" s="60" t="s">
        <v>115</v>
      </c>
      <c r="C82" s="60" t="s">
        <v>99</v>
      </c>
      <c r="D82" s="61">
        <v>36192</v>
      </c>
      <c r="E82" s="62">
        <v>16</v>
      </c>
      <c r="F82" s="63">
        <v>47620</v>
      </c>
      <c r="G82" s="64">
        <v>5</v>
      </c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</row>
    <row r="83" spans="1:19" ht="18" x14ac:dyDescent="0.25">
      <c r="A83" s="59" t="s">
        <v>177</v>
      </c>
      <c r="B83" s="60" t="s">
        <v>105</v>
      </c>
      <c r="C83" s="60" t="s">
        <v>99</v>
      </c>
      <c r="D83" s="61">
        <v>36193</v>
      </c>
      <c r="E83" s="62">
        <v>16</v>
      </c>
      <c r="F83" s="63">
        <v>58250</v>
      </c>
      <c r="G83" s="64">
        <v>2</v>
      </c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</row>
    <row r="84" spans="1:19" ht="18" x14ac:dyDescent="0.25">
      <c r="A84" s="59" t="s">
        <v>125</v>
      </c>
      <c r="B84" s="60" t="s">
        <v>115</v>
      </c>
      <c r="C84" s="60" t="s">
        <v>101</v>
      </c>
      <c r="D84" s="61">
        <v>36371</v>
      </c>
      <c r="E84" s="62">
        <v>15</v>
      </c>
      <c r="F84" s="63">
        <v>26790</v>
      </c>
      <c r="G84" s="64">
        <v>2</v>
      </c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</row>
    <row r="85" spans="1:19" ht="18" x14ac:dyDescent="0.25">
      <c r="A85" s="59" t="s">
        <v>178</v>
      </c>
      <c r="B85" s="60" t="s">
        <v>98</v>
      </c>
      <c r="C85" s="60" t="s">
        <v>101</v>
      </c>
      <c r="D85" s="61">
        <v>36196</v>
      </c>
      <c r="E85" s="62">
        <v>16</v>
      </c>
      <c r="F85" s="63">
        <v>34980</v>
      </c>
      <c r="G85" s="64">
        <v>2</v>
      </c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</row>
    <row r="86" spans="1:19" ht="18" x14ac:dyDescent="0.25">
      <c r="A86" s="59" t="s">
        <v>179</v>
      </c>
      <c r="B86" s="60" t="s">
        <v>95</v>
      </c>
      <c r="C86" s="60" t="s">
        <v>96</v>
      </c>
      <c r="D86" s="61">
        <v>36198</v>
      </c>
      <c r="E86" s="62">
        <v>16</v>
      </c>
      <c r="F86" s="63">
        <v>81400</v>
      </c>
      <c r="G86" s="64">
        <v>2</v>
      </c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</row>
    <row r="87" spans="1:19" ht="18" x14ac:dyDescent="0.25">
      <c r="A87" s="59" t="s">
        <v>180</v>
      </c>
      <c r="B87" s="60" t="s">
        <v>115</v>
      </c>
      <c r="C87" s="60" t="s">
        <v>99</v>
      </c>
      <c r="D87" s="61">
        <v>36199</v>
      </c>
      <c r="E87" s="62">
        <v>16</v>
      </c>
      <c r="F87" s="63">
        <v>31270</v>
      </c>
      <c r="G87" s="64">
        <v>5</v>
      </c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</row>
    <row r="88" spans="1:19" ht="18" x14ac:dyDescent="0.25">
      <c r="A88" s="59" t="s">
        <v>181</v>
      </c>
      <c r="B88" s="60" t="s">
        <v>182</v>
      </c>
      <c r="C88" s="60" t="s">
        <v>96</v>
      </c>
      <c r="D88" s="61">
        <v>36214</v>
      </c>
      <c r="E88" s="62">
        <v>16</v>
      </c>
      <c r="F88" s="63">
        <v>47850</v>
      </c>
      <c r="G88" s="64">
        <v>1</v>
      </c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</row>
    <row r="89" spans="1:19" ht="18" x14ac:dyDescent="0.25">
      <c r="A89" s="59" t="s">
        <v>183</v>
      </c>
      <c r="B89" s="60" t="s">
        <v>98</v>
      </c>
      <c r="C89" s="60" t="s">
        <v>99</v>
      </c>
      <c r="D89" s="61">
        <v>36214</v>
      </c>
      <c r="E89" s="62">
        <v>16</v>
      </c>
      <c r="F89" s="63">
        <v>53310</v>
      </c>
      <c r="G89" s="64">
        <v>5</v>
      </c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</row>
    <row r="90" spans="1:19" ht="18" x14ac:dyDescent="0.25">
      <c r="A90" s="59" t="s">
        <v>116</v>
      </c>
      <c r="B90" s="60" t="s">
        <v>115</v>
      </c>
      <c r="C90" s="60" t="s">
        <v>96</v>
      </c>
      <c r="D90" s="61">
        <v>35857</v>
      </c>
      <c r="E90" s="62">
        <v>17</v>
      </c>
      <c r="F90" s="63">
        <v>82110</v>
      </c>
      <c r="G90" s="64">
        <v>3</v>
      </c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</row>
    <row r="91" spans="1:19" ht="18" x14ac:dyDescent="0.25">
      <c r="A91" s="59" t="s">
        <v>184</v>
      </c>
      <c r="B91" s="60" t="s">
        <v>167</v>
      </c>
      <c r="C91" s="60" t="s">
        <v>101</v>
      </c>
      <c r="D91" s="61">
        <v>36217</v>
      </c>
      <c r="E91" s="62">
        <v>16</v>
      </c>
      <c r="F91" s="63">
        <v>15240</v>
      </c>
      <c r="G91" s="64">
        <v>1</v>
      </c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</row>
    <row r="92" spans="1:19" ht="18" x14ac:dyDescent="0.25">
      <c r="A92" s="59" t="s">
        <v>185</v>
      </c>
      <c r="B92" s="60" t="s">
        <v>105</v>
      </c>
      <c r="C92" s="60" t="s">
        <v>96</v>
      </c>
      <c r="D92" s="61">
        <v>36243</v>
      </c>
      <c r="E92" s="62">
        <v>16</v>
      </c>
      <c r="F92" s="63">
        <v>77680</v>
      </c>
      <c r="G92" s="64">
        <v>3</v>
      </c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</row>
    <row r="93" spans="1:19" ht="18" x14ac:dyDescent="0.25">
      <c r="A93" s="59" t="s">
        <v>186</v>
      </c>
      <c r="B93" s="60" t="s">
        <v>98</v>
      </c>
      <c r="C93" s="60" t="s">
        <v>96</v>
      </c>
      <c r="D93" s="61">
        <v>36245</v>
      </c>
      <c r="E93" s="62">
        <v>16</v>
      </c>
      <c r="F93" s="63">
        <v>58410</v>
      </c>
      <c r="G93" s="64">
        <v>5</v>
      </c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</row>
    <row r="94" spans="1:19" ht="18" x14ac:dyDescent="0.25">
      <c r="A94" s="59" t="s">
        <v>187</v>
      </c>
      <c r="B94" s="60" t="s">
        <v>175</v>
      </c>
      <c r="C94" s="60" t="s">
        <v>96</v>
      </c>
      <c r="D94" s="61">
        <v>36249</v>
      </c>
      <c r="E94" s="62">
        <v>16</v>
      </c>
      <c r="F94" s="63">
        <v>49860</v>
      </c>
      <c r="G94" s="64">
        <v>2</v>
      </c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</row>
    <row r="95" spans="1:19" ht="18" x14ac:dyDescent="0.25">
      <c r="A95" s="59" t="s">
        <v>188</v>
      </c>
      <c r="B95" s="60" t="s">
        <v>167</v>
      </c>
      <c r="C95" s="60" t="s">
        <v>96</v>
      </c>
      <c r="D95" s="61">
        <v>36260</v>
      </c>
      <c r="E95" s="62">
        <v>16</v>
      </c>
      <c r="F95" s="63">
        <v>75150</v>
      </c>
      <c r="G95" s="64">
        <v>1</v>
      </c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</row>
    <row r="96" spans="1:19" ht="18" x14ac:dyDescent="0.25">
      <c r="A96" s="59" t="s">
        <v>189</v>
      </c>
      <c r="B96" s="60" t="s">
        <v>129</v>
      </c>
      <c r="C96" s="60" t="s">
        <v>110</v>
      </c>
      <c r="D96" s="61">
        <v>36263</v>
      </c>
      <c r="E96" s="62">
        <v>16</v>
      </c>
      <c r="F96" s="63">
        <v>38768</v>
      </c>
      <c r="G96" s="64">
        <v>4</v>
      </c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</row>
    <row r="97" spans="1:19" ht="18" x14ac:dyDescent="0.25">
      <c r="A97" s="59" t="s">
        <v>190</v>
      </c>
      <c r="B97" s="60" t="s">
        <v>95</v>
      </c>
      <c r="C97" s="60" t="s">
        <v>101</v>
      </c>
      <c r="D97" s="61">
        <v>36269</v>
      </c>
      <c r="E97" s="62">
        <v>16</v>
      </c>
      <c r="F97" s="63">
        <v>48190</v>
      </c>
      <c r="G97" s="64">
        <v>1</v>
      </c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</row>
    <row r="98" spans="1:19" ht="18" x14ac:dyDescent="0.25">
      <c r="A98" s="59" t="s">
        <v>191</v>
      </c>
      <c r="B98" s="60" t="s">
        <v>133</v>
      </c>
      <c r="C98" s="60" t="s">
        <v>96</v>
      </c>
      <c r="D98" s="61">
        <v>36269</v>
      </c>
      <c r="E98" s="62">
        <v>16</v>
      </c>
      <c r="F98" s="63">
        <v>61330</v>
      </c>
      <c r="G98" s="64">
        <v>1</v>
      </c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</row>
    <row r="99" spans="1:19" ht="18" x14ac:dyDescent="0.25">
      <c r="A99" s="59" t="s">
        <v>192</v>
      </c>
      <c r="B99" s="60" t="s">
        <v>95</v>
      </c>
      <c r="C99" s="60" t="s">
        <v>96</v>
      </c>
      <c r="D99" s="61">
        <v>36273</v>
      </c>
      <c r="E99" s="62">
        <v>16</v>
      </c>
      <c r="F99" s="63">
        <v>61330</v>
      </c>
      <c r="G99" s="64">
        <v>4</v>
      </c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</row>
    <row r="100" spans="1:19" ht="18" x14ac:dyDescent="0.25">
      <c r="A100" s="59" t="s">
        <v>193</v>
      </c>
      <c r="B100" s="60" t="s">
        <v>95</v>
      </c>
      <c r="C100" s="60" t="s">
        <v>99</v>
      </c>
      <c r="D100" s="61">
        <v>36283</v>
      </c>
      <c r="E100" s="62">
        <v>16</v>
      </c>
      <c r="F100" s="63">
        <v>25130</v>
      </c>
      <c r="G100" s="64">
        <v>5</v>
      </c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</row>
    <row r="101" spans="1:19" ht="18" x14ac:dyDescent="0.25">
      <c r="A101" s="59" t="s">
        <v>194</v>
      </c>
      <c r="B101" s="60" t="s">
        <v>98</v>
      </c>
      <c r="C101" s="60" t="s">
        <v>96</v>
      </c>
      <c r="D101" s="61">
        <v>36290</v>
      </c>
      <c r="E101" s="62">
        <v>16</v>
      </c>
      <c r="F101" s="63">
        <v>39000</v>
      </c>
      <c r="G101" s="64">
        <v>3</v>
      </c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</row>
    <row r="102" spans="1:19" ht="18" x14ac:dyDescent="0.25">
      <c r="A102" s="59" t="s">
        <v>195</v>
      </c>
      <c r="B102" s="60" t="s">
        <v>115</v>
      </c>
      <c r="C102" s="60" t="s">
        <v>96</v>
      </c>
      <c r="D102" s="61">
        <v>36297</v>
      </c>
      <c r="E102" s="62">
        <v>16</v>
      </c>
      <c r="F102" s="63">
        <v>46030</v>
      </c>
      <c r="G102" s="64">
        <v>2</v>
      </c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</row>
    <row r="103" spans="1:19" ht="18" x14ac:dyDescent="0.25">
      <c r="A103" s="59" t="s">
        <v>196</v>
      </c>
      <c r="B103" s="60" t="s">
        <v>103</v>
      </c>
      <c r="C103" s="60" t="s">
        <v>99</v>
      </c>
      <c r="D103" s="61">
        <v>36297</v>
      </c>
      <c r="E103" s="62">
        <v>16</v>
      </c>
      <c r="F103" s="63">
        <v>57990</v>
      </c>
      <c r="G103" s="64">
        <v>5</v>
      </c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</row>
    <row r="104" spans="1:19" ht="18" x14ac:dyDescent="0.25">
      <c r="A104" s="59" t="s">
        <v>197</v>
      </c>
      <c r="B104" s="60" t="s">
        <v>95</v>
      </c>
      <c r="C104" s="60" t="s">
        <v>110</v>
      </c>
      <c r="D104" s="61">
        <v>36305</v>
      </c>
      <c r="E104" s="62">
        <v>16</v>
      </c>
      <c r="F104" s="63">
        <v>9424</v>
      </c>
      <c r="G104" s="64">
        <v>4</v>
      </c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</row>
    <row r="105" spans="1:19" ht="18" x14ac:dyDescent="0.25">
      <c r="A105" s="59" t="s">
        <v>198</v>
      </c>
      <c r="B105" s="60" t="s">
        <v>98</v>
      </c>
      <c r="C105" s="60" t="s">
        <v>96</v>
      </c>
      <c r="D105" s="61">
        <v>36312</v>
      </c>
      <c r="E105" s="62">
        <v>16</v>
      </c>
      <c r="F105" s="63">
        <v>69200</v>
      </c>
      <c r="G105" s="64">
        <v>4</v>
      </c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</row>
    <row r="106" spans="1:19" ht="18" x14ac:dyDescent="0.25">
      <c r="A106" s="59" t="s">
        <v>199</v>
      </c>
      <c r="B106" s="60" t="s">
        <v>95</v>
      </c>
      <c r="C106" s="60" t="s">
        <v>96</v>
      </c>
      <c r="D106" s="61">
        <v>36318</v>
      </c>
      <c r="E106" s="62">
        <v>16</v>
      </c>
      <c r="F106" s="63">
        <v>68750</v>
      </c>
      <c r="G106" s="64">
        <v>1</v>
      </c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</row>
    <row r="107" spans="1:19" ht="18" x14ac:dyDescent="0.25">
      <c r="A107" s="59" t="s">
        <v>200</v>
      </c>
      <c r="B107" s="60" t="s">
        <v>123</v>
      </c>
      <c r="C107" s="60" t="s">
        <v>110</v>
      </c>
      <c r="D107" s="61">
        <v>36329</v>
      </c>
      <c r="E107" s="62">
        <v>16</v>
      </c>
      <c r="F107" s="63">
        <v>39764</v>
      </c>
      <c r="G107" s="64">
        <v>1</v>
      </c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</row>
    <row r="108" spans="1:19" ht="18" x14ac:dyDescent="0.25">
      <c r="A108" s="59" t="s">
        <v>201</v>
      </c>
      <c r="B108" s="60" t="s">
        <v>105</v>
      </c>
      <c r="C108" s="60" t="s">
        <v>96</v>
      </c>
      <c r="D108" s="61">
        <v>36330</v>
      </c>
      <c r="E108" s="62">
        <v>16</v>
      </c>
      <c r="F108" s="63">
        <v>61850</v>
      </c>
      <c r="G108" s="64">
        <v>2</v>
      </c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</row>
    <row r="109" spans="1:19" ht="18" x14ac:dyDescent="0.25">
      <c r="A109" s="59" t="s">
        <v>202</v>
      </c>
      <c r="B109" s="60" t="s">
        <v>95</v>
      </c>
      <c r="C109" s="60" t="s">
        <v>96</v>
      </c>
      <c r="D109" s="61">
        <v>36332</v>
      </c>
      <c r="E109" s="62">
        <v>16</v>
      </c>
      <c r="F109" s="63">
        <v>37760</v>
      </c>
      <c r="G109" s="64">
        <v>2</v>
      </c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</row>
    <row r="110" spans="1:19" ht="18" x14ac:dyDescent="0.25">
      <c r="A110" s="59" t="s">
        <v>203</v>
      </c>
      <c r="B110" s="60" t="s">
        <v>103</v>
      </c>
      <c r="C110" s="60" t="s">
        <v>110</v>
      </c>
      <c r="D110" s="61">
        <v>36340</v>
      </c>
      <c r="E110" s="62">
        <v>16</v>
      </c>
      <c r="F110" s="63">
        <v>37016</v>
      </c>
      <c r="G110" s="64">
        <v>4</v>
      </c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</row>
    <row r="111" spans="1:19" ht="18" x14ac:dyDescent="0.25">
      <c r="A111" s="59" t="s">
        <v>204</v>
      </c>
      <c r="B111" s="60" t="s">
        <v>133</v>
      </c>
      <c r="C111" s="60" t="s">
        <v>99</v>
      </c>
      <c r="D111" s="61">
        <v>36342</v>
      </c>
      <c r="E111" s="62">
        <v>16</v>
      </c>
      <c r="F111" s="63">
        <v>86970</v>
      </c>
      <c r="G111" s="64">
        <v>4</v>
      </c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</row>
    <row r="112" spans="1:19" ht="18" x14ac:dyDescent="0.25">
      <c r="A112" s="59" t="s">
        <v>116</v>
      </c>
      <c r="B112" s="60" t="s">
        <v>115</v>
      </c>
      <c r="C112" s="60" t="s">
        <v>96</v>
      </c>
      <c r="D112" s="61">
        <v>35857</v>
      </c>
      <c r="E112" s="62">
        <v>17</v>
      </c>
      <c r="F112" s="63">
        <v>82110</v>
      </c>
      <c r="G112" s="64">
        <v>3</v>
      </c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</row>
    <row r="113" spans="1:19" ht="18" x14ac:dyDescent="0.25">
      <c r="A113" s="59" t="s">
        <v>205</v>
      </c>
      <c r="B113" s="60" t="s">
        <v>133</v>
      </c>
      <c r="C113" s="60" t="s">
        <v>101</v>
      </c>
      <c r="D113" s="61">
        <v>36357</v>
      </c>
      <c r="E113" s="62">
        <v>15</v>
      </c>
      <c r="F113" s="63">
        <v>42905</v>
      </c>
      <c r="G113" s="64">
        <v>1</v>
      </c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</row>
    <row r="114" spans="1:19" ht="18" x14ac:dyDescent="0.25">
      <c r="A114" s="59" t="s">
        <v>206</v>
      </c>
      <c r="B114" s="60" t="s">
        <v>98</v>
      </c>
      <c r="C114" s="60" t="s">
        <v>96</v>
      </c>
      <c r="D114" s="61">
        <v>36360</v>
      </c>
      <c r="E114" s="62">
        <v>15</v>
      </c>
      <c r="F114" s="63">
        <v>67020</v>
      </c>
      <c r="G114" s="64">
        <v>1</v>
      </c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</row>
    <row r="115" spans="1:19" ht="18" x14ac:dyDescent="0.25">
      <c r="A115" s="59" t="s">
        <v>207</v>
      </c>
      <c r="B115" s="60" t="s">
        <v>95</v>
      </c>
      <c r="C115" s="60" t="s">
        <v>101</v>
      </c>
      <c r="D115" s="61">
        <v>36360</v>
      </c>
      <c r="E115" s="62">
        <v>15</v>
      </c>
      <c r="F115" s="63">
        <v>11065</v>
      </c>
      <c r="G115" s="64">
        <v>1</v>
      </c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</row>
    <row r="116" spans="1:19" ht="18" x14ac:dyDescent="0.25">
      <c r="A116" s="59" t="s">
        <v>208</v>
      </c>
      <c r="B116" s="60" t="s">
        <v>105</v>
      </c>
      <c r="C116" s="60" t="s">
        <v>101</v>
      </c>
      <c r="D116" s="61">
        <v>36365</v>
      </c>
      <c r="E116" s="62">
        <v>15</v>
      </c>
      <c r="F116" s="63">
        <v>19825</v>
      </c>
      <c r="G116" s="64">
        <v>2</v>
      </c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</row>
    <row r="117" spans="1:19" ht="18" x14ac:dyDescent="0.25">
      <c r="A117" s="59" t="s">
        <v>125</v>
      </c>
      <c r="B117" s="60" t="s">
        <v>115</v>
      </c>
      <c r="C117" s="60" t="s">
        <v>101</v>
      </c>
      <c r="D117" s="61">
        <v>36371</v>
      </c>
      <c r="E117" s="62">
        <v>15</v>
      </c>
      <c r="F117" s="63">
        <v>26790</v>
      </c>
      <c r="G117" s="64">
        <v>2</v>
      </c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</row>
    <row r="118" spans="1:19" ht="18" x14ac:dyDescent="0.25">
      <c r="A118" s="59" t="s">
        <v>209</v>
      </c>
      <c r="B118" s="60" t="s">
        <v>103</v>
      </c>
      <c r="C118" s="60" t="s">
        <v>99</v>
      </c>
      <c r="D118" s="61">
        <v>36375</v>
      </c>
      <c r="E118" s="62">
        <v>15</v>
      </c>
      <c r="F118" s="63">
        <v>71300</v>
      </c>
      <c r="G118" s="64">
        <v>5</v>
      </c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</row>
    <row r="119" spans="1:19" ht="18" x14ac:dyDescent="0.25">
      <c r="A119" s="59" t="s">
        <v>210</v>
      </c>
      <c r="B119" s="60" t="s">
        <v>103</v>
      </c>
      <c r="C119" s="60" t="s">
        <v>110</v>
      </c>
      <c r="D119" s="61">
        <v>36380</v>
      </c>
      <c r="E119" s="62">
        <v>15</v>
      </c>
      <c r="F119" s="63">
        <v>36052</v>
      </c>
      <c r="G119" s="64">
        <v>5</v>
      </c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</row>
    <row r="120" spans="1:19" ht="18" x14ac:dyDescent="0.25">
      <c r="A120" s="59" t="s">
        <v>211</v>
      </c>
      <c r="B120" s="60" t="s">
        <v>115</v>
      </c>
      <c r="C120" s="60" t="s">
        <v>96</v>
      </c>
      <c r="D120" s="61">
        <v>36392</v>
      </c>
      <c r="E120" s="62">
        <v>15</v>
      </c>
      <c r="F120" s="63">
        <v>51410</v>
      </c>
      <c r="G120" s="64">
        <v>4</v>
      </c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</row>
    <row r="121" spans="1:19" ht="18" x14ac:dyDescent="0.25">
      <c r="A121" s="59" t="s">
        <v>212</v>
      </c>
      <c r="B121" s="60" t="s">
        <v>103</v>
      </c>
      <c r="C121" s="60" t="s">
        <v>96</v>
      </c>
      <c r="D121" s="61">
        <v>36393</v>
      </c>
      <c r="E121" s="62">
        <v>15</v>
      </c>
      <c r="F121" s="63">
        <v>65910</v>
      </c>
      <c r="G121" s="64">
        <v>5</v>
      </c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</row>
    <row r="122" spans="1:19" ht="18" x14ac:dyDescent="0.25">
      <c r="A122" s="59" t="s">
        <v>213</v>
      </c>
      <c r="B122" s="60" t="s">
        <v>98</v>
      </c>
      <c r="C122" s="60" t="s">
        <v>99</v>
      </c>
      <c r="D122" s="61">
        <v>36406</v>
      </c>
      <c r="E122" s="62">
        <v>15</v>
      </c>
      <c r="F122" s="63">
        <v>60800</v>
      </c>
      <c r="G122" s="64">
        <v>4</v>
      </c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</row>
    <row r="123" spans="1:19" ht="18" x14ac:dyDescent="0.25">
      <c r="A123" s="59" t="s">
        <v>214</v>
      </c>
      <c r="B123" s="60" t="s">
        <v>98</v>
      </c>
      <c r="C123" s="60" t="s">
        <v>96</v>
      </c>
      <c r="D123" s="61">
        <v>36407</v>
      </c>
      <c r="E123" s="62">
        <v>15</v>
      </c>
      <c r="F123" s="63">
        <v>45880</v>
      </c>
      <c r="G123" s="64">
        <v>5</v>
      </c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</row>
    <row r="124" spans="1:19" ht="18" x14ac:dyDescent="0.25">
      <c r="A124" s="59" t="s">
        <v>215</v>
      </c>
      <c r="B124" s="60" t="s">
        <v>95</v>
      </c>
      <c r="C124" s="60" t="s">
        <v>96</v>
      </c>
      <c r="D124" s="61">
        <v>36413</v>
      </c>
      <c r="E124" s="62">
        <v>15</v>
      </c>
      <c r="F124" s="63">
        <v>40060</v>
      </c>
      <c r="G124" s="64">
        <v>3</v>
      </c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</row>
    <row r="125" spans="1:19" ht="18" x14ac:dyDescent="0.25">
      <c r="A125" s="59" t="s">
        <v>216</v>
      </c>
      <c r="B125" s="60" t="s">
        <v>129</v>
      </c>
      <c r="C125" s="60" t="s">
        <v>96</v>
      </c>
      <c r="D125" s="61">
        <v>36414</v>
      </c>
      <c r="E125" s="62">
        <v>15</v>
      </c>
      <c r="F125" s="63">
        <v>39680</v>
      </c>
      <c r="G125" s="64">
        <v>5</v>
      </c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</row>
    <row r="126" spans="1:19" ht="18" x14ac:dyDescent="0.25">
      <c r="A126" s="59" t="s">
        <v>217</v>
      </c>
      <c r="B126" s="60" t="s">
        <v>95</v>
      </c>
      <c r="C126" s="60" t="s">
        <v>101</v>
      </c>
      <c r="D126" s="61">
        <v>36422</v>
      </c>
      <c r="E126" s="62">
        <v>15</v>
      </c>
      <c r="F126" s="63">
        <v>17270</v>
      </c>
      <c r="G126" s="64">
        <v>5</v>
      </c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</row>
    <row r="127" spans="1:19" ht="18" x14ac:dyDescent="0.25">
      <c r="A127" s="59" t="s">
        <v>218</v>
      </c>
      <c r="B127" s="60" t="s">
        <v>98</v>
      </c>
      <c r="C127" s="60" t="s">
        <v>101</v>
      </c>
      <c r="D127" s="61">
        <v>36423</v>
      </c>
      <c r="E127" s="62">
        <v>15</v>
      </c>
      <c r="F127" s="63">
        <v>47350</v>
      </c>
      <c r="G127" s="64">
        <v>1</v>
      </c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</row>
    <row r="128" spans="1:19" ht="18" x14ac:dyDescent="0.25">
      <c r="A128" s="59" t="s">
        <v>219</v>
      </c>
      <c r="B128" s="60" t="s">
        <v>95</v>
      </c>
      <c r="C128" s="60" t="s">
        <v>96</v>
      </c>
      <c r="D128" s="61">
        <v>36431</v>
      </c>
      <c r="E128" s="62">
        <v>15</v>
      </c>
      <c r="F128" s="63">
        <v>35820</v>
      </c>
      <c r="G128" s="64">
        <v>2</v>
      </c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</row>
    <row r="129" spans="1:19" ht="18" x14ac:dyDescent="0.25">
      <c r="A129" s="59" t="s">
        <v>220</v>
      </c>
      <c r="B129" s="60" t="s">
        <v>95</v>
      </c>
      <c r="C129" s="60" t="s">
        <v>96</v>
      </c>
      <c r="D129" s="61">
        <v>36444</v>
      </c>
      <c r="E129" s="62">
        <v>15</v>
      </c>
      <c r="F129" s="63">
        <v>67280</v>
      </c>
      <c r="G129" s="64">
        <v>3</v>
      </c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</row>
    <row r="130" spans="1:19" ht="18" x14ac:dyDescent="0.25">
      <c r="A130" s="59" t="s">
        <v>221</v>
      </c>
      <c r="B130" s="60" t="s">
        <v>95</v>
      </c>
      <c r="C130" s="60" t="s">
        <v>99</v>
      </c>
      <c r="D130" s="61">
        <v>36455</v>
      </c>
      <c r="E130" s="62">
        <v>15</v>
      </c>
      <c r="F130" s="63">
        <v>23810</v>
      </c>
      <c r="G130" s="64">
        <v>4</v>
      </c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</row>
    <row r="131" spans="1:19" ht="18" x14ac:dyDescent="0.25">
      <c r="A131" s="59" t="s">
        <v>222</v>
      </c>
      <c r="B131" s="60" t="s">
        <v>115</v>
      </c>
      <c r="C131" s="60" t="s">
        <v>96</v>
      </c>
      <c r="D131" s="61">
        <v>36456</v>
      </c>
      <c r="E131" s="62">
        <v>15</v>
      </c>
      <c r="F131" s="63">
        <v>43460</v>
      </c>
      <c r="G131" s="64">
        <v>5</v>
      </c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</row>
    <row r="132" spans="1:19" ht="18" x14ac:dyDescent="0.25">
      <c r="A132" s="59" t="s">
        <v>223</v>
      </c>
      <c r="B132" s="60" t="s">
        <v>105</v>
      </c>
      <c r="C132" s="60" t="s">
        <v>110</v>
      </c>
      <c r="D132" s="61">
        <v>36458</v>
      </c>
      <c r="E132" s="62">
        <v>15</v>
      </c>
      <c r="F132" s="63">
        <v>32536</v>
      </c>
      <c r="G132" s="64">
        <v>2</v>
      </c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</row>
    <row r="133" spans="1:19" ht="18" x14ac:dyDescent="0.25">
      <c r="A133" s="59" t="s">
        <v>224</v>
      </c>
      <c r="B133" s="60" t="s">
        <v>105</v>
      </c>
      <c r="C133" s="60" t="s">
        <v>101</v>
      </c>
      <c r="D133" s="61">
        <v>36462</v>
      </c>
      <c r="E133" s="62">
        <v>15</v>
      </c>
      <c r="F133" s="63">
        <v>26185</v>
      </c>
      <c r="G133" s="64">
        <v>5</v>
      </c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</row>
    <row r="134" spans="1:19" ht="18" x14ac:dyDescent="0.25">
      <c r="A134" s="59" t="s">
        <v>225</v>
      </c>
      <c r="B134" s="60" t="s">
        <v>115</v>
      </c>
      <c r="C134" s="60" t="s">
        <v>96</v>
      </c>
      <c r="D134" s="61">
        <v>36463</v>
      </c>
      <c r="E134" s="62">
        <v>15</v>
      </c>
      <c r="F134" s="63">
        <v>44220</v>
      </c>
      <c r="G134" s="64">
        <v>3</v>
      </c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</row>
    <row r="135" spans="1:19" ht="18" x14ac:dyDescent="0.25">
      <c r="A135" s="59" t="s">
        <v>226</v>
      </c>
      <c r="B135" s="60" t="s">
        <v>135</v>
      </c>
      <c r="C135" s="60" t="s">
        <v>96</v>
      </c>
      <c r="D135" s="61">
        <v>36466</v>
      </c>
      <c r="E135" s="62">
        <v>15</v>
      </c>
      <c r="F135" s="63">
        <v>68410</v>
      </c>
      <c r="G135" s="64">
        <v>5</v>
      </c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</row>
    <row r="136" spans="1:19" ht="18" x14ac:dyDescent="0.25">
      <c r="A136" s="59" t="s">
        <v>227</v>
      </c>
      <c r="B136" s="60" t="s">
        <v>108</v>
      </c>
      <c r="C136" s="60" t="s">
        <v>99</v>
      </c>
      <c r="D136" s="61">
        <v>36470</v>
      </c>
      <c r="E136" s="62">
        <v>15</v>
      </c>
      <c r="F136" s="63">
        <v>23560</v>
      </c>
      <c r="G136" s="64">
        <v>3</v>
      </c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</row>
    <row r="137" spans="1:19" ht="18" x14ac:dyDescent="0.25">
      <c r="A137" s="59" t="s">
        <v>228</v>
      </c>
      <c r="B137" s="60" t="s">
        <v>98</v>
      </c>
      <c r="C137" s="60" t="s">
        <v>99</v>
      </c>
      <c r="D137" s="61">
        <v>36479</v>
      </c>
      <c r="E137" s="62">
        <v>15</v>
      </c>
      <c r="F137" s="63">
        <v>54840</v>
      </c>
      <c r="G137" s="64">
        <v>4</v>
      </c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</row>
    <row r="138" spans="1:19" ht="18" x14ac:dyDescent="0.25">
      <c r="A138" s="59" t="s">
        <v>229</v>
      </c>
      <c r="B138" s="60" t="s">
        <v>108</v>
      </c>
      <c r="C138" s="60" t="s">
        <v>110</v>
      </c>
      <c r="D138" s="61">
        <v>36487</v>
      </c>
      <c r="E138" s="62">
        <v>15</v>
      </c>
      <c r="F138" s="63">
        <v>33056</v>
      </c>
      <c r="G138" s="64">
        <v>5</v>
      </c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</row>
    <row r="139" spans="1:19" ht="18" x14ac:dyDescent="0.25">
      <c r="A139" s="59" t="s">
        <v>116</v>
      </c>
      <c r="B139" s="60" t="s">
        <v>115</v>
      </c>
      <c r="C139" s="60" t="s">
        <v>96</v>
      </c>
      <c r="D139" s="61">
        <v>35857</v>
      </c>
      <c r="E139" s="62">
        <v>17</v>
      </c>
      <c r="F139" s="63">
        <v>82110</v>
      </c>
      <c r="G139" s="64">
        <v>3</v>
      </c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</row>
    <row r="140" spans="1:19" ht="18" x14ac:dyDescent="0.25">
      <c r="A140" s="59" t="s">
        <v>230</v>
      </c>
      <c r="B140" s="60" t="s">
        <v>108</v>
      </c>
      <c r="C140" s="60" t="s">
        <v>96</v>
      </c>
      <c r="D140" s="61">
        <v>36506</v>
      </c>
      <c r="E140" s="62">
        <v>15</v>
      </c>
      <c r="F140" s="63">
        <v>32100</v>
      </c>
      <c r="G140" s="64">
        <v>1</v>
      </c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</row>
    <row r="141" spans="1:19" ht="18" x14ac:dyDescent="0.25">
      <c r="A141" s="59" t="s">
        <v>231</v>
      </c>
      <c r="B141" s="60" t="s">
        <v>98</v>
      </c>
      <c r="C141" s="60" t="s">
        <v>96</v>
      </c>
      <c r="D141" s="61">
        <v>36514</v>
      </c>
      <c r="E141" s="62">
        <v>15</v>
      </c>
      <c r="F141" s="63">
        <v>48250</v>
      </c>
      <c r="G141" s="64">
        <v>3</v>
      </c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</row>
    <row r="142" spans="1:19" ht="18" x14ac:dyDescent="0.25">
      <c r="A142" s="59" t="s">
        <v>232</v>
      </c>
      <c r="B142" s="60" t="s">
        <v>233</v>
      </c>
      <c r="C142" s="60" t="s">
        <v>110</v>
      </c>
      <c r="D142" s="61">
        <v>36519</v>
      </c>
      <c r="E142" s="62">
        <v>15</v>
      </c>
      <c r="F142" s="63">
        <v>61860</v>
      </c>
      <c r="G142" s="64">
        <v>5</v>
      </c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</row>
    <row r="143" spans="1:19" ht="18" x14ac:dyDescent="0.25">
      <c r="A143" s="59" t="s">
        <v>234</v>
      </c>
      <c r="B143" s="60" t="s">
        <v>98</v>
      </c>
      <c r="C143" s="60" t="s">
        <v>96</v>
      </c>
      <c r="D143" s="61">
        <v>36526</v>
      </c>
      <c r="E143" s="62">
        <v>15</v>
      </c>
      <c r="F143" s="63">
        <v>29260</v>
      </c>
      <c r="G143" s="64">
        <v>4</v>
      </c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</row>
    <row r="144" spans="1:19" ht="18" x14ac:dyDescent="0.25">
      <c r="A144" s="59" t="s">
        <v>235</v>
      </c>
      <c r="B144" s="60" t="s">
        <v>98</v>
      </c>
      <c r="C144" s="60" t="s">
        <v>101</v>
      </c>
      <c r="D144" s="61">
        <v>36531</v>
      </c>
      <c r="E144" s="62">
        <v>15</v>
      </c>
      <c r="F144" s="63">
        <v>20990</v>
      </c>
      <c r="G144" s="64">
        <v>4</v>
      </c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</row>
    <row r="145" spans="1:19" ht="18" x14ac:dyDescent="0.25">
      <c r="A145" s="59" t="s">
        <v>236</v>
      </c>
      <c r="B145" s="60" t="s">
        <v>95</v>
      </c>
      <c r="C145" s="60" t="s">
        <v>96</v>
      </c>
      <c r="D145" s="61">
        <v>36535</v>
      </c>
      <c r="E145" s="62">
        <v>15</v>
      </c>
      <c r="F145" s="63">
        <v>76192</v>
      </c>
      <c r="G145" s="64">
        <v>4</v>
      </c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</row>
    <row r="146" spans="1:19" ht="18" x14ac:dyDescent="0.25">
      <c r="A146" s="59" t="s">
        <v>237</v>
      </c>
      <c r="B146" s="60" t="s">
        <v>103</v>
      </c>
      <c r="C146" s="60" t="s">
        <v>96</v>
      </c>
      <c r="D146" s="61">
        <v>36536</v>
      </c>
      <c r="E146" s="62">
        <v>15</v>
      </c>
      <c r="F146" s="63">
        <v>62400</v>
      </c>
      <c r="G146" s="64">
        <v>4</v>
      </c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</row>
    <row r="147" spans="1:19" ht="18" x14ac:dyDescent="0.25">
      <c r="A147" s="59" t="s">
        <v>238</v>
      </c>
      <c r="B147" s="60" t="s">
        <v>105</v>
      </c>
      <c r="C147" s="60" t="s">
        <v>96</v>
      </c>
      <c r="D147" s="61">
        <v>36549</v>
      </c>
      <c r="E147" s="62">
        <v>15</v>
      </c>
      <c r="F147" s="63">
        <v>35460</v>
      </c>
      <c r="G147" s="64">
        <v>1</v>
      </c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</row>
    <row r="148" spans="1:19" ht="18" x14ac:dyDescent="0.25">
      <c r="A148" s="59" t="s">
        <v>239</v>
      </c>
      <c r="B148" s="60" t="s">
        <v>240</v>
      </c>
      <c r="C148" s="60" t="s">
        <v>101</v>
      </c>
      <c r="D148" s="61">
        <v>36557</v>
      </c>
      <c r="E148" s="62">
        <v>15</v>
      </c>
      <c r="F148" s="63">
        <v>31250</v>
      </c>
      <c r="G148" s="64">
        <v>2</v>
      </c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</row>
    <row r="149" spans="1:19" ht="18" x14ac:dyDescent="0.25">
      <c r="A149" s="59" t="s">
        <v>241</v>
      </c>
      <c r="B149" s="60" t="s">
        <v>98</v>
      </c>
      <c r="C149" s="60" t="s">
        <v>110</v>
      </c>
      <c r="D149" s="61">
        <v>36557</v>
      </c>
      <c r="E149" s="62">
        <v>15</v>
      </c>
      <c r="F149" s="63">
        <v>15552</v>
      </c>
      <c r="G149" s="64">
        <v>4</v>
      </c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</row>
    <row r="150" spans="1:19" ht="18" x14ac:dyDescent="0.25">
      <c r="A150" s="59" t="s">
        <v>242</v>
      </c>
      <c r="B150" s="60" t="s">
        <v>135</v>
      </c>
      <c r="C150" s="60" t="s">
        <v>96</v>
      </c>
      <c r="D150" s="61">
        <v>36567</v>
      </c>
      <c r="E150" s="62">
        <v>15</v>
      </c>
      <c r="F150" s="63">
        <v>45450</v>
      </c>
      <c r="G150" s="64">
        <v>5</v>
      </c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</row>
    <row r="151" spans="1:19" ht="18" x14ac:dyDescent="0.25">
      <c r="A151" s="59" t="s">
        <v>243</v>
      </c>
      <c r="B151" s="60" t="s">
        <v>244</v>
      </c>
      <c r="C151" s="60" t="s">
        <v>96</v>
      </c>
      <c r="D151" s="61">
        <v>36569</v>
      </c>
      <c r="E151" s="62">
        <v>15</v>
      </c>
      <c r="F151" s="63">
        <v>75060</v>
      </c>
      <c r="G151" s="64">
        <v>5</v>
      </c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</row>
    <row r="152" spans="1:19" ht="18" x14ac:dyDescent="0.25">
      <c r="A152" s="59" t="s">
        <v>245</v>
      </c>
      <c r="B152" s="60" t="s">
        <v>95</v>
      </c>
      <c r="C152" s="60" t="s">
        <v>99</v>
      </c>
      <c r="D152" s="61">
        <v>36600</v>
      </c>
      <c r="E152" s="62">
        <v>15</v>
      </c>
      <c r="F152" s="63">
        <v>41840</v>
      </c>
      <c r="G152" s="64">
        <v>2</v>
      </c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</row>
    <row r="153" spans="1:19" ht="18" x14ac:dyDescent="0.25">
      <c r="A153" s="59" t="s">
        <v>246</v>
      </c>
      <c r="B153" s="60" t="s">
        <v>108</v>
      </c>
      <c r="C153" s="60" t="s">
        <v>110</v>
      </c>
      <c r="D153" s="61">
        <v>36602</v>
      </c>
      <c r="E153" s="62">
        <v>15</v>
      </c>
      <c r="F153" s="63">
        <v>30080</v>
      </c>
      <c r="G153" s="64">
        <v>3</v>
      </c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</row>
    <row r="154" spans="1:19" ht="18" x14ac:dyDescent="0.25">
      <c r="A154" s="59" t="s">
        <v>247</v>
      </c>
      <c r="B154" s="60" t="s">
        <v>95</v>
      </c>
      <c r="C154" s="60" t="s">
        <v>101</v>
      </c>
      <c r="D154" s="61">
        <v>36604</v>
      </c>
      <c r="E154" s="62">
        <v>15</v>
      </c>
      <c r="F154" s="63">
        <v>46710</v>
      </c>
      <c r="G154" s="64">
        <v>3</v>
      </c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</row>
    <row r="155" spans="1:19" ht="18" x14ac:dyDescent="0.25">
      <c r="A155" s="59" t="s">
        <v>248</v>
      </c>
      <c r="B155" s="60" t="s">
        <v>182</v>
      </c>
      <c r="C155" s="60" t="s">
        <v>96</v>
      </c>
      <c r="D155" s="61">
        <v>36619</v>
      </c>
      <c r="E155" s="62">
        <v>15</v>
      </c>
      <c r="F155" s="63">
        <v>56440</v>
      </c>
      <c r="G155" s="64">
        <v>1</v>
      </c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</row>
    <row r="156" spans="1:19" ht="18" x14ac:dyDescent="0.25">
      <c r="A156" s="59" t="s">
        <v>249</v>
      </c>
      <c r="B156" s="60" t="s">
        <v>105</v>
      </c>
      <c r="C156" s="60" t="s">
        <v>96</v>
      </c>
      <c r="D156" s="61">
        <v>36619</v>
      </c>
      <c r="E156" s="62">
        <v>15</v>
      </c>
      <c r="F156" s="63">
        <v>71970</v>
      </c>
      <c r="G156" s="64">
        <v>4</v>
      </c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</row>
    <row r="157" spans="1:19" ht="18" x14ac:dyDescent="0.25">
      <c r="B157" s="58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</row>
    <row r="158" spans="1:19" ht="18" x14ac:dyDescent="0.25">
      <c r="B158" s="58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</row>
    <row r="159" spans="1:19" ht="18" x14ac:dyDescent="0.25">
      <c r="B159" s="58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</row>
    <row r="160" spans="1:19" ht="18" x14ac:dyDescent="0.25">
      <c r="B160" s="58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</row>
    <row r="161" spans="2:19" ht="18" x14ac:dyDescent="0.25">
      <c r="B161" s="58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</row>
    <row r="162" spans="2:19" ht="18" x14ac:dyDescent="0.25">
      <c r="B162" s="58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</row>
    <row r="163" spans="2:19" ht="18" x14ac:dyDescent="0.25">
      <c r="B163" s="58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</row>
    <row r="164" spans="2:19" ht="18" x14ac:dyDescent="0.25">
      <c r="B164" s="58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</row>
    <row r="165" spans="2:19" ht="18" x14ac:dyDescent="0.25">
      <c r="B165" s="58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</row>
    <row r="166" spans="2:19" ht="18" x14ac:dyDescent="0.25">
      <c r="B166" s="58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</row>
    <row r="167" spans="2:19" ht="18" x14ac:dyDescent="0.25">
      <c r="B167" s="58"/>
      <c r="I167" s="57"/>
      <c r="J167" s="57"/>
      <c r="K167" s="57"/>
      <c r="L167" s="57"/>
      <c r="M167" s="57"/>
      <c r="N167" s="57"/>
      <c r="O167" s="57"/>
      <c r="P167" s="57"/>
      <c r="Q167" s="57"/>
    </row>
    <row r="168" spans="2:19" ht="18" x14ac:dyDescent="0.25">
      <c r="B168" s="58"/>
      <c r="J168" s="57"/>
      <c r="K168" s="57"/>
    </row>
    <row r="169" spans="2:19" ht="18" x14ac:dyDescent="0.25">
      <c r="B169" s="58"/>
    </row>
    <row r="170" spans="2:19" ht="18" x14ac:dyDescent="0.25">
      <c r="B170" s="58"/>
    </row>
    <row r="171" spans="2:19" ht="18" x14ac:dyDescent="0.25">
      <c r="B171" s="58"/>
    </row>
    <row r="172" spans="2:19" ht="18" x14ac:dyDescent="0.25">
      <c r="B172" s="58"/>
    </row>
    <row r="173" spans="2:19" ht="18" x14ac:dyDescent="0.25">
      <c r="B173" s="58"/>
    </row>
    <row r="174" spans="2:19" ht="18" x14ac:dyDescent="0.25">
      <c r="B174" s="58"/>
    </row>
    <row r="175" spans="2:19" ht="18" x14ac:dyDescent="0.25">
      <c r="B175" s="58"/>
    </row>
    <row r="176" spans="2:19" ht="18" x14ac:dyDescent="0.25">
      <c r="B176" s="58"/>
    </row>
    <row r="177" spans="2:2" ht="18" x14ac:dyDescent="0.25">
      <c r="B177" s="58"/>
    </row>
    <row r="178" spans="2:2" ht="18" x14ac:dyDescent="0.25">
      <c r="B178" s="58"/>
    </row>
    <row r="179" spans="2:2" ht="18" x14ac:dyDescent="0.25">
      <c r="B179" s="58"/>
    </row>
    <row r="180" spans="2:2" ht="18" x14ac:dyDescent="0.25">
      <c r="B180" s="58"/>
    </row>
    <row r="181" spans="2:2" ht="18" x14ac:dyDescent="0.25">
      <c r="B181" s="58"/>
    </row>
    <row r="182" spans="2:2" ht="18" x14ac:dyDescent="0.25">
      <c r="B182" s="58"/>
    </row>
    <row r="183" spans="2:2" ht="18" x14ac:dyDescent="0.25">
      <c r="B183" s="58"/>
    </row>
    <row r="184" spans="2:2" ht="18" x14ac:dyDescent="0.25">
      <c r="B184" s="58"/>
    </row>
    <row r="185" spans="2:2" ht="18" x14ac:dyDescent="0.25">
      <c r="B185" s="58"/>
    </row>
    <row r="186" spans="2:2" ht="18" x14ac:dyDescent="0.25">
      <c r="B186" s="58"/>
    </row>
    <row r="187" spans="2:2" ht="18" x14ac:dyDescent="0.25">
      <c r="B187" s="58"/>
    </row>
    <row r="188" spans="2:2" ht="18" x14ac:dyDescent="0.25">
      <c r="B188" s="58"/>
    </row>
    <row r="189" spans="2:2" ht="18" x14ac:dyDescent="0.25">
      <c r="B189" s="58"/>
    </row>
    <row r="190" spans="2:2" ht="18" x14ac:dyDescent="0.25">
      <c r="B190" s="58"/>
    </row>
    <row r="191" spans="2:2" ht="18" x14ac:dyDescent="0.25">
      <c r="B191" s="58"/>
    </row>
    <row r="192" spans="2:2" ht="18" x14ac:dyDescent="0.25">
      <c r="B192" s="58"/>
    </row>
    <row r="193" spans="2:2" ht="18" x14ac:dyDescent="0.25">
      <c r="B193" s="58"/>
    </row>
    <row r="194" spans="2:2" ht="18" x14ac:dyDescent="0.25">
      <c r="B194" s="58"/>
    </row>
    <row r="195" spans="2:2" ht="18" x14ac:dyDescent="0.25">
      <c r="B195" s="58"/>
    </row>
    <row r="196" spans="2:2" ht="18" x14ac:dyDescent="0.25">
      <c r="B196" s="58"/>
    </row>
    <row r="197" spans="2:2" ht="18" x14ac:dyDescent="0.25">
      <c r="B197" s="58"/>
    </row>
    <row r="198" spans="2:2" ht="18" x14ac:dyDescent="0.25">
      <c r="B198" s="58"/>
    </row>
    <row r="199" spans="2:2" ht="18" x14ac:dyDescent="0.25">
      <c r="B199" s="58"/>
    </row>
    <row r="200" spans="2:2" ht="18" x14ac:dyDescent="0.25">
      <c r="B200" s="58"/>
    </row>
    <row r="201" spans="2:2" ht="18" x14ac:dyDescent="0.25">
      <c r="B201" s="58"/>
    </row>
    <row r="202" spans="2:2" ht="18" x14ac:dyDescent="0.25">
      <c r="B202" s="58"/>
    </row>
    <row r="203" spans="2:2" ht="18" x14ac:dyDescent="0.25">
      <c r="B203" s="58"/>
    </row>
    <row r="204" spans="2:2" ht="18" x14ac:dyDescent="0.25">
      <c r="B204" s="58"/>
    </row>
    <row r="205" spans="2:2" ht="18" x14ac:dyDescent="0.25">
      <c r="B205" s="58"/>
    </row>
    <row r="206" spans="2:2" ht="18" x14ac:dyDescent="0.25">
      <c r="B206" s="58"/>
    </row>
    <row r="207" spans="2:2" ht="18" x14ac:dyDescent="0.25">
      <c r="B207" s="58"/>
    </row>
    <row r="208" spans="2:2" ht="18" x14ac:dyDescent="0.25">
      <c r="B208" s="58"/>
    </row>
    <row r="209" spans="2:2" ht="18" x14ac:dyDescent="0.25">
      <c r="B209" s="58"/>
    </row>
    <row r="210" spans="2:2" ht="18" x14ac:dyDescent="0.25">
      <c r="B210" s="58"/>
    </row>
    <row r="211" spans="2:2" ht="18" x14ac:dyDescent="0.25">
      <c r="B211" s="58"/>
    </row>
    <row r="212" spans="2:2" ht="18" x14ac:dyDescent="0.25">
      <c r="B212" s="58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35C2A-A87C-4017-89F1-E47867DA1F1A}">
  <dimension ref="A1:F52"/>
  <sheetViews>
    <sheetView workbookViewId="0">
      <selection activeCell="H13" sqref="H13"/>
    </sheetView>
  </sheetViews>
  <sheetFormatPr defaultColWidth="9.28515625" defaultRowHeight="14.25" x14ac:dyDescent="0.2"/>
  <cols>
    <col min="1" max="1" width="17.85546875" style="68" customWidth="1"/>
    <col min="2" max="2" width="17.85546875" style="67" customWidth="1"/>
    <col min="3" max="6" width="17.85546875" style="68" customWidth="1"/>
    <col min="7" max="16384" width="9.28515625" style="69"/>
  </cols>
  <sheetData>
    <row r="1" spans="1:6" ht="15.75" x14ac:dyDescent="0.2">
      <c r="A1" s="66" t="s">
        <v>1</v>
      </c>
    </row>
    <row r="2" spans="1:6" x14ac:dyDescent="0.2">
      <c r="A2" s="70">
        <v>41279</v>
      </c>
    </row>
    <row r="5" spans="1:6" ht="15.75" x14ac:dyDescent="0.2">
      <c r="A5" s="66" t="s">
        <v>250</v>
      </c>
      <c r="B5" s="71" t="s">
        <v>1</v>
      </c>
      <c r="C5" s="66" t="s">
        <v>251</v>
      </c>
      <c r="D5" s="66" t="s">
        <v>252</v>
      </c>
      <c r="E5" s="66" t="s">
        <v>253</v>
      </c>
      <c r="F5" s="66" t="s">
        <v>254</v>
      </c>
    </row>
    <row r="6" spans="1:6" x14ac:dyDescent="0.2">
      <c r="A6" s="72">
        <v>659455</v>
      </c>
      <c r="B6" s="158">
        <v>41285</v>
      </c>
      <c r="C6" s="72" t="s">
        <v>255</v>
      </c>
      <c r="D6" s="72" t="s">
        <v>256</v>
      </c>
      <c r="E6" s="73">
        <v>39.04</v>
      </c>
      <c r="F6" s="73">
        <v>19.52</v>
      </c>
    </row>
    <row r="7" spans="1:6" x14ac:dyDescent="0.2">
      <c r="A7" s="72">
        <v>659457</v>
      </c>
      <c r="B7" s="158">
        <v>41286</v>
      </c>
      <c r="C7" s="72" t="s">
        <v>255</v>
      </c>
      <c r="D7" s="72" t="s">
        <v>256</v>
      </c>
      <c r="E7" s="73">
        <v>40.26</v>
      </c>
      <c r="F7" s="73">
        <v>21.33</v>
      </c>
    </row>
    <row r="8" spans="1:6" x14ac:dyDescent="0.2">
      <c r="A8" s="72">
        <v>659447</v>
      </c>
      <c r="B8" s="158">
        <v>41279</v>
      </c>
      <c r="C8" s="72" t="s">
        <v>257</v>
      </c>
      <c r="D8" s="72" t="s">
        <v>258</v>
      </c>
      <c r="E8" s="73">
        <v>48.48</v>
      </c>
      <c r="F8" s="73">
        <v>25.2</v>
      </c>
    </row>
    <row r="9" spans="1:6" x14ac:dyDescent="0.2">
      <c r="A9" s="72">
        <v>659456</v>
      </c>
      <c r="B9" s="158">
        <v>41286</v>
      </c>
      <c r="C9" s="72" t="s">
        <v>255</v>
      </c>
      <c r="D9" s="72" t="s">
        <v>256</v>
      </c>
      <c r="E9" s="73">
        <v>51.24</v>
      </c>
      <c r="F9" s="73">
        <v>27.16</v>
      </c>
    </row>
    <row r="10" spans="1:6" x14ac:dyDescent="0.2">
      <c r="A10" s="72">
        <v>659457</v>
      </c>
      <c r="B10" s="158">
        <v>41286</v>
      </c>
      <c r="C10" s="72" t="s">
        <v>257</v>
      </c>
      <c r="D10" s="72" t="s">
        <v>258</v>
      </c>
      <c r="E10" s="73">
        <v>60.6</v>
      </c>
      <c r="F10" s="73">
        <v>28.5</v>
      </c>
    </row>
    <row r="11" spans="1:6" x14ac:dyDescent="0.2">
      <c r="A11" s="72">
        <v>659445</v>
      </c>
      <c r="B11" s="158">
        <v>41279</v>
      </c>
      <c r="C11" s="72" t="s">
        <v>257</v>
      </c>
      <c r="D11" s="72" t="s">
        <v>259</v>
      </c>
      <c r="E11" s="73">
        <v>114</v>
      </c>
      <c r="F11" s="73">
        <v>55.86</v>
      </c>
    </row>
    <row r="12" spans="1:6" x14ac:dyDescent="0.2">
      <c r="A12" s="72">
        <v>659459</v>
      </c>
      <c r="B12" s="158">
        <v>41288</v>
      </c>
      <c r="C12" s="72" t="s">
        <v>255</v>
      </c>
      <c r="D12" s="72" t="s">
        <v>256</v>
      </c>
      <c r="E12" s="73">
        <v>183</v>
      </c>
      <c r="F12" s="73">
        <v>95.2</v>
      </c>
    </row>
    <row r="13" spans="1:6" x14ac:dyDescent="0.2">
      <c r="A13" s="72">
        <v>659451</v>
      </c>
      <c r="B13" s="158">
        <v>41283</v>
      </c>
      <c r="C13" s="72" t="s">
        <v>255</v>
      </c>
      <c r="D13" s="72" t="s">
        <v>260</v>
      </c>
      <c r="E13" s="73">
        <v>203.04</v>
      </c>
      <c r="F13" s="73">
        <v>95.4</v>
      </c>
    </row>
    <row r="14" spans="1:6" x14ac:dyDescent="0.2">
      <c r="A14" s="72">
        <v>659455</v>
      </c>
      <c r="B14" s="158">
        <v>41285</v>
      </c>
      <c r="C14" s="72" t="s">
        <v>261</v>
      </c>
      <c r="D14" s="72" t="s">
        <v>262</v>
      </c>
      <c r="E14" s="73">
        <v>200.6</v>
      </c>
      <c r="F14" s="73">
        <v>106.32</v>
      </c>
    </row>
    <row r="15" spans="1:6" x14ac:dyDescent="0.2">
      <c r="A15" s="72">
        <v>659458</v>
      </c>
      <c r="B15" s="158">
        <v>41287</v>
      </c>
      <c r="C15" s="72" t="s">
        <v>255</v>
      </c>
      <c r="D15" s="72" t="s">
        <v>256</v>
      </c>
      <c r="E15" s="73">
        <v>207.36</v>
      </c>
      <c r="F15" s="73">
        <v>107.82</v>
      </c>
    </row>
    <row r="16" spans="1:6" x14ac:dyDescent="0.2">
      <c r="A16" s="72">
        <v>659455</v>
      </c>
      <c r="B16" s="158">
        <v>41285</v>
      </c>
      <c r="C16" s="72" t="s">
        <v>257</v>
      </c>
      <c r="D16" s="72" t="s">
        <v>259</v>
      </c>
      <c r="E16" s="73">
        <v>219.06</v>
      </c>
      <c r="F16" s="73">
        <v>118.3</v>
      </c>
    </row>
    <row r="17" spans="1:6" x14ac:dyDescent="0.2">
      <c r="A17" s="72">
        <v>659453</v>
      </c>
      <c r="B17" s="158">
        <v>41284</v>
      </c>
      <c r="C17" s="72" t="s">
        <v>255</v>
      </c>
      <c r="D17" s="72" t="s">
        <v>260</v>
      </c>
      <c r="E17" s="73">
        <v>241.28</v>
      </c>
      <c r="F17" s="73">
        <v>132.72</v>
      </c>
    </row>
    <row r="18" spans="1:6" x14ac:dyDescent="0.2">
      <c r="A18" s="72">
        <v>659451</v>
      </c>
      <c r="B18" s="158">
        <v>41283</v>
      </c>
      <c r="C18" s="72" t="s">
        <v>255</v>
      </c>
      <c r="D18" s="72" t="s">
        <v>256</v>
      </c>
      <c r="E18" s="73">
        <v>256.2</v>
      </c>
      <c r="F18" s="73">
        <v>140.9</v>
      </c>
    </row>
    <row r="19" spans="1:6" x14ac:dyDescent="0.2">
      <c r="A19" s="72">
        <v>659455</v>
      </c>
      <c r="B19" s="158">
        <v>41285</v>
      </c>
      <c r="C19" s="72" t="s">
        <v>257</v>
      </c>
      <c r="D19" s="72" t="s">
        <v>259</v>
      </c>
      <c r="E19" s="73">
        <v>368.72</v>
      </c>
      <c r="F19" s="73">
        <v>188.04</v>
      </c>
    </row>
    <row r="20" spans="1:6" x14ac:dyDescent="0.2">
      <c r="A20" s="72">
        <v>659440</v>
      </c>
      <c r="B20" s="158">
        <v>41276</v>
      </c>
      <c r="C20" s="72" t="s">
        <v>261</v>
      </c>
      <c r="D20" s="72" t="s">
        <v>263</v>
      </c>
      <c r="E20" s="73">
        <v>357.5</v>
      </c>
      <c r="F20" s="73">
        <v>193.06</v>
      </c>
    </row>
    <row r="21" spans="1:6" x14ac:dyDescent="0.2">
      <c r="A21" s="72">
        <v>659455</v>
      </c>
      <c r="B21" s="158">
        <v>41285</v>
      </c>
      <c r="C21" s="72" t="s">
        <v>255</v>
      </c>
      <c r="D21" s="72" t="s">
        <v>260</v>
      </c>
      <c r="E21" s="73">
        <v>394.8</v>
      </c>
      <c r="F21" s="73">
        <v>197.4</v>
      </c>
    </row>
    <row r="22" spans="1:6" x14ac:dyDescent="0.2">
      <c r="A22" s="72">
        <v>659440</v>
      </c>
      <c r="B22" s="158">
        <v>41276</v>
      </c>
      <c r="C22" s="72" t="s">
        <v>255</v>
      </c>
      <c r="D22" s="72" t="s">
        <v>260</v>
      </c>
      <c r="E22" s="73">
        <v>451.2</v>
      </c>
      <c r="F22" s="73">
        <v>212.08</v>
      </c>
    </row>
    <row r="23" spans="1:6" x14ac:dyDescent="0.2">
      <c r="A23" s="72">
        <v>659444</v>
      </c>
      <c r="B23" s="158">
        <v>41279</v>
      </c>
      <c r="C23" s="72" t="s">
        <v>261</v>
      </c>
      <c r="D23" s="72" t="s">
        <v>264</v>
      </c>
      <c r="E23" s="73">
        <v>464.96</v>
      </c>
      <c r="F23" s="73">
        <v>237.12</v>
      </c>
    </row>
    <row r="24" spans="1:6" x14ac:dyDescent="0.2">
      <c r="A24" s="72">
        <v>659456</v>
      </c>
      <c r="B24" s="158">
        <v>41286</v>
      </c>
      <c r="C24" s="72" t="s">
        <v>257</v>
      </c>
      <c r="D24" s="72" t="s">
        <v>265</v>
      </c>
      <c r="E24" s="73">
        <v>495</v>
      </c>
      <c r="F24" s="73">
        <v>237.6</v>
      </c>
    </row>
    <row r="25" spans="1:6" x14ac:dyDescent="0.2">
      <c r="A25" s="72">
        <v>659443</v>
      </c>
      <c r="B25" s="158">
        <v>41279</v>
      </c>
      <c r="C25" s="72" t="s">
        <v>261</v>
      </c>
      <c r="D25" s="72" t="s">
        <v>264</v>
      </c>
      <c r="E25" s="73">
        <v>503.1</v>
      </c>
      <c r="F25" s="73">
        <v>251.56</v>
      </c>
    </row>
    <row r="26" spans="1:6" x14ac:dyDescent="0.2">
      <c r="A26" s="72">
        <v>659441</v>
      </c>
      <c r="B26" s="158">
        <v>41277</v>
      </c>
      <c r="C26" s="72" t="s">
        <v>261</v>
      </c>
      <c r="D26" s="72" t="s">
        <v>262</v>
      </c>
      <c r="E26" s="73">
        <v>561.67999999999995</v>
      </c>
      <c r="F26" s="73">
        <v>303.31</v>
      </c>
    </row>
    <row r="27" spans="1:6" x14ac:dyDescent="0.2">
      <c r="A27" s="72">
        <v>659449</v>
      </c>
      <c r="B27" s="158">
        <v>41281</v>
      </c>
      <c r="C27" s="72" t="s">
        <v>261</v>
      </c>
      <c r="D27" s="72" t="s">
        <v>266</v>
      </c>
      <c r="E27" s="73">
        <v>611.41999999999996</v>
      </c>
      <c r="F27" s="73">
        <v>324.06</v>
      </c>
    </row>
    <row r="28" spans="1:6" x14ac:dyDescent="0.2">
      <c r="A28" s="72">
        <v>659455</v>
      </c>
      <c r="B28" s="158">
        <v>41285</v>
      </c>
      <c r="C28" s="72" t="s">
        <v>257</v>
      </c>
      <c r="D28" s="72" t="s">
        <v>259</v>
      </c>
      <c r="E28" s="73">
        <v>670.4</v>
      </c>
      <c r="F28" s="73">
        <v>341.92</v>
      </c>
    </row>
    <row r="29" spans="1:6" x14ac:dyDescent="0.2">
      <c r="A29" s="72">
        <v>659448</v>
      </c>
      <c r="B29" s="158">
        <v>41280</v>
      </c>
      <c r="C29" s="72" t="s">
        <v>257</v>
      </c>
      <c r="D29" s="72" t="s">
        <v>259</v>
      </c>
      <c r="E29" s="73">
        <v>670.4</v>
      </c>
      <c r="F29" s="73">
        <v>355.28</v>
      </c>
    </row>
    <row r="30" spans="1:6" x14ac:dyDescent="0.2">
      <c r="A30" s="72">
        <v>659446</v>
      </c>
      <c r="B30" s="158">
        <v>41279</v>
      </c>
      <c r="C30" s="72" t="s">
        <v>257</v>
      </c>
      <c r="D30" s="72" t="s">
        <v>259</v>
      </c>
      <c r="E30" s="73">
        <v>730.2</v>
      </c>
      <c r="F30" s="73">
        <v>365.1</v>
      </c>
    </row>
    <row r="31" spans="1:6" x14ac:dyDescent="0.2">
      <c r="A31" s="72">
        <v>659446</v>
      </c>
      <c r="B31" s="158">
        <v>41279</v>
      </c>
      <c r="C31" s="72" t="s">
        <v>257</v>
      </c>
      <c r="D31" s="72" t="s">
        <v>265</v>
      </c>
      <c r="E31" s="73">
        <v>1008.72</v>
      </c>
      <c r="F31" s="73">
        <v>504.36</v>
      </c>
    </row>
    <row r="32" spans="1:6" x14ac:dyDescent="0.2">
      <c r="A32" s="72">
        <v>659450</v>
      </c>
      <c r="B32" s="158">
        <v>41282</v>
      </c>
      <c r="C32" s="72" t="s">
        <v>261</v>
      </c>
      <c r="D32" s="72" t="s">
        <v>262</v>
      </c>
      <c r="E32" s="73">
        <v>962.88</v>
      </c>
      <c r="F32" s="73">
        <v>510.32</v>
      </c>
    </row>
    <row r="33" spans="1:6" x14ac:dyDescent="0.2">
      <c r="A33" s="72">
        <v>659456</v>
      </c>
      <c r="B33" s="158">
        <v>41286</v>
      </c>
      <c r="C33" s="72" t="s">
        <v>261</v>
      </c>
      <c r="D33" s="72" t="s">
        <v>266</v>
      </c>
      <c r="E33" s="73">
        <v>1150</v>
      </c>
      <c r="F33" s="73">
        <v>552</v>
      </c>
    </row>
    <row r="34" spans="1:6" x14ac:dyDescent="0.2">
      <c r="A34" s="72">
        <v>659439</v>
      </c>
      <c r="B34" s="158">
        <v>41275</v>
      </c>
      <c r="C34" s="72" t="s">
        <v>261</v>
      </c>
      <c r="D34" s="72" t="s">
        <v>262</v>
      </c>
      <c r="E34" s="73">
        <v>1232.44</v>
      </c>
      <c r="F34" s="73">
        <v>591.58000000000004</v>
      </c>
    </row>
    <row r="35" spans="1:6" x14ac:dyDescent="0.2">
      <c r="A35" s="72">
        <v>659458</v>
      </c>
      <c r="B35" s="158">
        <v>41287</v>
      </c>
      <c r="C35" s="72" t="s">
        <v>255</v>
      </c>
      <c r="D35" s="72" t="s">
        <v>267</v>
      </c>
      <c r="E35" s="73">
        <v>1316.7</v>
      </c>
      <c r="F35" s="73">
        <v>618.84</v>
      </c>
    </row>
    <row r="36" spans="1:6" x14ac:dyDescent="0.2">
      <c r="A36" s="72">
        <v>659452</v>
      </c>
      <c r="B36" s="158">
        <v>41284</v>
      </c>
      <c r="C36" s="72" t="s">
        <v>257</v>
      </c>
      <c r="D36" s="72" t="s">
        <v>258</v>
      </c>
      <c r="E36" s="73">
        <v>1360</v>
      </c>
      <c r="F36" s="73">
        <v>639.20000000000005</v>
      </c>
    </row>
    <row r="37" spans="1:6" x14ac:dyDescent="0.2">
      <c r="A37" s="72">
        <v>659455</v>
      </c>
      <c r="B37" s="158">
        <v>41285</v>
      </c>
      <c r="C37" s="72" t="s">
        <v>257</v>
      </c>
      <c r="D37" s="72" t="s">
        <v>258</v>
      </c>
      <c r="E37" s="73">
        <v>1632</v>
      </c>
      <c r="F37" s="73">
        <v>767.04</v>
      </c>
    </row>
    <row r="38" spans="1:6" x14ac:dyDescent="0.2">
      <c r="A38" s="72">
        <v>659445</v>
      </c>
      <c r="B38" s="158">
        <v>41279</v>
      </c>
      <c r="C38" s="72" t="s">
        <v>261</v>
      </c>
      <c r="D38" s="72" t="s">
        <v>263</v>
      </c>
      <c r="E38" s="73">
        <v>1650</v>
      </c>
      <c r="F38" s="73">
        <v>792</v>
      </c>
    </row>
    <row r="39" spans="1:6" x14ac:dyDescent="0.2">
      <c r="A39" s="72">
        <v>659454</v>
      </c>
      <c r="B39" s="158">
        <v>41285</v>
      </c>
      <c r="C39" s="72" t="s">
        <v>257</v>
      </c>
      <c r="D39" s="72" t="s">
        <v>265</v>
      </c>
      <c r="E39" s="73">
        <v>1672</v>
      </c>
      <c r="F39" s="73">
        <v>819.28</v>
      </c>
    </row>
    <row r="40" spans="1:6" x14ac:dyDescent="0.2">
      <c r="A40" s="72">
        <v>659447</v>
      </c>
      <c r="B40" s="158">
        <v>41279</v>
      </c>
      <c r="C40" s="72" t="s">
        <v>257</v>
      </c>
      <c r="D40" s="72" t="s">
        <v>268</v>
      </c>
      <c r="E40" s="73">
        <v>1664</v>
      </c>
      <c r="F40" s="73">
        <v>881.92</v>
      </c>
    </row>
    <row r="41" spans="1:6" x14ac:dyDescent="0.2">
      <c r="A41" s="72">
        <v>659441</v>
      </c>
      <c r="B41" s="158">
        <v>41277</v>
      </c>
      <c r="C41" s="72" t="s">
        <v>261</v>
      </c>
      <c r="D41" s="72" t="s">
        <v>263</v>
      </c>
      <c r="E41" s="73">
        <v>1980</v>
      </c>
      <c r="F41" s="73">
        <v>990</v>
      </c>
    </row>
    <row r="42" spans="1:6" x14ac:dyDescent="0.2">
      <c r="A42" s="72">
        <v>659440</v>
      </c>
      <c r="B42" s="158">
        <v>41276</v>
      </c>
      <c r="C42" s="72" t="s">
        <v>255</v>
      </c>
      <c r="D42" s="72" t="s">
        <v>269</v>
      </c>
      <c r="E42" s="73">
        <v>1957.6</v>
      </c>
      <c r="F42" s="73">
        <v>1037.55</v>
      </c>
    </row>
    <row r="43" spans="1:6" x14ac:dyDescent="0.2">
      <c r="A43" s="72">
        <v>659446</v>
      </c>
      <c r="B43" s="158">
        <v>41279</v>
      </c>
      <c r="C43" s="72" t="s">
        <v>261</v>
      </c>
      <c r="D43" s="72" t="s">
        <v>262</v>
      </c>
      <c r="E43" s="73">
        <v>2304</v>
      </c>
      <c r="F43" s="73">
        <v>1082.8800000000001</v>
      </c>
    </row>
    <row r="44" spans="1:6" x14ac:dyDescent="0.2">
      <c r="A44" s="72">
        <v>659457</v>
      </c>
      <c r="B44" s="158">
        <v>41286</v>
      </c>
      <c r="C44" s="72" t="s">
        <v>257</v>
      </c>
      <c r="D44" s="72" t="s">
        <v>259</v>
      </c>
      <c r="E44" s="73">
        <v>2394</v>
      </c>
      <c r="F44" s="73">
        <v>1292.76</v>
      </c>
    </row>
    <row r="45" spans="1:6" x14ac:dyDescent="0.2">
      <c r="A45" s="72">
        <v>659446</v>
      </c>
      <c r="B45" s="158">
        <v>41279</v>
      </c>
      <c r="C45" s="72" t="s">
        <v>261</v>
      </c>
      <c r="D45" s="72" t="s">
        <v>262</v>
      </c>
      <c r="E45" s="73">
        <v>2744.98</v>
      </c>
      <c r="F45" s="73">
        <v>1317.61</v>
      </c>
    </row>
    <row r="46" spans="1:6" x14ac:dyDescent="0.2">
      <c r="A46" s="72">
        <v>659455</v>
      </c>
      <c r="B46" s="158">
        <v>41285</v>
      </c>
      <c r="C46" s="72" t="s">
        <v>261</v>
      </c>
      <c r="D46" s="72" t="s">
        <v>264</v>
      </c>
      <c r="E46" s="73">
        <v>2631.6</v>
      </c>
      <c r="F46" s="73">
        <v>1421.04</v>
      </c>
    </row>
    <row r="47" spans="1:6" x14ac:dyDescent="0.2">
      <c r="A47" s="72">
        <v>659442</v>
      </c>
      <c r="B47" s="158">
        <v>41278</v>
      </c>
      <c r="C47" s="72" t="s">
        <v>261</v>
      </c>
      <c r="D47" s="72" t="s">
        <v>262</v>
      </c>
      <c r="E47" s="73">
        <v>2772</v>
      </c>
      <c r="F47" s="73">
        <v>1469.16</v>
      </c>
    </row>
    <row r="48" spans="1:6" x14ac:dyDescent="0.2">
      <c r="A48" s="72">
        <v>659446</v>
      </c>
      <c r="B48" s="158">
        <v>41279</v>
      </c>
      <c r="C48" s="72" t="s">
        <v>261</v>
      </c>
      <c r="D48" s="72" t="s">
        <v>262</v>
      </c>
      <c r="E48" s="73">
        <v>3361.2</v>
      </c>
      <c r="F48" s="73">
        <v>1579.75</v>
      </c>
    </row>
    <row r="49" spans="1:6" x14ac:dyDescent="0.2">
      <c r="A49" s="72">
        <v>659446</v>
      </c>
      <c r="B49" s="158">
        <v>41279</v>
      </c>
      <c r="C49" s="72" t="s">
        <v>261</v>
      </c>
      <c r="D49" s="72" t="s">
        <v>266</v>
      </c>
      <c r="E49" s="73">
        <v>3174</v>
      </c>
      <c r="F49" s="73">
        <v>1713.96</v>
      </c>
    </row>
    <row r="50" spans="1:6" x14ac:dyDescent="0.2">
      <c r="A50" s="72">
        <v>659444</v>
      </c>
      <c r="B50" s="158">
        <v>41279</v>
      </c>
      <c r="C50" s="72" t="s">
        <v>255</v>
      </c>
      <c r="D50" s="72" t="s">
        <v>269</v>
      </c>
      <c r="E50" s="73">
        <v>3938.4</v>
      </c>
      <c r="F50" s="73">
        <v>1890.4</v>
      </c>
    </row>
    <row r="51" spans="1:6" x14ac:dyDescent="0.2">
      <c r="A51" s="72">
        <v>659453</v>
      </c>
      <c r="B51" s="158">
        <v>41284</v>
      </c>
      <c r="C51" s="72" t="s">
        <v>255</v>
      </c>
      <c r="D51" s="72" t="s">
        <v>267</v>
      </c>
      <c r="E51" s="73">
        <v>4309.2</v>
      </c>
      <c r="F51" s="73">
        <v>2326.9499999999998</v>
      </c>
    </row>
    <row r="52" spans="1:6" x14ac:dyDescent="0.2">
      <c r="A52" s="72">
        <v>659443</v>
      </c>
      <c r="B52" s="158">
        <v>41279</v>
      </c>
      <c r="C52" s="72" t="s">
        <v>261</v>
      </c>
      <c r="D52" s="72" t="s">
        <v>262</v>
      </c>
      <c r="E52" s="73">
        <v>4536</v>
      </c>
      <c r="F52" s="73">
        <v>2358.7199999999998</v>
      </c>
    </row>
  </sheetData>
  <conditionalFormatting sqref="A6:F52">
    <cfRule type="expression" dxfId="7" priority="1">
      <formula>$B6=$A$2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7BF66-4028-4D79-B07F-4AB6261CDCAE}">
  <dimension ref="A1:J665"/>
  <sheetViews>
    <sheetView workbookViewId="0">
      <selection activeCell="H9" sqref="H9"/>
    </sheetView>
  </sheetViews>
  <sheetFormatPr defaultColWidth="9.28515625" defaultRowHeight="14.25" x14ac:dyDescent="0.2"/>
  <cols>
    <col min="1" max="5" width="17.28515625" style="82" customWidth="1"/>
    <col min="6" max="7" width="9.28515625" style="69"/>
    <col min="8" max="8" width="16.85546875" style="69" customWidth="1"/>
    <col min="9" max="16384" width="9.28515625" style="69"/>
  </cols>
  <sheetData>
    <row r="1" spans="1:10" ht="24.75" customHeight="1" x14ac:dyDescent="0.2">
      <c r="A1" s="74" t="s">
        <v>1</v>
      </c>
      <c r="B1" s="74" t="s">
        <v>270</v>
      </c>
      <c r="C1" s="74" t="s">
        <v>252</v>
      </c>
      <c r="D1" s="74" t="s">
        <v>253</v>
      </c>
      <c r="E1" s="74" t="s">
        <v>271</v>
      </c>
    </row>
    <row r="2" spans="1:10" x14ac:dyDescent="0.2">
      <c r="A2" s="75">
        <v>43296</v>
      </c>
      <c r="B2" s="76">
        <v>2018</v>
      </c>
      <c r="C2" s="76" t="s">
        <v>262</v>
      </c>
      <c r="D2" s="76">
        <v>2453.52</v>
      </c>
      <c r="E2" s="76">
        <v>1128.6199999999999</v>
      </c>
      <c r="G2" s="77" t="s">
        <v>272</v>
      </c>
      <c r="H2" s="78">
        <v>2018</v>
      </c>
      <c r="J2" s="69">
        <f>YEAR(A2)</f>
        <v>2018</v>
      </c>
    </row>
    <row r="3" spans="1:10" x14ac:dyDescent="0.2">
      <c r="A3" s="75">
        <v>42415</v>
      </c>
      <c r="B3" s="76">
        <v>2016</v>
      </c>
      <c r="C3" s="76" t="s">
        <v>266</v>
      </c>
      <c r="D3" s="76">
        <v>2391.92</v>
      </c>
      <c r="E3" s="76">
        <v>980.69</v>
      </c>
    </row>
    <row r="4" spans="1:10" x14ac:dyDescent="0.2">
      <c r="A4" s="75">
        <v>43054</v>
      </c>
      <c r="B4" s="76">
        <v>2017</v>
      </c>
      <c r="C4" s="76" t="s">
        <v>263</v>
      </c>
      <c r="D4" s="76">
        <v>53.23</v>
      </c>
      <c r="E4" s="76">
        <v>22.89</v>
      </c>
    </row>
    <row r="5" spans="1:10" ht="15" x14ac:dyDescent="0.25">
      <c r="A5" s="75">
        <v>43343</v>
      </c>
      <c r="B5" s="76">
        <v>2018</v>
      </c>
      <c r="C5" s="76" t="s">
        <v>263</v>
      </c>
      <c r="D5" s="76">
        <v>1558.76</v>
      </c>
      <c r="E5" s="76">
        <v>888.49</v>
      </c>
      <c r="G5" s="79" t="str">
        <f>C1</f>
        <v>Məhsul</v>
      </c>
      <c r="H5" s="79" t="s">
        <v>273</v>
      </c>
    </row>
    <row r="6" spans="1:10" x14ac:dyDescent="0.2">
      <c r="A6" s="75">
        <v>43450</v>
      </c>
      <c r="B6" s="76">
        <v>2018</v>
      </c>
      <c r="C6" s="76" t="s">
        <v>266</v>
      </c>
      <c r="D6" s="76">
        <v>917.72</v>
      </c>
      <c r="E6" s="76">
        <v>568.99</v>
      </c>
      <c r="G6" s="80" t="s">
        <v>262</v>
      </c>
      <c r="H6" s="81">
        <f>SUMIFS(D:D, B:B, $H$2, C:C, G6)</f>
        <v>76460.240000000034</v>
      </c>
    </row>
    <row r="7" spans="1:10" x14ac:dyDescent="0.2">
      <c r="A7" s="75">
        <v>43236</v>
      </c>
      <c r="B7" s="76">
        <v>2018</v>
      </c>
      <c r="C7" s="76" t="s">
        <v>266</v>
      </c>
      <c r="D7" s="76">
        <v>1876.27</v>
      </c>
      <c r="E7" s="76">
        <v>731.75</v>
      </c>
      <c r="G7" s="80" t="s">
        <v>266</v>
      </c>
      <c r="H7" s="81">
        <f>SUMIFS(D:D, B:B, $H$2, C:C, G7)</f>
        <v>63183.930000000015</v>
      </c>
      <c r="J7" s="69" t="s">
        <v>274</v>
      </c>
    </row>
    <row r="8" spans="1:10" x14ac:dyDescent="0.2">
      <c r="A8" s="75">
        <v>42731</v>
      </c>
      <c r="B8" s="76">
        <v>2016</v>
      </c>
      <c r="C8" s="76" t="s">
        <v>259</v>
      </c>
      <c r="D8" s="76">
        <v>1487.82</v>
      </c>
      <c r="E8" s="76">
        <v>684.4</v>
      </c>
      <c r="G8" s="80" t="s">
        <v>259</v>
      </c>
      <c r="H8" s="81">
        <f>SUMIFS(D:D, B:B, $H$2, C:C, G8)</f>
        <v>81524.959999999977</v>
      </c>
    </row>
    <row r="9" spans="1:10" x14ac:dyDescent="0.2">
      <c r="A9" s="75">
        <v>42996</v>
      </c>
      <c r="B9" s="76">
        <v>2017</v>
      </c>
      <c r="C9" s="76" t="s">
        <v>262</v>
      </c>
      <c r="D9" s="76">
        <v>2017.73</v>
      </c>
      <c r="E9" s="76">
        <v>807.09</v>
      </c>
      <c r="G9" s="80" t="s">
        <v>263</v>
      </c>
      <c r="H9" s="81">
        <f t="shared" ref="H9" si="0">SUMIFS(D:D, B:B, $H$2, C:C, G9)</f>
        <v>64136.97</v>
      </c>
    </row>
    <row r="10" spans="1:10" x14ac:dyDescent="0.2">
      <c r="A10" s="75">
        <v>43255</v>
      </c>
      <c r="B10" s="76">
        <v>2018</v>
      </c>
      <c r="C10" s="76" t="s">
        <v>259</v>
      </c>
      <c r="D10" s="76">
        <v>1459.48</v>
      </c>
      <c r="E10" s="76">
        <v>569.20000000000005</v>
      </c>
    </row>
    <row r="11" spans="1:10" x14ac:dyDescent="0.2">
      <c r="A11" s="75">
        <v>43229</v>
      </c>
      <c r="B11" s="76">
        <v>2018</v>
      </c>
      <c r="C11" s="76" t="s">
        <v>263</v>
      </c>
      <c r="D11" s="76">
        <v>1020.18</v>
      </c>
      <c r="E11" s="76">
        <v>591.70000000000005</v>
      </c>
    </row>
    <row r="12" spans="1:10" x14ac:dyDescent="0.2">
      <c r="A12" s="75">
        <v>42557</v>
      </c>
      <c r="B12" s="76">
        <v>2016</v>
      </c>
      <c r="C12" s="76" t="s">
        <v>263</v>
      </c>
      <c r="D12" s="76">
        <v>653.87</v>
      </c>
      <c r="E12" s="76">
        <v>274.63</v>
      </c>
    </row>
    <row r="13" spans="1:10" x14ac:dyDescent="0.2">
      <c r="A13" s="75">
        <v>43048</v>
      </c>
      <c r="B13" s="76">
        <v>2017</v>
      </c>
      <c r="C13" s="76" t="s">
        <v>259</v>
      </c>
      <c r="D13" s="76">
        <v>1044.3699999999999</v>
      </c>
      <c r="E13" s="76">
        <v>616.17999999999995</v>
      </c>
    </row>
    <row r="14" spans="1:10" x14ac:dyDescent="0.2">
      <c r="A14" s="75">
        <v>42985</v>
      </c>
      <c r="B14" s="76">
        <v>2017</v>
      </c>
      <c r="C14" s="76" t="s">
        <v>263</v>
      </c>
      <c r="D14" s="76">
        <v>1900.47</v>
      </c>
      <c r="E14" s="76">
        <v>988.24</v>
      </c>
    </row>
    <row r="15" spans="1:10" x14ac:dyDescent="0.2">
      <c r="A15" s="75">
        <v>42838</v>
      </c>
      <c r="B15" s="76">
        <v>2017</v>
      </c>
      <c r="C15" s="76" t="s">
        <v>263</v>
      </c>
      <c r="D15" s="76">
        <v>1129.45</v>
      </c>
      <c r="E15" s="76">
        <v>463.07</v>
      </c>
    </row>
    <row r="16" spans="1:10" x14ac:dyDescent="0.2">
      <c r="A16" s="75">
        <v>42906</v>
      </c>
      <c r="B16" s="76">
        <v>2017</v>
      </c>
      <c r="C16" s="76" t="s">
        <v>263</v>
      </c>
      <c r="D16" s="76">
        <v>328.7</v>
      </c>
      <c r="E16" s="76">
        <v>128.19</v>
      </c>
    </row>
    <row r="17" spans="1:5" x14ac:dyDescent="0.2">
      <c r="A17" s="75">
        <v>42881</v>
      </c>
      <c r="B17" s="76">
        <v>2017</v>
      </c>
      <c r="C17" s="76" t="s">
        <v>266</v>
      </c>
      <c r="D17" s="76">
        <v>58</v>
      </c>
      <c r="E17" s="76">
        <v>36.54</v>
      </c>
    </row>
    <row r="18" spans="1:5" x14ac:dyDescent="0.2">
      <c r="A18" s="75">
        <v>43162</v>
      </c>
      <c r="B18" s="76">
        <v>2018</v>
      </c>
      <c r="C18" s="76" t="s">
        <v>266</v>
      </c>
      <c r="D18" s="76">
        <v>1646.76</v>
      </c>
      <c r="E18" s="76">
        <v>1037.46</v>
      </c>
    </row>
    <row r="19" spans="1:5" x14ac:dyDescent="0.2">
      <c r="A19" s="75">
        <v>43049</v>
      </c>
      <c r="B19" s="76">
        <v>2017</v>
      </c>
      <c r="C19" s="76" t="s">
        <v>263</v>
      </c>
      <c r="D19" s="76">
        <v>1865.2</v>
      </c>
      <c r="E19" s="76">
        <v>895.3</v>
      </c>
    </row>
    <row r="20" spans="1:5" x14ac:dyDescent="0.2">
      <c r="A20" s="75">
        <v>42753</v>
      </c>
      <c r="B20" s="76">
        <v>2017</v>
      </c>
      <c r="C20" s="76" t="s">
        <v>262</v>
      </c>
      <c r="D20" s="76">
        <v>884.17</v>
      </c>
      <c r="E20" s="76">
        <v>512.82000000000005</v>
      </c>
    </row>
    <row r="21" spans="1:5" x14ac:dyDescent="0.2">
      <c r="A21" s="75">
        <v>42898</v>
      </c>
      <c r="B21" s="76">
        <v>2017</v>
      </c>
      <c r="C21" s="76" t="s">
        <v>262</v>
      </c>
      <c r="D21" s="76">
        <v>1891.74</v>
      </c>
      <c r="E21" s="76">
        <v>908.04</v>
      </c>
    </row>
    <row r="22" spans="1:5" x14ac:dyDescent="0.2">
      <c r="A22" s="75">
        <v>43016</v>
      </c>
      <c r="B22" s="76">
        <v>2017</v>
      </c>
      <c r="C22" s="76" t="s">
        <v>266</v>
      </c>
      <c r="D22" s="76">
        <v>561.61</v>
      </c>
      <c r="E22" s="76">
        <v>219.03</v>
      </c>
    </row>
    <row r="23" spans="1:5" x14ac:dyDescent="0.2">
      <c r="A23" s="75">
        <v>42974</v>
      </c>
      <c r="B23" s="76">
        <v>2017</v>
      </c>
      <c r="C23" s="76" t="s">
        <v>262</v>
      </c>
      <c r="D23" s="76">
        <v>713.19</v>
      </c>
      <c r="E23" s="76">
        <v>392.25</v>
      </c>
    </row>
    <row r="24" spans="1:5" x14ac:dyDescent="0.2">
      <c r="A24" s="75">
        <v>42445</v>
      </c>
      <c r="B24" s="76">
        <v>2016</v>
      </c>
      <c r="C24" s="76" t="s">
        <v>266</v>
      </c>
      <c r="D24" s="76">
        <v>148.6</v>
      </c>
      <c r="E24" s="76">
        <v>69.84</v>
      </c>
    </row>
    <row r="25" spans="1:5" x14ac:dyDescent="0.2">
      <c r="A25" s="75">
        <v>42963</v>
      </c>
      <c r="B25" s="76">
        <v>2017</v>
      </c>
      <c r="C25" s="76" t="s">
        <v>259</v>
      </c>
      <c r="D25" s="76">
        <v>2436.08</v>
      </c>
      <c r="E25" s="76">
        <v>1315.48</v>
      </c>
    </row>
    <row r="26" spans="1:5" x14ac:dyDescent="0.2">
      <c r="A26" s="75">
        <v>43129</v>
      </c>
      <c r="B26" s="76">
        <v>2018</v>
      </c>
      <c r="C26" s="76" t="s">
        <v>266</v>
      </c>
      <c r="D26" s="76">
        <v>353.67</v>
      </c>
      <c r="E26" s="76">
        <v>169.76</v>
      </c>
    </row>
    <row r="27" spans="1:5" x14ac:dyDescent="0.2">
      <c r="A27" s="75">
        <v>43046</v>
      </c>
      <c r="B27" s="76">
        <v>2017</v>
      </c>
      <c r="C27" s="76" t="s">
        <v>266</v>
      </c>
      <c r="D27" s="76">
        <v>1993.91</v>
      </c>
      <c r="E27" s="76">
        <v>996.96</v>
      </c>
    </row>
    <row r="28" spans="1:5" x14ac:dyDescent="0.2">
      <c r="A28" s="75">
        <v>43217</v>
      </c>
      <c r="B28" s="76">
        <v>2018</v>
      </c>
      <c r="C28" s="76" t="s">
        <v>259</v>
      </c>
      <c r="D28" s="76">
        <v>1535.67</v>
      </c>
      <c r="E28" s="76">
        <v>982.83</v>
      </c>
    </row>
    <row r="29" spans="1:5" x14ac:dyDescent="0.2">
      <c r="A29" s="75">
        <v>42858</v>
      </c>
      <c r="B29" s="76">
        <v>2017</v>
      </c>
      <c r="C29" s="76" t="s">
        <v>259</v>
      </c>
      <c r="D29" s="76">
        <v>1058.98</v>
      </c>
      <c r="E29" s="76">
        <v>645.98</v>
      </c>
    </row>
    <row r="30" spans="1:5" x14ac:dyDescent="0.2">
      <c r="A30" s="75">
        <v>43026</v>
      </c>
      <c r="B30" s="76">
        <v>2017</v>
      </c>
      <c r="C30" s="76" t="s">
        <v>263</v>
      </c>
      <c r="D30" s="76">
        <v>725.21</v>
      </c>
      <c r="E30" s="76">
        <v>362.61</v>
      </c>
    </row>
    <row r="31" spans="1:5" x14ac:dyDescent="0.2">
      <c r="A31" s="75">
        <v>43043</v>
      </c>
      <c r="B31" s="76">
        <v>2017</v>
      </c>
      <c r="C31" s="76" t="s">
        <v>263</v>
      </c>
      <c r="D31" s="76">
        <v>1332.83</v>
      </c>
      <c r="E31" s="76">
        <v>879.67</v>
      </c>
    </row>
    <row r="32" spans="1:5" x14ac:dyDescent="0.2">
      <c r="A32" s="75">
        <v>42556</v>
      </c>
      <c r="B32" s="76">
        <v>2016</v>
      </c>
      <c r="C32" s="76" t="s">
        <v>262</v>
      </c>
      <c r="D32" s="76">
        <v>1955.26</v>
      </c>
      <c r="E32" s="76">
        <v>860.31</v>
      </c>
    </row>
    <row r="33" spans="1:5" x14ac:dyDescent="0.2">
      <c r="A33" s="75">
        <v>42646</v>
      </c>
      <c r="B33" s="76">
        <v>2016</v>
      </c>
      <c r="C33" s="76" t="s">
        <v>263</v>
      </c>
      <c r="D33" s="76">
        <v>1003.54</v>
      </c>
      <c r="E33" s="76">
        <v>662.34</v>
      </c>
    </row>
    <row r="34" spans="1:5" x14ac:dyDescent="0.2">
      <c r="A34" s="75">
        <v>42806</v>
      </c>
      <c r="B34" s="76">
        <v>2017</v>
      </c>
      <c r="C34" s="76" t="s">
        <v>266</v>
      </c>
      <c r="D34" s="76">
        <v>368.46</v>
      </c>
      <c r="E34" s="76">
        <v>184.23</v>
      </c>
    </row>
    <row r="35" spans="1:5" x14ac:dyDescent="0.2">
      <c r="A35" s="75">
        <v>43019</v>
      </c>
      <c r="B35" s="76">
        <v>2017</v>
      </c>
      <c r="C35" s="76" t="s">
        <v>262</v>
      </c>
      <c r="D35" s="76">
        <v>1473.86</v>
      </c>
      <c r="E35" s="76">
        <v>795.88</v>
      </c>
    </row>
    <row r="36" spans="1:5" x14ac:dyDescent="0.2">
      <c r="A36" s="75">
        <v>43032</v>
      </c>
      <c r="B36" s="76">
        <v>2017</v>
      </c>
      <c r="C36" s="76" t="s">
        <v>259</v>
      </c>
      <c r="D36" s="76">
        <v>539.23</v>
      </c>
      <c r="E36" s="76">
        <v>285.79000000000002</v>
      </c>
    </row>
    <row r="37" spans="1:5" x14ac:dyDescent="0.2">
      <c r="A37" s="75">
        <v>42377</v>
      </c>
      <c r="B37" s="76">
        <v>2016</v>
      </c>
      <c r="C37" s="76" t="s">
        <v>259</v>
      </c>
      <c r="D37" s="76">
        <v>1974.49</v>
      </c>
      <c r="E37" s="76">
        <v>908.27</v>
      </c>
    </row>
    <row r="38" spans="1:5" x14ac:dyDescent="0.2">
      <c r="A38" s="75">
        <v>42964</v>
      </c>
      <c r="B38" s="76">
        <v>2017</v>
      </c>
      <c r="C38" s="76" t="s">
        <v>259</v>
      </c>
      <c r="D38" s="76">
        <v>1931.47</v>
      </c>
      <c r="E38" s="76">
        <v>1081.6199999999999</v>
      </c>
    </row>
    <row r="39" spans="1:5" x14ac:dyDescent="0.2">
      <c r="A39" s="75">
        <v>42688</v>
      </c>
      <c r="B39" s="76">
        <v>2016</v>
      </c>
      <c r="C39" s="76" t="s">
        <v>259</v>
      </c>
      <c r="D39" s="76">
        <v>1449.29</v>
      </c>
      <c r="E39" s="76">
        <v>884.07</v>
      </c>
    </row>
    <row r="40" spans="1:5" x14ac:dyDescent="0.2">
      <c r="A40" s="75">
        <v>42904</v>
      </c>
      <c r="B40" s="76">
        <v>2017</v>
      </c>
      <c r="C40" s="76" t="s">
        <v>263</v>
      </c>
      <c r="D40" s="76">
        <v>2307.69</v>
      </c>
      <c r="E40" s="76">
        <v>1038.46</v>
      </c>
    </row>
    <row r="41" spans="1:5" x14ac:dyDescent="0.2">
      <c r="A41" s="75">
        <v>43193</v>
      </c>
      <c r="B41" s="76">
        <v>2018</v>
      </c>
      <c r="C41" s="76" t="s">
        <v>262</v>
      </c>
      <c r="D41" s="76">
        <v>1115.1300000000001</v>
      </c>
      <c r="E41" s="76">
        <v>490.66</v>
      </c>
    </row>
    <row r="42" spans="1:5" x14ac:dyDescent="0.2">
      <c r="A42" s="75">
        <v>42384</v>
      </c>
      <c r="B42" s="76">
        <v>2016</v>
      </c>
      <c r="C42" s="76" t="s">
        <v>266</v>
      </c>
      <c r="D42" s="76">
        <v>29.88</v>
      </c>
      <c r="E42" s="76">
        <v>16.14</v>
      </c>
    </row>
    <row r="43" spans="1:5" x14ac:dyDescent="0.2">
      <c r="A43" s="75">
        <v>42794</v>
      </c>
      <c r="B43" s="76">
        <v>2017</v>
      </c>
      <c r="C43" s="76" t="s">
        <v>263</v>
      </c>
      <c r="D43" s="76">
        <v>2154.9499999999998</v>
      </c>
      <c r="E43" s="76">
        <v>1077.48</v>
      </c>
    </row>
    <row r="44" spans="1:5" x14ac:dyDescent="0.2">
      <c r="A44" s="75">
        <v>42433</v>
      </c>
      <c r="B44" s="76">
        <v>2016</v>
      </c>
      <c r="C44" s="76" t="s">
        <v>262</v>
      </c>
      <c r="D44" s="76">
        <v>1234.8599999999999</v>
      </c>
      <c r="E44" s="76">
        <v>815.01</v>
      </c>
    </row>
    <row r="45" spans="1:5" x14ac:dyDescent="0.2">
      <c r="A45" s="75">
        <v>43000</v>
      </c>
      <c r="B45" s="76">
        <v>2017</v>
      </c>
      <c r="C45" s="76" t="s">
        <v>259</v>
      </c>
      <c r="D45" s="76">
        <v>2154.1799999999998</v>
      </c>
      <c r="E45" s="76">
        <v>1206.3399999999999</v>
      </c>
    </row>
    <row r="46" spans="1:5" x14ac:dyDescent="0.2">
      <c r="A46" s="75">
        <v>42939</v>
      </c>
      <c r="B46" s="76">
        <v>2017</v>
      </c>
      <c r="C46" s="76" t="s">
        <v>262</v>
      </c>
      <c r="D46" s="76">
        <v>1744.62</v>
      </c>
      <c r="E46" s="76">
        <v>872.31</v>
      </c>
    </row>
    <row r="47" spans="1:5" x14ac:dyDescent="0.2">
      <c r="A47" s="75">
        <v>43269</v>
      </c>
      <c r="B47" s="76">
        <v>2018</v>
      </c>
      <c r="C47" s="76" t="s">
        <v>259</v>
      </c>
      <c r="D47" s="76">
        <v>2298.4499999999998</v>
      </c>
      <c r="E47" s="76">
        <v>1126.24</v>
      </c>
    </row>
    <row r="48" spans="1:5" x14ac:dyDescent="0.2">
      <c r="A48" s="75">
        <v>42596</v>
      </c>
      <c r="B48" s="76">
        <v>2016</v>
      </c>
      <c r="C48" s="76" t="s">
        <v>262</v>
      </c>
      <c r="D48" s="76">
        <v>494.28</v>
      </c>
      <c r="E48" s="76">
        <v>271.85000000000002</v>
      </c>
    </row>
    <row r="49" spans="1:5" x14ac:dyDescent="0.2">
      <c r="A49" s="75">
        <v>42438</v>
      </c>
      <c r="B49" s="76">
        <v>2016</v>
      </c>
      <c r="C49" s="76" t="s">
        <v>266</v>
      </c>
      <c r="D49" s="76">
        <v>2253.0300000000002</v>
      </c>
      <c r="E49" s="76">
        <v>1149.05</v>
      </c>
    </row>
    <row r="50" spans="1:5" x14ac:dyDescent="0.2">
      <c r="A50" s="75">
        <v>42795</v>
      </c>
      <c r="B50" s="76">
        <v>2017</v>
      </c>
      <c r="C50" s="76" t="s">
        <v>266</v>
      </c>
      <c r="D50" s="76">
        <v>1478.09</v>
      </c>
      <c r="E50" s="76">
        <v>768.61</v>
      </c>
    </row>
    <row r="51" spans="1:5" x14ac:dyDescent="0.2">
      <c r="A51" s="75">
        <v>43406</v>
      </c>
      <c r="B51" s="76">
        <v>2018</v>
      </c>
      <c r="C51" s="76" t="s">
        <v>263</v>
      </c>
      <c r="D51" s="76">
        <v>678.92</v>
      </c>
      <c r="E51" s="76">
        <v>325.88</v>
      </c>
    </row>
    <row r="52" spans="1:5" x14ac:dyDescent="0.2">
      <c r="A52" s="75">
        <v>43201</v>
      </c>
      <c r="B52" s="76">
        <v>2018</v>
      </c>
      <c r="C52" s="76" t="s">
        <v>266</v>
      </c>
      <c r="D52" s="76">
        <v>143.51</v>
      </c>
      <c r="E52" s="76">
        <v>71.760000000000005</v>
      </c>
    </row>
    <row r="53" spans="1:5" x14ac:dyDescent="0.2">
      <c r="A53" s="75">
        <v>42425</v>
      </c>
      <c r="B53" s="76">
        <v>2016</v>
      </c>
      <c r="C53" s="76" t="s">
        <v>263</v>
      </c>
      <c r="D53" s="76">
        <v>1868.96</v>
      </c>
      <c r="E53" s="76">
        <v>747.58</v>
      </c>
    </row>
    <row r="54" spans="1:5" x14ac:dyDescent="0.2">
      <c r="A54" s="75">
        <v>42899</v>
      </c>
      <c r="B54" s="76">
        <v>2017</v>
      </c>
      <c r="C54" s="76" t="s">
        <v>263</v>
      </c>
      <c r="D54" s="76">
        <v>1549.63</v>
      </c>
      <c r="E54" s="76">
        <v>604.36</v>
      </c>
    </row>
    <row r="55" spans="1:5" x14ac:dyDescent="0.2">
      <c r="A55" s="75">
        <v>42682</v>
      </c>
      <c r="B55" s="76">
        <v>2016</v>
      </c>
      <c r="C55" s="76" t="s">
        <v>266</v>
      </c>
      <c r="D55" s="76">
        <v>937.24</v>
      </c>
      <c r="E55" s="76">
        <v>459.25</v>
      </c>
    </row>
    <row r="56" spans="1:5" x14ac:dyDescent="0.2">
      <c r="A56" s="75">
        <v>43227</v>
      </c>
      <c r="B56" s="76">
        <v>2018</v>
      </c>
      <c r="C56" s="76" t="s">
        <v>266</v>
      </c>
      <c r="D56" s="76">
        <v>109.84</v>
      </c>
      <c r="E56" s="76">
        <v>54.92</v>
      </c>
    </row>
    <row r="57" spans="1:5" x14ac:dyDescent="0.2">
      <c r="A57" s="75">
        <v>42782</v>
      </c>
      <c r="B57" s="76">
        <v>2017</v>
      </c>
      <c r="C57" s="76" t="s">
        <v>263</v>
      </c>
      <c r="D57" s="76">
        <v>747.68</v>
      </c>
      <c r="E57" s="76">
        <v>500.95</v>
      </c>
    </row>
    <row r="58" spans="1:5" x14ac:dyDescent="0.2">
      <c r="A58" s="75">
        <v>42886</v>
      </c>
      <c r="B58" s="76">
        <v>2017</v>
      </c>
      <c r="C58" s="76" t="s">
        <v>263</v>
      </c>
      <c r="D58" s="76">
        <v>443.35</v>
      </c>
      <c r="E58" s="76">
        <v>252.71</v>
      </c>
    </row>
    <row r="59" spans="1:5" x14ac:dyDescent="0.2">
      <c r="A59" s="75">
        <v>42396</v>
      </c>
      <c r="B59" s="76">
        <v>2016</v>
      </c>
      <c r="C59" s="76" t="s">
        <v>263</v>
      </c>
      <c r="D59" s="76">
        <v>1129.8499999999999</v>
      </c>
      <c r="E59" s="76">
        <v>723.1</v>
      </c>
    </row>
    <row r="60" spans="1:5" x14ac:dyDescent="0.2">
      <c r="A60" s="75">
        <v>42632</v>
      </c>
      <c r="B60" s="76">
        <v>2016</v>
      </c>
      <c r="C60" s="76" t="s">
        <v>259</v>
      </c>
      <c r="D60" s="76">
        <v>2202.75</v>
      </c>
      <c r="E60" s="76">
        <v>947.18</v>
      </c>
    </row>
    <row r="61" spans="1:5" x14ac:dyDescent="0.2">
      <c r="A61" s="75">
        <v>42405</v>
      </c>
      <c r="B61" s="76">
        <v>2016</v>
      </c>
      <c r="C61" s="76" t="s">
        <v>262</v>
      </c>
      <c r="D61" s="76">
        <v>29.56</v>
      </c>
      <c r="E61" s="76">
        <v>11.82</v>
      </c>
    </row>
    <row r="62" spans="1:5" x14ac:dyDescent="0.2">
      <c r="A62" s="75">
        <v>42473</v>
      </c>
      <c r="B62" s="76">
        <v>2016</v>
      </c>
      <c r="C62" s="76" t="s">
        <v>262</v>
      </c>
      <c r="D62" s="76">
        <v>2088.42</v>
      </c>
      <c r="E62" s="76">
        <v>1294.82</v>
      </c>
    </row>
    <row r="63" spans="1:5" x14ac:dyDescent="0.2">
      <c r="A63" s="75">
        <v>42817</v>
      </c>
      <c r="B63" s="76">
        <v>2017</v>
      </c>
      <c r="C63" s="76" t="s">
        <v>266</v>
      </c>
      <c r="D63" s="76">
        <v>708.14</v>
      </c>
      <c r="E63" s="76">
        <v>446.13</v>
      </c>
    </row>
    <row r="64" spans="1:5" x14ac:dyDescent="0.2">
      <c r="A64" s="75">
        <v>43442</v>
      </c>
      <c r="B64" s="76">
        <v>2018</v>
      </c>
      <c r="C64" s="76" t="s">
        <v>263</v>
      </c>
      <c r="D64" s="76">
        <v>44.86</v>
      </c>
      <c r="E64" s="76">
        <v>26.47</v>
      </c>
    </row>
    <row r="65" spans="1:5" x14ac:dyDescent="0.2">
      <c r="A65" s="75">
        <v>42997</v>
      </c>
      <c r="B65" s="76">
        <v>2017</v>
      </c>
      <c r="C65" s="76" t="s">
        <v>259</v>
      </c>
      <c r="D65" s="76">
        <v>1665.87</v>
      </c>
      <c r="E65" s="76">
        <v>866.25</v>
      </c>
    </row>
    <row r="66" spans="1:5" x14ac:dyDescent="0.2">
      <c r="A66" s="75">
        <v>43108</v>
      </c>
      <c r="B66" s="76">
        <v>2018</v>
      </c>
      <c r="C66" s="76" t="s">
        <v>262</v>
      </c>
      <c r="D66" s="76">
        <v>1657.26</v>
      </c>
      <c r="E66" s="76">
        <v>977.78</v>
      </c>
    </row>
    <row r="67" spans="1:5" x14ac:dyDescent="0.2">
      <c r="A67" s="75">
        <v>42763</v>
      </c>
      <c r="B67" s="76">
        <v>2017</v>
      </c>
      <c r="C67" s="76" t="s">
        <v>266</v>
      </c>
      <c r="D67" s="76">
        <v>1543.94</v>
      </c>
      <c r="E67" s="76">
        <v>679.33</v>
      </c>
    </row>
    <row r="68" spans="1:5" x14ac:dyDescent="0.2">
      <c r="A68" s="75">
        <v>42571</v>
      </c>
      <c r="B68" s="76">
        <v>2016</v>
      </c>
      <c r="C68" s="76" t="s">
        <v>262</v>
      </c>
      <c r="D68" s="76">
        <v>1362.96</v>
      </c>
      <c r="E68" s="76">
        <v>708.74</v>
      </c>
    </row>
    <row r="69" spans="1:5" x14ac:dyDescent="0.2">
      <c r="A69" s="75">
        <v>42903</v>
      </c>
      <c r="B69" s="76">
        <v>2017</v>
      </c>
      <c r="C69" s="76" t="s">
        <v>262</v>
      </c>
      <c r="D69" s="76">
        <v>308.39999999999998</v>
      </c>
      <c r="E69" s="76">
        <v>141.86000000000001</v>
      </c>
    </row>
    <row r="70" spans="1:5" x14ac:dyDescent="0.2">
      <c r="A70" s="75">
        <v>42804</v>
      </c>
      <c r="B70" s="76">
        <v>2017</v>
      </c>
      <c r="C70" s="76" t="s">
        <v>263</v>
      </c>
      <c r="D70" s="76">
        <v>2495.48</v>
      </c>
      <c r="E70" s="76">
        <v>1098.01</v>
      </c>
    </row>
    <row r="71" spans="1:5" x14ac:dyDescent="0.2">
      <c r="A71" s="75">
        <v>42865</v>
      </c>
      <c r="B71" s="76">
        <v>2017</v>
      </c>
      <c r="C71" s="76" t="s">
        <v>259</v>
      </c>
      <c r="D71" s="76">
        <v>402.76</v>
      </c>
      <c r="E71" s="76">
        <v>189.3</v>
      </c>
    </row>
    <row r="72" spans="1:5" x14ac:dyDescent="0.2">
      <c r="A72" s="75">
        <v>43228</v>
      </c>
      <c r="B72" s="76">
        <v>2018</v>
      </c>
      <c r="C72" s="76" t="s">
        <v>263</v>
      </c>
      <c r="D72" s="76">
        <v>1421.93</v>
      </c>
      <c r="E72" s="76">
        <v>639.87</v>
      </c>
    </row>
    <row r="73" spans="1:5" x14ac:dyDescent="0.2">
      <c r="A73" s="75">
        <v>42374</v>
      </c>
      <c r="B73" s="76">
        <v>2016</v>
      </c>
      <c r="C73" s="76" t="s">
        <v>266</v>
      </c>
      <c r="D73" s="76">
        <v>1172.31</v>
      </c>
      <c r="E73" s="76">
        <v>644.77</v>
      </c>
    </row>
    <row r="74" spans="1:5" x14ac:dyDescent="0.2">
      <c r="A74" s="75">
        <v>42834</v>
      </c>
      <c r="B74" s="76">
        <v>2017</v>
      </c>
      <c r="C74" s="76" t="s">
        <v>266</v>
      </c>
      <c r="D74" s="76">
        <v>2070.4899999999998</v>
      </c>
      <c r="E74" s="76">
        <v>1345.82</v>
      </c>
    </row>
    <row r="75" spans="1:5" x14ac:dyDescent="0.2">
      <c r="A75" s="75">
        <v>43463</v>
      </c>
      <c r="B75" s="76">
        <v>2018</v>
      </c>
      <c r="C75" s="76" t="s">
        <v>262</v>
      </c>
      <c r="D75" s="76">
        <v>1965.34</v>
      </c>
      <c r="E75" s="76">
        <v>786.14</v>
      </c>
    </row>
    <row r="76" spans="1:5" x14ac:dyDescent="0.2">
      <c r="A76" s="75">
        <v>42542</v>
      </c>
      <c r="B76" s="76">
        <v>2016</v>
      </c>
      <c r="C76" s="76" t="s">
        <v>259</v>
      </c>
      <c r="D76" s="76">
        <v>1833</v>
      </c>
      <c r="E76" s="76">
        <v>879.84</v>
      </c>
    </row>
    <row r="77" spans="1:5" x14ac:dyDescent="0.2">
      <c r="A77" s="75">
        <v>43197</v>
      </c>
      <c r="B77" s="76">
        <v>2018</v>
      </c>
      <c r="C77" s="76" t="s">
        <v>259</v>
      </c>
      <c r="D77" s="76">
        <v>2151.4499999999998</v>
      </c>
      <c r="E77" s="76">
        <v>1312.38</v>
      </c>
    </row>
    <row r="78" spans="1:5" x14ac:dyDescent="0.2">
      <c r="A78" s="75">
        <v>42860</v>
      </c>
      <c r="B78" s="76">
        <v>2017</v>
      </c>
      <c r="C78" s="76" t="s">
        <v>259</v>
      </c>
      <c r="D78" s="76">
        <v>673.95</v>
      </c>
      <c r="E78" s="76">
        <v>384.15</v>
      </c>
    </row>
    <row r="79" spans="1:5" x14ac:dyDescent="0.2">
      <c r="A79" s="75">
        <v>43117</v>
      </c>
      <c r="B79" s="76">
        <v>2018</v>
      </c>
      <c r="C79" s="76" t="s">
        <v>262</v>
      </c>
      <c r="D79" s="76">
        <v>561.58000000000004</v>
      </c>
      <c r="E79" s="76">
        <v>247.1</v>
      </c>
    </row>
    <row r="80" spans="1:5" x14ac:dyDescent="0.2">
      <c r="A80" s="75">
        <v>42957</v>
      </c>
      <c r="B80" s="76">
        <v>2017</v>
      </c>
      <c r="C80" s="76" t="s">
        <v>263</v>
      </c>
      <c r="D80" s="76">
        <v>1342.24</v>
      </c>
      <c r="E80" s="76">
        <v>711.39</v>
      </c>
    </row>
    <row r="81" spans="1:5" x14ac:dyDescent="0.2">
      <c r="A81" s="75">
        <v>43286</v>
      </c>
      <c r="B81" s="76">
        <v>2018</v>
      </c>
      <c r="C81" s="76" t="s">
        <v>266</v>
      </c>
      <c r="D81" s="76">
        <v>1754.6</v>
      </c>
      <c r="E81" s="76">
        <v>789.57</v>
      </c>
    </row>
    <row r="82" spans="1:5" x14ac:dyDescent="0.2">
      <c r="A82" s="75">
        <v>43129</v>
      </c>
      <c r="B82" s="76">
        <v>2018</v>
      </c>
      <c r="C82" s="76" t="s">
        <v>266</v>
      </c>
      <c r="D82" s="76">
        <v>214.29</v>
      </c>
      <c r="E82" s="76">
        <v>109.29</v>
      </c>
    </row>
    <row r="83" spans="1:5" x14ac:dyDescent="0.2">
      <c r="A83" s="75">
        <v>42793</v>
      </c>
      <c r="B83" s="76">
        <v>2017</v>
      </c>
      <c r="C83" s="76" t="s">
        <v>263</v>
      </c>
      <c r="D83" s="76">
        <v>1561.54</v>
      </c>
      <c r="E83" s="76">
        <v>952.54</v>
      </c>
    </row>
    <row r="84" spans="1:5" x14ac:dyDescent="0.2">
      <c r="A84" s="75">
        <v>43165</v>
      </c>
      <c r="B84" s="76">
        <v>2018</v>
      </c>
      <c r="C84" s="76" t="s">
        <v>262</v>
      </c>
      <c r="D84" s="76">
        <v>1673.37</v>
      </c>
      <c r="E84" s="76">
        <v>870.15</v>
      </c>
    </row>
    <row r="85" spans="1:5" x14ac:dyDescent="0.2">
      <c r="A85" s="75">
        <v>43414</v>
      </c>
      <c r="B85" s="76">
        <v>2018</v>
      </c>
      <c r="C85" s="76" t="s">
        <v>262</v>
      </c>
      <c r="D85" s="76">
        <v>773.05</v>
      </c>
      <c r="E85" s="76">
        <v>440.64</v>
      </c>
    </row>
    <row r="86" spans="1:5" x14ac:dyDescent="0.2">
      <c r="A86" s="75">
        <v>43385</v>
      </c>
      <c r="B86" s="76">
        <v>2018</v>
      </c>
      <c r="C86" s="76" t="s">
        <v>262</v>
      </c>
      <c r="D86" s="76">
        <v>418.72</v>
      </c>
      <c r="E86" s="76">
        <v>230.3</v>
      </c>
    </row>
    <row r="87" spans="1:5" x14ac:dyDescent="0.2">
      <c r="A87" s="75">
        <v>43033</v>
      </c>
      <c r="B87" s="76">
        <v>2017</v>
      </c>
      <c r="C87" s="76" t="s">
        <v>259</v>
      </c>
      <c r="D87" s="76">
        <v>1946.44</v>
      </c>
      <c r="E87" s="76">
        <v>1051.08</v>
      </c>
    </row>
    <row r="88" spans="1:5" x14ac:dyDescent="0.2">
      <c r="A88" s="75">
        <v>42791</v>
      </c>
      <c r="B88" s="76">
        <v>2017</v>
      </c>
      <c r="C88" s="76" t="s">
        <v>263</v>
      </c>
      <c r="D88" s="76">
        <v>770.94</v>
      </c>
      <c r="E88" s="76">
        <v>339.21</v>
      </c>
    </row>
    <row r="89" spans="1:5" x14ac:dyDescent="0.2">
      <c r="A89" s="75">
        <v>43332</v>
      </c>
      <c r="B89" s="76">
        <v>2018</v>
      </c>
      <c r="C89" s="76" t="s">
        <v>266</v>
      </c>
      <c r="D89" s="76">
        <v>1222.49</v>
      </c>
      <c r="E89" s="76">
        <v>770.17</v>
      </c>
    </row>
    <row r="90" spans="1:5" x14ac:dyDescent="0.2">
      <c r="A90" s="75">
        <v>43184</v>
      </c>
      <c r="B90" s="76">
        <v>2018</v>
      </c>
      <c r="C90" s="76" t="s">
        <v>262</v>
      </c>
      <c r="D90" s="76">
        <v>1395.46</v>
      </c>
      <c r="E90" s="76">
        <v>851.23</v>
      </c>
    </row>
    <row r="91" spans="1:5" x14ac:dyDescent="0.2">
      <c r="A91" s="75">
        <v>42896</v>
      </c>
      <c r="B91" s="76">
        <v>2017</v>
      </c>
      <c r="C91" s="76" t="s">
        <v>262</v>
      </c>
      <c r="D91" s="76">
        <v>1520.63</v>
      </c>
      <c r="E91" s="76">
        <v>851.55</v>
      </c>
    </row>
    <row r="92" spans="1:5" x14ac:dyDescent="0.2">
      <c r="A92" s="75">
        <v>42635</v>
      </c>
      <c r="B92" s="76">
        <v>2016</v>
      </c>
      <c r="C92" s="76" t="s">
        <v>263</v>
      </c>
      <c r="D92" s="76">
        <v>1094.5</v>
      </c>
      <c r="E92" s="76">
        <v>689.54</v>
      </c>
    </row>
    <row r="93" spans="1:5" x14ac:dyDescent="0.2">
      <c r="A93" s="75">
        <v>42808</v>
      </c>
      <c r="B93" s="76">
        <v>2017</v>
      </c>
      <c r="C93" s="76" t="s">
        <v>266</v>
      </c>
      <c r="D93" s="76">
        <v>76.959999999999994</v>
      </c>
      <c r="E93" s="76">
        <v>33.86</v>
      </c>
    </row>
    <row r="94" spans="1:5" x14ac:dyDescent="0.2">
      <c r="A94" s="75">
        <v>43016</v>
      </c>
      <c r="B94" s="76">
        <v>2017</v>
      </c>
      <c r="C94" s="76" t="s">
        <v>266</v>
      </c>
      <c r="D94" s="76">
        <v>234.72</v>
      </c>
      <c r="E94" s="76">
        <v>152.57</v>
      </c>
    </row>
    <row r="95" spans="1:5" x14ac:dyDescent="0.2">
      <c r="A95" s="75">
        <v>42793</v>
      </c>
      <c r="B95" s="76">
        <v>2017</v>
      </c>
      <c r="C95" s="76" t="s">
        <v>262</v>
      </c>
      <c r="D95" s="76">
        <v>2003.25</v>
      </c>
      <c r="E95" s="76">
        <v>1041.69</v>
      </c>
    </row>
    <row r="96" spans="1:5" x14ac:dyDescent="0.2">
      <c r="A96" s="75">
        <v>42879</v>
      </c>
      <c r="B96" s="76">
        <v>2017</v>
      </c>
      <c r="C96" s="76" t="s">
        <v>266</v>
      </c>
      <c r="D96" s="76">
        <v>1688.01</v>
      </c>
      <c r="E96" s="76">
        <v>1063.45</v>
      </c>
    </row>
    <row r="97" spans="1:5" x14ac:dyDescent="0.2">
      <c r="A97" s="75">
        <v>42733</v>
      </c>
      <c r="B97" s="76">
        <v>2016</v>
      </c>
      <c r="C97" s="76" t="s">
        <v>263</v>
      </c>
      <c r="D97" s="76">
        <v>1538.35</v>
      </c>
      <c r="E97" s="76">
        <v>815.33</v>
      </c>
    </row>
    <row r="98" spans="1:5" x14ac:dyDescent="0.2">
      <c r="A98" s="75">
        <v>42856</v>
      </c>
      <c r="B98" s="76">
        <v>2017</v>
      </c>
      <c r="C98" s="76" t="s">
        <v>259</v>
      </c>
      <c r="D98" s="76">
        <v>147.04</v>
      </c>
      <c r="E98" s="76">
        <v>97.05</v>
      </c>
    </row>
    <row r="99" spans="1:5" x14ac:dyDescent="0.2">
      <c r="A99" s="75">
        <v>42937</v>
      </c>
      <c r="B99" s="76">
        <v>2017</v>
      </c>
      <c r="C99" s="76" t="s">
        <v>259</v>
      </c>
      <c r="D99" s="76">
        <v>1908.31</v>
      </c>
      <c r="E99" s="76">
        <v>954.16</v>
      </c>
    </row>
    <row r="100" spans="1:5" x14ac:dyDescent="0.2">
      <c r="A100" s="75">
        <v>42745</v>
      </c>
      <c r="B100" s="76">
        <v>2017</v>
      </c>
      <c r="C100" s="76" t="s">
        <v>266</v>
      </c>
      <c r="D100" s="76">
        <v>490.77</v>
      </c>
      <c r="E100" s="76">
        <v>319</v>
      </c>
    </row>
    <row r="101" spans="1:5" x14ac:dyDescent="0.2">
      <c r="A101" s="75">
        <v>42920</v>
      </c>
      <c r="B101" s="76">
        <v>2017</v>
      </c>
      <c r="C101" s="76" t="s">
        <v>262</v>
      </c>
      <c r="D101" s="76">
        <v>671.76</v>
      </c>
      <c r="E101" s="76">
        <v>409.77</v>
      </c>
    </row>
    <row r="102" spans="1:5" x14ac:dyDescent="0.2">
      <c r="A102" s="75">
        <v>42556</v>
      </c>
      <c r="B102" s="76">
        <v>2016</v>
      </c>
      <c r="C102" s="76" t="s">
        <v>262</v>
      </c>
      <c r="D102" s="76">
        <v>2301.62</v>
      </c>
      <c r="E102" s="76">
        <v>920.65</v>
      </c>
    </row>
    <row r="103" spans="1:5" x14ac:dyDescent="0.2">
      <c r="A103" s="75">
        <v>42746</v>
      </c>
      <c r="B103" s="76">
        <v>2017</v>
      </c>
      <c r="C103" s="76" t="s">
        <v>263</v>
      </c>
      <c r="D103" s="76">
        <v>502.61</v>
      </c>
      <c r="E103" s="76">
        <v>206.07</v>
      </c>
    </row>
    <row r="104" spans="1:5" x14ac:dyDescent="0.2">
      <c r="A104" s="75">
        <v>43381</v>
      </c>
      <c r="B104" s="76">
        <v>2018</v>
      </c>
      <c r="C104" s="76" t="s">
        <v>262</v>
      </c>
      <c r="D104" s="76">
        <v>1047.6300000000001</v>
      </c>
      <c r="E104" s="76">
        <v>408.58</v>
      </c>
    </row>
    <row r="105" spans="1:5" x14ac:dyDescent="0.2">
      <c r="A105" s="75">
        <v>43227</v>
      </c>
      <c r="B105" s="76">
        <v>2018</v>
      </c>
      <c r="C105" s="76" t="s">
        <v>259</v>
      </c>
      <c r="D105" s="76">
        <v>1647.46</v>
      </c>
      <c r="E105" s="76">
        <v>741.36</v>
      </c>
    </row>
    <row r="106" spans="1:5" x14ac:dyDescent="0.2">
      <c r="A106" s="75">
        <v>43137</v>
      </c>
      <c r="B106" s="76">
        <v>2018</v>
      </c>
      <c r="C106" s="76" t="s">
        <v>266</v>
      </c>
      <c r="D106" s="76">
        <v>609.32000000000005</v>
      </c>
      <c r="E106" s="76">
        <v>280.29000000000002</v>
      </c>
    </row>
    <row r="107" spans="1:5" x14ac:dyDescent="0.2">
      <c r="A107" s="75">
        <v>43141</v>
      </c>
      <c r="B107" s="76">
        <v>2018</v>
      </c>
      <c r="C107" s="76" t="s">
        <v>259</v>
      </c>
      <c r="D107" s="76">
        <v>489.95</v>
      </c>
      <c r="E107" s="76">
        <v>279.27</v>
      </c>
    </row>
    <row r="108" spans="1:5" x14ac:dyDescent="0.2">
      <c r="A108" s="75">
        <v>43200</v>
      </c>
      <c r="B108" s="76">
        <v>2018</v>
      </c>
      <c r="C108" s="76" t="s">
        <v>263</v>
      </c>
      <c r="D108" s="76">
        <v>234.43</v>
      </c>
      <c r="E108" s="76">
        <v>126.59</v>
      </c>
    </row>
    <row r="109" spans="1:5" x14ac:dyDescent="0.2">
      <c r="A109" s="75">
        <v>43119</v>
      </c>
      <c r="B109" s="76">
        <v>2018</v>
      </c>
      <c r="C109" s="76" t="s">
        <v>263</v>
      </c>
      <c r="D109" s="76">
        <v>1988.25</v>
      </c>
      <c r="E109" s="76">
        <v>1113.42</v>
      </c>
    </row>
    <row r="110" spans="1:5" x14ac:dyDescent="0.2">
      <c r="A110" s="75">
        <v>43116</v>
      </c>
      <c r="B110" s="76">
        <v>2018</v>
      </c>
      <c r="C110" s="76" t="s">
        <v>266</v>
      </c>
      <c r="D110" s="76">
        <v>62.18</v>
      </c>
      <c r="E110" s="76">
        <v>24.25</v>
      </c>
    </row>
    <row r="111" spans="1:5" x14ac:dyDescent="0.2">
      <c r="A111" s="75">
        <v>42406</v>
      </c>
      <c r="B111" s="76">
        <v>2016</v>
      </c>
      <c r="C111" s="76" t="s">
        <v>259</v>
      </c>
      <c r="D111" s="76">
        <v>598.85</v>
      </c>
      <c r="E111" s="76">
        <v>269.48</v>
      </c>
    </row>
    <row r="112" spans="1:5" x14ac:dyDescent="0.2">
      <c r="A112" s="75">
        <v>42567</v>
      </c>
      <c r="B112" s="76">
        <v>2016</v>
      </c>
      <c r="C112" s="76" t="s">
        <v>263</v>
      </c>
      <c r="D112" s="76">
        <v>2177.11</v>
      </c>
      <c r="E112" s="76">
        <v>936.16</v>
      </c>
    </row>
    <row r="113" spans="1:5" x14ac:dyDescent="0.2">
      <c r="A113" s="75">
        <v>42801</v>
      </c>
      <c r="B113" s="76">
        <v>2017</v>
      </c>
      <c r="C113" s="76" t="s">
        <v>262</v>
      </c>
      <c r="D113" s="76">
        <v>2417.35</v>
      </c>
      <c r="E113" s="76">
        <v>1281.2</v>
      </c>
    </row>
    <row r="114" spans="1:5" x14ac:dyDescent="0.2">
      <c r="A114" s="75">
        <v>42797</v>
      </c>
      <c r="B114" s="76">
        <v>2017</v>
      </c>
      <c r="C114" s="76" t="s">
        <v>263</v>
      </c>
      <c r="D114" s="76">
        <v>498.52</v>
      </c>
      <c r="E114" s="76">
        <v>259.23</v>
      </c>
    </row>
    <row r="115" spans="1:5" x14ac:dyDescent="0.2">
      <c r="A115" s="75">
        <v>43091</v>
      </c>
      <c r="B115" s="76">
        <v>2017</v>
      </c>
      <c r="C115" s="76" t="s">
        <v>266</v>
      </c>
      <c r="D115" s="76">
        <v>22.8</v>
      </c>
      <c r="E115" s="76">
        <v>13.91</v>
      </c>
    </row>
    <row r="116" spans="1:5" x14ac:dyDescent="0.2">
      <c r="A116" s="75">
        <v>43274</v>
      </c>
      <c r="B116" s="76">
        <v>2018</v>
      </c>
      <c r="C116" s="76" t="s">
        <v>262</v>
      </c>
      <c r="D116" s="76">
        <v>536.25</v>
      </c>
      <c r="E116" s="76">
        <v>294.94</v>
      </c>
    </row>
    <row r="117" spans="1:5" x14ac:dyDescent="0.2">
      <c r="A117" s="75">
        <v>42413</v>
      </c>
      <c r="B117" s="76">
        <v>2016</v>
      </c>
      <c r="C117" s="76" t="s">
        <v>262</v>
      </c>
      <c r="D117" s="76">
        <v>1871.36</v>
      </c>
      <c r="E117" s="76">
        <v>1160.24</v>
      </c>
    </row>
    <row r="118" spans="1:5" x14ac:dyDescent="0.2">
      <c r="A118" s="75">
        <v>42622</v>
      </c>
      <c r="B118" s="76">
        <v>2016</v>
      </c>
      <c r="C118" s="76" t="s">
        <v>266</v>
      </c>
      <c r="D118" s="76">
        <v>880.15</v>
      </c>
      <c r="E118" s="76">
        <v>536.89</v>
      </c>
    </row>
    <row r="119" spans="1:5" x14ac:dyDescent="0.2">
      <c r="A119" s="75">
        <v>42503</v>
      </c>
      <c r="B119" s="76">
        <v>2016</v>
      </c>
      <c r="C119" s="76" t="s">
        <v>263</v>
      </c>
      <c r="D119" s="76">
        <v>2115.44</v>
      </c>
      <c r="E119" s="76">
        <v>1184.6500000000001</v>
      </c>
    </row>
    <row r="120" spans="1:5" x14ac:dyDescent="0.2">
      <c r="A120" s="75">
        <v>42612</v>
      </c>
      <c r="B120" s="76">
        <v>2016</v>
      </c>
      <c r="C120" s="76" t="s">
        <v>266</v>
      </c>
      <c r="D120" s="76">
        <v>2268.16</v>
      </c>
      <c r="E120" s="76">
        <v>975.31</v>
      </c>
    </row>
    <row r="121" spans="1:5" x14ac:dyDescent="0.2">
      <c r="A121" s="75">
        <v>43424</v>
      </c>
      <c r="B121" s="76">
        <v>2018</v>
      </c>
      <c r="C121" s="76" t="s">
        <v>263</v>
      </c>
      <c r="D121" s="76">
        <v>1800.62</v>
      </c>
      <c r="E121" s="76">
        <v>954.33</v>
      </c>
    </row>
    <row r="122" spans="1:5" x14ac:dyDescent="0.2">
      <c r="A122" s="75">
        <v>43410</v>
      </c>
      <c r="B122" s="76">
        <v>2018</v>
      </c>
      <c r="C122" s="76" t="s">
        <v>262</v>
      </c>
      <c r="D122" s="76">
        <v>1860.09</v>
      </c>
      <c r="E122" s="76">
        <v>781.24</v>
      </c>
    </row>
    <row r="123" spans="1:5" x14ac:dyDescent="0.2">
      <c r="A123" s="75">
        <v>43154</v>
      </c>
      <c r="B123" s="76">
        <v>2018</v>
      </c>
      <c r="C123" s="76" t="s">
        <v>259</v>
      </c>
      <c r="D123" s="76">
        <v>667.55</v>
      </c>
      <c r="E123" s="76">
        <v>267.02</v>
      </c>
    </row>
    <row r="124" spans="1:5" x14ac:dyDescent="0.2">
      <c r="A124" s="75">
        <v>42678</v>
      </c>
      <c r="B124" s="76">
        <v>2016</v>
      </c>
      <c r="C124" s="76" t="s">
        <v>262</v>
      </c>
      <c r="D124" s="76">
        <v>989.63</v>
      </c>
      <c r="E124" s="76">
        <v>653.16</v>
      </c>
    </row>
    <row r="125" spans="1:5" x14ac:dyDescent="0.2">
      <c r="A125" s="75">
        <v>42528</v>
      </c>
      <c r="B125" s="76">
        <v>2016</v>
      </c>
      <c r="C125" s="76" t="s">
        <v>259</v>
      </c>
      <c r="D125" s="76">
        <v>1907.49</v>
      </c>
      <c r="E125" s="76">
        <v>820.22</v>
      </c>
    </row>
    <row r="126" spans="1:5" x14ac:dyDescent="0.2">
      <c r="A126" s="75">
        <v>42468</v>
      </c>
      <c r="B126" s="76">
        <v>2016</v>
      </c>
      <c r="C126" s="76" t="s">
        <v>262</v>
      </c>
      <c r="D126" s="76">
        <v>693.75</v>
      </c>
      <c r="E126" s="76">
        <v>291.38</v>
      </c>
    </row>
    <row r="127" spans="1:5" x14ac:dyDescent="0.2">
      <c r="A127" s="75">
        <v>43044</v>
      </c>
      <c r="B127" s="76">
        <v>2017</v>
      </c>
      <c r="C127" s="76" t="s">
        <v>263</v>
      </c>
      <c r="D127" s="76">
        <v>699.22</v>
      </c>
      <c r="E127" s="76">
        <v>391.56</v>
      </c>
    </row>
    <row r="128" spans="1:5" x14ac:dyDescent="0.2">
      <c r="A128" s="75">
        <v>42938</v>
      </c>
      <c r="B128" s="76">
        <v>2017</v>
      </c>
      <c r="C128" s="76" t="s">
        <v>263</v>
      </c>
      <c r="D128" s="76">
        <v>1489.21</v>
      </c>
      <c r="E128" s="76">
        <v>982.88</v>
      </c>
    </row>
    <row r="129" spans="1:5" x14ac:dyDescent="0.2">
      <c r="A129" s="75">
        <v>42760</v>
      </c>
      <c r="B129" s="76">
        <v>2017</v>
      </c>
      <c r="C129" s="76" t="s">
        <v>259</v>
      </c>
      <c r="D129" s="76">
        <v>987.63</v>
      </c>
      <c r="E129" s="76">
        <v>414.8</v>
      </c>
    </row>
    <row r="130" spans="1:5" x14ac:dyDescent="0.2">
      <c r="A130" s="75">
        <v>43272</v>
      </c>
      <c r="B130" s="76">
        <v>2018</v>
      </c>
      <c r="C130" s="76" t="s">
        <v>262</v>
      </c>
      <c r="D130" s="76">
        <v>2037.45</v>
      </c>
      <c r="E130" s="76">
        <v>1161.3499999999999</v>
      </c>
    </row>
    <row r="131" spans="1:5" x14ac:dyDescent="0.2">
      <c r="A131" s="75">
        <v>42411</v>
      </c>
      <c r="B131" s="76">
        <v>2016</v>
      </c>
      <c r="C131" s="76" t="s">
        <v>262</v>
      </c>
      <c r="D131" s="76">
        <v>2345</v>
      </c>
      <c r="E131" s="76">
        <v>1430.45</v>
      </c>
    </row>
    <row r="132" spans="1:5" x14ac:dyDescent="0.2">
      <c r="A132" s="75">
        <v>43119</v>
      </c>
      <c r="B132" s="76">
        <v>2018</v>
      </c>
      <c r="C132" s="76" t="s">
        <v>262</v>
      </c>
      <c r="D132" s="76">
        <v>1496.14</v>
      </c>
      <c r="E132" s="76">
        <v>703.19</v>
      </c>
    </row>
    <row r="133" spans="1:5" x14ac:dyDescent="0.2">
      <c r="A133" s="75">
        <v>43121</v>
      </c>
      <c r="B133" s="76">
        <v>2018</v>
      </c>
      <c r="C133" s="76" t="s">
        <v>263</v>
      </c>
      <c r="D133" s="76">
        <v>836.37</v>
      </c>
      <c r="E133" s="76">
        <v>368</v>
      </c>
    </row>
    <row r="134" spans="1:5" x14ac:dyDescent="0.2">
      <c r="A134" s="75">
        <v>43264</v>
      </c>
      <c r="B134" s="76">
        <v>2018</v>
      </c>
      <c r="C134" s="76" t="s">
        <v>263</v>
      </c>
      <c r="D134" s="76">
        <v>1023.91</v>
      </c>
      <c r="E134" s="76">
        <v>573.39</v>
      </c>
    </row>
    <row r="135" spans="1:5" x14ac:dyDescent="0.2">
      <c r="A135" s="75">
        <v>42760</v>
      </c>
      <c r="B135" s="76">
        <v>2017</v>
      </c>
      <c r="C135" s="76" t="s">
        <v>266</v>
      </c>
      <c r="D135" s="76">
        <v>1553.78</v>
      </c>
      <c r="E135" s="76">
        <v>776.89</v>
      </c>
    </row>
    <row r="136" spans="1:5" x14ac:dyDescent="0.2">
      <c r="A136" s="75">
        <v>43088</v>
      </c>
      <c r="B136" s="76">
        <v>2017</v>
      </c>
      <c r="C136" s="76" t="s">
        <v>259</v>
      </c>
      <c r="D136" s="76">
        <v>946.52</v>
      </c>
      <c r="E136" s="76">
        <v>388.07</v>
      </c>
    </row>
    <row r="137" spans="1:5" x14ac:dyDescent="0.2">
      <c r="A137" s="75">
        <v>42539</v>
      </c>
      <c r="B137" s="76">
        <v>2016</v>
      </c>
      <c r="C137" s="76" t="s">
        <v>259</v>
      </c>
      <c r="D137" s="76">
        <v>891.64</v>
      </c>
      <c r="E137" s="76">
        <v>552.82000000000005</v>
      </c>
    </row>
    <row r="138" spans="1:5" x14ac:dyDescent="0.2">
      <c r="A138" s="75">
        <v>42431</v>
      </c>
      <c r="B138" s="76">
        <v>2016</v>
      </c>
      <c r="C138" s="76" t="s">
        <v>266</v>
      </c>
      <c r="D138" s="76">
        <v>1042.6099999999999</v>
      </c>
      <c r="E138" s="76">
        <v>552.58000000000004</v>
      </c>
    </row>
    <row r="139" spans="1:5" x14ac:dyDescent="0.2">
      <c r="A139" s="75">
        <v>43189</v>
      </c>
      <c r="B139" s="76">
        <v>2018</v>
      </c>
      <c r="C139" s="76" t="s">
        <v>259</v>
      </c>
      <c r="D139" s="76">
        <v>692.89</v>
      </c>
      <c r="E139" s="76">
        <v>291.01</v>
      </c>
    </row>
    <row r="140" spans="1:5" x14ac:dyDescent="0.2">
      <c r="A140" s="75">
        <v>42497</v>
      </c>
      <c r="B140" s="76">
        <v>2016</v>
      </c>
      <c r="C140" s="76" t="s">
        <v>262</v>
      </c>
      <c r="D140" s="76">
        <v>2421.14</v>
      </c>
      <c r="E140" s="76">
        <v>1234.78</v>
      </c>
    </row>
    <row r="141" spans="1:5" x14ac:dyDescent="0.2">
      <c r="A141" s="75">
        <v>43016</v>
      </c>
      <c r="B141" s="76">
        <v>2017</v>
      </c>
      <c r="C141" s="76" t="s">
        <v>263</v>
      </c>
      <c r="D141" s="76">
        <v>2459.69</v>
      </c>
      <c r="E141" s="76">
        <v>1008.47</v>
      </c>
    </row>
    <row r="142" spans="1:5" x14ac:dyDescent="0.2">
      <c r="A142" s="75">
        <v>42527</v>
      </c>
      <c r="B142" s="76">
        <v>2016</v>
      </c>
      <c r="C142" s="76" t="s">
        <v>259</v>
      </c>
      <c r="D142" s="76">
        <v>505.37</v>
      </c>
      <c r="E142" s="76">
        <v>293.11</v>
      </c>
    </row>
    <row r="143" spans="1:5" x14ac:dyDescent="0.2">
      <c r="A143" s="75">
        <v>43163</v>
      </c>
      <c r="B143" s="76">
        <v>2018</v>
      </c>
      <c r="C143" s="76" t="s">
        <v>266</v>
      </c>
      <c r="D143" s="76">
        <v>1349.89</v>
      </c>
      <c r="E143" s="76">
        <v>566.95000000000005</v>
      </c>
    </row>
    <row r="144" spans="1:5" x14ac:dyDescent="0.2">
      <c r="A144" s="75">
        <v>43207</v>
      </c>
      <c r="B144" s="76">
        <v>2018</v>
      </c>
      <c r="C144" s="76" t="s">
        <v>259</v>
      </c>
      <c r="D144" s="76">
        <v>2256.65</v>
      </c>
      <c r="E144" s="76">
        <v>1196.02</v>
      </c>
    </row>
    <row r="145" spans="1:5" x14ac:dyDescent="0.2">
      <c r="A145" s="75">
        <v>43071</v>
      </c>
      <c r="B145" s="76">
        <v>2017</v>
      </c>
      <c r="C145" s="76" t="s">
        <v>262</v>
      </c>
      <c r="D145" s="76">
        <v>1068.1500000000001</v>
      </c>
      <c r="E145" s="76">
        <v>480.67</v>
      </c>
    </row>
    <row r="146" spans="1:5" x14ac:dyDescent="0.2">
      <c r="A146" s="75">
        <v>42832</v>
      </c>
      <c r="B146" s="76">
        <v>2017</v>
      </c>
      <c r="C146" s="76" t="s">
        <v>266</v>
      </c>
      <c r="D146" s="76">
        <v>488.82</v>
      </c>
      <c r="E146" s="76">
        <v>303.07</v>
      </c>
    </row>
    <row r="147" spans="1:5" x14ac:dyDescent="0.2">
      <c r="A147" s="75">
        <v>42589</v>
      </c>
      <c r="B147" s="76">
        <v>2016</v>
      </c>
      <c r="C147" s="76" t="s">
        <v>262</v>
      </c>
      <c r="D147" s="76">
        <v>1549.1</v>
      </c>
      <c r="E147" s="76">
        <v>805.53</v>
      </c>
    </row>
    <row r="148" spans="1:5" x14ac:dyDescent="0.2">
      <c r="A148" s="75">
        <v>43093</v>
      </c>
      <c r="B148" s="76">
        <v>2017</v>
      </c>
      <c r="C148" s="76" t="s">
        <v>263</v>
      </c>
      <c r="D148" s="76">
        <v>984.61</v>
      </c>
      <c r="E148" s="76">
        <v>384</v>
      </c>
    </row>
    <row r="149" spans="1:5" x14ac:dyDescent="0.2">
      <c r="A149" s="75">
        <v>42963</v>
      </c>
      <c r="B149" s="76">
        <v>2017</v>
      </c>
      <c r="C149" s="76" t="s">
        <v>266</v>
      </c>
      <c r="D149" s="76">
        <v>2445.1799999999998</v>
      </c>
      <c r="E149" s="76">
        <v>1295.95</v>
      </c>
    </row>
    <row r="150" spans="1:5" x14ac:dyDescent="0.2">
      <c r="A150" s="75">
        <v>43013</v>
      </c>
      <c r="B150" s="76">
        <v>2017</v>
      </c>
      <c r="C150" s="76" t="s">
        <v>262</v>
      </c>
      <c r="D150" s="76">
        <v>45.18</v>
      </c>
      <c r="E150" s="76">
        <v>21.69</v>
      </c>
    </row>
    <row r="151" spans="1:5" x14ac:dyDescent="0.2">
      <c r="A151" s="75">
        <v>42768</v>
      </c>
      <c r="B151" s="76">
        <v>2017</v>
      </c>
      <c r="C151" s="76" t="s">
        <v>259</v>
      </c>
      <c r="D151" s="76">
        <v>2162.3200000000002</v>
      </c>
      <c r="E151" s="76">
        <v>1037.9100000000001</v>
      </c>
    </row>
    <row r="152" spans="1:5" x14ac:dyDescent="0.2">
      <c r="A152" s="75">
        <v>42631</v>
      </c>
      <c r="B152" s="76">
        <v>2016</v>
      </c>
      <c r="C152" s="76" t="s">
        <v>266</v>
      </c>
      <c r="D152" s="76">
        <v>2345.4299999999998</v>
      </c>
      <c r="E152" s="76">
        <v>1336.9</v>
      </c>
    </row>
    <row r="153" spans="1:5" x14ac:dyDescent="0.2">
      <c r="A153" s="75">
        <v>42392</v>
      </c>
      <c r="B153" s="76">
        <v>2016</v>
      </c>
      <c r="C153" s="76" t="s">
        <v>262</v>
      </c>
      <c r="D153" s="76">
        <v>968.43</v>
      </c>
      <c r="E153" s="76">
        <v>571.37</v>
      </c>
    </row>
    <row r="154" spans="1:5" x14ac:dyDescent="0.2">
      <c r="A154" s="75">
        <v>43354</v>
      </c>
      <c r="B154" s="76">
        <v>2018</v>
      </c>
      <c r="C154" s="76" t="s">
        <v>259</v>
      </c>
      <c r="D154" s="76">
        <v>573.76</v>
      </c>
      <c r="E154" s="76">
        <v>355.73</v>
      </c>
    </row>
    <row r="155" spans="1:5" x14ac:dyDescent="0.2">
      <c r="A155" s="75">
        <v>42839</v>
      </c>
      <c r="B155" s="76">
        <v>2017</v>
      </c>
      <c r="C155" s="76" t="s">
        <v>266</v>
      </c>
      <c r="D155" s="76">
        <v>2222.89</v>
      </c>
      <c r="E155" s="76">
        <v>911.38</v>
      </c>
    </row>
    <row r="156" spans="1:5" x14ac:dyDescent="0.2">
      <c r="A156" s="75">
        <v>42560</v>
      </c>
      <c r="B156" s="76">
        <v>2016</v>
      </c>
      <c r="C156" s="76" t="s">
        <v>259</v>
      </c>
      <c r="D156" s="76">
        <v>1452.43</v>
      </c>
      <c r="E156" s="76">
        <v>813.36</v>
      </c>
    </row>
    <row r="157" spans="1:5" x14ac:dyDescent="0.2">
      <c r="A157" s="75">
        <v>43153</v>
      </c>
      <c r="B157" s="76">
        <v>2018</v>
      </c>
      <c r="C157" s="76" t="s">
        <v>263</v>
      </c>
      <c r="D157" s="76">
        <v>454.62</v>
      </c>
      <c r="E157" s="76">
        <v>222.76</v>
      </c>
    </row>
    <row r="158" spans="1:5" x14ac:dyDescent="0.2">
      <c r="A158" s="75">
        <v>43105</v>
      </c>
      <c r="B158" s="76">
        <v>2018</v>
      </c>
      <c r="C158" s="76" t="s">
        <v>263</v>
      </c>
      <c r="D158" s="76">
        <v>1753.68</v>
      </c>
      <c r="E158" s="76">
        <v>789.16</v>
      </c>
    </row>
    <row r="159" spans="1:5" x14ac:dyDescent="0.2">
      <c r="A159" s="75">
        <v>43312</v>
      </c>
      <c r="B159" s="76">
        <v>2018</v>
      </c>
      <c r="C159" s="76" t="s">
        <v>266</v>
      </c>
      <c r="D159" s="76">
        <v>1623.32</v>
      </c>
      <c r="E159" s="76">
        <v>795.43</v>
      </c>
    </row>
    <row r="160" spans="1:5" x14ac:dyDescent="0.2">
      <c r="A160" s="75">
        <v>43430</v>
      </c>
      <c r="B160" s="76">
        <v>2018</v>
      </c>
      <c r="C160" s="76" t="s">
        <v>262</v>
      </c>
      <c r="D160" s="76">
        <v>531.32000000000005</v>
      </c>
      <c r="E160" s="76">
        <v>355.98</v>
      </c>
    </row>
    <row r="161" spans="1:5" x14ac:dyDescent="0.2">
      <c r="A161" s="75">
        <v>43123</v>
      </c>
      <c r="B161" s="76">
        <v>2018</v>
      </c>
      <c r="C161" s="76" t="s">
        <v>259</v>
      </c>
      <c r="D161" s="76">
        <v>2144.9499999999998</v>
      </c>
      <c r="E161" s="76">
        <v>1394.22</v>
      </c>
    </row>
    <row r="162" spans="1:5" x14ac:dyDescent="0.2">
      <c r="A162" s="75">
        <v>42883</v>
      </c>
      <c r="B162" s="76">
        <v>2017</v>
      </c>
      <c r="C162" s="76" t="s">
        <v>266</v>
      </c>
      <c r="D162" s="76">
        <v>517.14</v>
      </c>
      <c r="E162" s="76">
        <v>336.14</v>
      </c>
    </row>
    <row r="163" spans="1:5" x14ac:dyDescent="0.2">
      <c r="A163" s="75">
        <v>43129</v>
      </c>
      <c r="B163" s="76">
        <v>2018</v>
      </c>
      <c r="C163" s="76" t="s">
        <v>262</v>
      </c>
      <c r="D163" s="76">
        <v>852.54</v>
      </c>
      <c r="E163" s="76">
        <v>562.67999999999995</v>
      </c>
    </row>
    <row r="164" spans="1:5" x14ac:dyDescent="0.2">
      <c r="A164" s="75">
        <v>42928</v>
      </c>
      <c r="B164" s="76">
        <v>2017</v>
      </c>
      <c r="C164" s="76" t="s">
        <v>266</v>
      </c>
      <c r="D164" s="76">
        <v>438.5</v>
      </c>
      <c r="E164" s="76">
        <v>223.64</v>
      </c>
    </row>
    <row r="165" spans="1:5" x14ac:dyDescent="0.2">
      <c r="A165" s="75">
        <v>42807</v>
      </c>
      <c r="B165" s="76">
        <v>2017</v>
      </c>
      <c r="C165" s="76" t="s">
        <v>263</v>
      </c>
      <c r="D165" s="76">
        <v>1958.55</v>
      </c>
      <c r="E165" s="76">
        <v>998.86</v>
      </c>
    </row>
    <row r="166" spans="1:5" x14ac:dyDescent="0.2">
      <c r="A166" s="75">
        <v>42747</v>
      </c>
      <c r="B166" s="76">
        <v>2017</v>
      </c>
      <c r="C166" s="76" t="s">
        <v>262</v>
      </c>
      <c r="D166" s="76">
        <v>245.23</v>
      </c>
      <c r="E166" s="76">
        <v>122.62</v>
      </c>
    </row>
    <row r="167" spans="1:5" x14ac:dyDescent="0.2">
      <c r="A167" s="75">
        <v>42628</v>
      </c>
      <c r="B167" s="76">
        <v>2016</v>
      </c>
      <c r="C167" s="76" t="s">
        <v>266</v>
      </c>
      <c r="D167" s="76">
        <v>315.60000000000002</v>
      </c>
      <c r="E167" s="76">
        <v>201.98</v>
      </c>
    </row>
    <row r="168" spans="1:5" x14ac:dyDescent="0.2">
      <c r="A168" s="75">
        <v>42448</v>
      </c>
      <c r="B168" s="76">
        <v>2016</v>
      </c>
      <c r="C168" s="76" t="s">
        <v>259</v>
      </c>
      <c r="D168" s="76">
        <v>269.58</v>
      </c>
      <c r="E168" s="76">
        <v>126.7</v>
      </c>
    </row>
    <row r="169" spans="1:5" x14ac:dyDescent="0.2">
      <c r="A169" s="75">
        <v>43380</v>
      </c>
      <c r="B169" s="76">
        <v>2018</v>
      </c>
      <c r="C169" s="76" t="s">
        <v>266</v>
      </c>
      <c r="D169" s="76">
        <v>2106.0700000000002</v>
      </c>
      <c r="E169" s="76">
        <v>1263.6400000000001</v>
      </c>
    </row>
    <row r="170" spans="1:5" x14ac:dyDescent="0.2">
      <c r="A170" s="75">
        <v>42853</v>
      </c>
      <c r="B170" s="76">
        <v>2017</v>
      </c>
      <c r="C170" s="76" t="s">
        <v>266</v>
      </c>
      <c r="D170" s="76">
        <v>562.73</v>
      </c>
      <c r="E170" s="76">
        <v>236.35</v>
      </c>
    </row>
    <row r="171" spans="1:5" x14ac:dyDescent="0.2">
      <c r="A171" s="75">
        <v>43249</v>
      </c>
      <c r="B171" s="76">
        <v>2018</v>
      </c>
      <c r="C171" s="76" t="s">
        <v>259</v>
      </c>
      <c r="D171" s="76">
        <v>2347.6</v>
      </c>
      <c r="E171" s="76">
        <v>962.52</v>
      </c>
    </row>
    <row r="172" spans="1:5" x14ac:dyDescent="0.2">
      <c r="A172" s="75">
        <v>43261</v>
      </c>
      <c r="B172" s="76">
        <v>2018</v>
      </c>
      <c r="C172" s="76" t="s">
        <v>262</v>
      </c>
      <c r="D172" s="76">
        <v>1197.77</v>
      </c>
      <c r="E172" s="76">
        <v>598.89</v>
      </c>
    </row>
    <row r="173" spans="1:5" x14ac:dyDescent="0.2">
      <c r="A173" s="75">
        <v>42612</v>
      </c>
      <c r="B173" s="76">
        <v>2016</v>
      </c>
      <c r="C173" s="76" t="s">
        <v>259</v>
      </c>
      <c r="D173" s="76">
        <v>1411.59</v>
      </c>
      <c r="E173" s="76">
        <v>762.26</v>
      </c>
    </row>
    <row r="174" spans="1:5" x14ac:dyDescent="0.2">
      <c r="A174" s="75">
        <v>42943</v>
      </c>
      <c r="B174" s="76">
        <v>2017</v>
      </c>
      <c r="C174" s="76" t="s">
        <v>262</v>
      </c>
      <c r="D174" s="76">
        <v>2030.49</v>
      </c>
      <c r="E174" s="76">
        <v>1258.9000000000001</v>
      </c>
    </row>
    <row r="175" spans="1:5" x14ac:dyDescent="0.2">
      <c r="A175" s="75">
        <v>43370</v>
      </c>
      <c r="B175" s="76">
        <v>2018</v>
      </c>
      <c r="C175" s="76" t="s">
        <v>259</v>
      </c>
      <c r="D175" s="76">
        <v>1665.95</v>
      </c>
      <c r="E175" s="76">
        <v>766.34</v>
      </c>
    </row>
    <row r="176" spans="1:5" x14ac:dyDescent="0.2">
      <c r="A176" s="75">
        <v>43450</v>
      </c>
      <c r="B176" s="76">
        <v>2018</v>
      </c>
      <c r="C176" s="76" t="s">
        <v>266</v>
      </c>
      <c r="D176" s="76">
        <v>305.45999999999998</v>
      </c>
      <c r="E176" s="76">
        <v>192.44</v>
      </c>
    </row>
    <row r="177" spans="1:5" x14ac:dyDescent="0.2">
      <c r="A177" s="75">
        <v>43464</v>
      </c>
      <c r="B177" s="76">
        <v>2018</v>
      </c>
      <c r="C177" s="76" t="s">
        <v>263</v>
      </c>
      <c r="D177" s="76">
        <v>1913.15</v>
      </c>
      <c r="E177" s="76">
        <v>1033.0999999999999</v>
      </c>
    </row>
    <row r="178" spans="1:5" x14ac:dyDescent="0.2">
      <c r="A178" s="75">
        <v>42836</v>
      </c>
      <c r="B178" s="76">
        <v>2017</v>
      </c>
      <c r="C178" s="76" t="s">
        <v>259</v>
      </c>
      <c r="D178" s="76">
        <v>1838.42</v>
      </c>
      <c r="E178" s="76">
        <v>772.14</v>
      </c>
    </row>
    <row r="179" spans="1:5" x14ac:dyDescent="0.2">
      <c r="A179" s="75">
        <v>42400</v>
      </c>
      <c r="B179" s="76">
        <v>2016</v>
      </c>
      <c r="C179" s="76" t="s">
        <v>262</v>
      </c>
      <c r="D179" s="76">
        <v>2043.55</v>
      </c>
      <c r="E179" s="76">
        <v>1226.1300000000001</v>
      </c>
    </row>
    <row r="180" spans="1:5" x14ac:dyDescent="0.2">
      <c r="A180" s="75">
        <v>42674</v>
      </c>
      <c r="B180" s="76">
        <v>2016</v>
      </c>
      <c r="C180" s="76" t="s">
        <v>266</v>
      </c>
      <c r="D180" s="76">
        <v>1426.9</v>
      </c>
      <c r="E180" s="76">
        <v>684.91</v>
      </c>
    </row>
    <row r="181" spans="1:5" x14ac:dyDescent="0.2">
      <c r="A181" s="75">
        <v>42442</v>
      </c>
      <c r="B181" s="76">
        <v>2016</v>
      </c>
      <c r="C181" s="76" t="s">
        <v>266</v>
      </c>
      <c r="D181" s="76">
        <v>1997.29</v>
      </c>
      <c r="E181" s="76">
        <v>778.94</v>
      </c>
    </row>
    <row r="182" spans="1:5" x14ac:dyDescent="0.2">
      <c r="A182" s="75">
        <v>43046</v>
      </c>
      <c r="B182" s="76">
        <v>2017</v>
      </c>
      <c r="C182" s="76" t="s">
        <v>262</v>
      </c>
      <c r="D182" s="76">
        <v>823.75</v>
      </c>
      <c r="E182" s="76">
        <v>420.11</v>
      </c>
    </row>
    <row r="183" spans="1:5" x14ac:dyDescent="0.2">
      <c r="A183" s="75">
        <v>43265</v>
      </c>
      <c r="B183" s="76">
        <v>2018</v>
      </c>
      <c r="C183" s="76" t="s">
        <v>259</v>
      </c>
      <c r="D183" s="76">
        <v>1927.75</v>
      </c>
      <c r="E183" s="76">
        <v>1079.54</v>
      </c>
    </row>
    <row r="184" spans="1:5" x14ac:dyDescent="0.2">
      <c r="A184" s="75">
        <v>42535</v>
      </c>
      <c r="B184" s="76">
        <v>2016</v>
      </c>
      <c r="C184" s="76" t="s">
        <v>263</v>
      </c>
      <c r="D184" s="76">
        <v>52.38</v>
      </c>
      <c r="E184" s="76">
        <v>25.14</v>
      </c>
    </row>
    <row r="185" spans="1:5" x14ac:dyDescent="0.2">
      <c r="A185" s="75">
        <v>43398</v>
      </c>
      <c r="B185" s="76">
        <v>2018</v>
      </c>
      <c r="C185" s="76" t="s">
        <v>262</v>
      </c>
      <c r="D185" s="76">
        <v>865.26</v>
      </c>
      <c r="E185" s="76">
        <v>449.94</v>
      </c>
    </row>
    <row r="186" spans="1:5" x14ac:dyDescent="0.2">
      <c r="A186" s="75">
        <v>43410</v>
      </c>
      <c r="B186" s="76">
        <v>2018</v>
      </c>
      <c r="C186" s="76" t="s">
        <v>266</v>
      </c>
      <c r="D186" s="76">
        <v>1539.72</v>
      </c>
      <c r="E186" s="76">
        <v>1016.22</v>
      </c>
    </row>
    <row r="187" spans="1:5" x14ac:dyDescent="0.2">
      <c r="A187" s="75">
        <v>42713</v>
      </c>
      <c r="B187" s="76">
        <v>2016</v>
      </c>
      <c r="C187" s="76" t="s">
        <v>259</v>
      </c>
      <c r="D187" s="76">
        <v>698.67</v>
      </c>
      <c r="E187" s="76">
        <v>461.12</v>
      </c>
    </row>
    <row r="188" spans="1:5" x14ac:dyDescent="0.2">
      <c r="A188" s="75">
        <v>42443</v>
      </c>
      <c r="B188" s="76">
        <v>2016</v>
      </c>
      <c r="C188" s="76" t="s">
        <v>259</v>
      </c>
      <c r="D188" s="76">
        <v>33.119999999999997</v>
      </c>
      <c r="E188" s="76">
        <v>18.88</v>
      </c>
    </row>
    <row r="189" spans="1:5" x14ac:dyDescent="0.2">
      <c r="A189" s="75">
        <v>43419</v>
      </c>
      <c r="B189" s="76">
        <v>2018</v>
      </c>
      <c r="C189" s="76" t="s">
        <v>259</v>
      </c>
      <c r="D189" s="76">
        <v>1017.6</v>
      </c>
      <c r="E189" s="76">
        <v>590.21</v>
      </c>
    </row>
    <row r="190" spans="1:5" x14ac:dyDescent="0.2">
      <c r="A190" s="75">
        <v>43086</v>
      </c>
      <c r="B190" s="76">
        <v>2017</v>
      </c>
      <c r="C190" s="76" t="s">
        <v>266</v>
      </c>
      <c r="D190" s="76">
        <v>1042</v>
      </c>
      <c r="E190" s="76">
        <v>666.88</v>
      </c>
    </row>
    <row r="191" spans="1:5" x14ac:dyDescent="0.2">
      <c r="A191" s="75">
        <v>42774</v>
      </c>
      <c r="B191" s="76">
        <v>2017</v>
      </c>
      <c r="C191" s="76" t="s">
        <v>266</v>
      </c>
      <c r="D191" s="76">
        <v>1520.64</v>
      </c>
      <c r="E191" s="76">
        <v>669.08</v>
      </c>
    </row>
    <row r="192" spans="1:5" x14ac:dyDescent="0.2">
      <c r="A192" s="75">
        <v>43351</v>
      </c>
      <c r="B192" s="76">
        <v>2018</v>
      </c>
      <c r="C192" s="76" t="s">
        <v>259</v>
      </c>
      <c r="D192" s="76">
        <v>1780.84</v>
      </c>
      <c r="E192" s="76">
        <v>979.46</v>
      </c>
    </row>
    <row r="193" spans="1:5" x14ac:dyDescent="0.2">
      <c r="A193" s="75">
        <v>43102</v>
      </c>
      <c r="B193" s="76">
        <v>2018</v>
      </c>
      <c r="C193" s="76" t="s">
        <v>259</v>
      </c>
      <c r="D193" s="76">
        <v>1474.72</v>
      </c>
      <c r="E193" s="76">
        <v>722.61</v>
      </c>
    </row>
    <row r="194" spans="1:5" x14ac:dyDescent="0.2">
      <c r="A194" s="75">
        <v>42882</v>
      </c>
      <c r="B194" s="76">
        <v>2017</v>
      </c>
      <c r="C194" s="76" t="s">
        <v>262</v>
      </c>
      <c r="D194" s="76">
        <v>953.44</v>
      </c>
      <c r="E194" s="76">
        <v>457.65</v>
      </c>
    </row>
    <row r="195" spans="1:5" x14ac:dyDescent="0.2">
      <c r="A195" s="75">
        <v>42628</v>
      </c>
      <c r="B195" s="76">
        <v>2016</v>
      </c>
      <c r="C195" s="76" t="s">
        <v>262</v>
      </c>
      <c r="D195" s="76">
        <v>1769.66</v>
      </c>
      <c r="E195" s="76">
        <v>867.13</v>
      </c>
    </row>
    <row r="196" spans="1:5" x14ac:dyDescent="0.2">
      <c r="A196" s="75">
        <v>42800</v>
      </c>
      <c r="B196" s="76">
        <v>2017</v>
      </c>
      <c r="C196" s="76" t="s">
        <v>263</v>
      </c>
      <c r="D196" s="76">
        <v>1275.3499999999999</v>
      </c>
      <c r="E196" s="76">
        <v>790.72</v>
      </c>
    </row>
    <row r="197" spans="1:5" x14ac:dyDescent="0.2">
      <c r="A197" s="75">
        <v>42640</v>
      </c>
      <c r="B197" s="76">
        <v>2016</v>
      </c>
      <c r="C197" s="76" t="s">
        <v>266</v>
      </c>
      <c r="D197" s="76">
        <v>46.74</v>
      </c>
      <c r="E197" s="76">
        <v>20.57</v>
      </c>
    </row>
    <row r="198" spans="1:5" x14ac:dyDescent="0.2">
      <c r="A198" s="75">
        <v>43088</v>
      </c>
      <c r="B198" s="76">
        <v>2017</v>
      </c>
      <c r="C198" s="76" t="s">
        <v>263</v>
      </c>
      <c r="D198" s="76">
        <v>1351.89</v>
      </c>
      <c r="E198" s="76">
        <v>851.69</v>
      </c>
    </row>
    <row r="199" spans="1:5" x14ac:dyDescent="0.2">
      <c r="A199" s="75">
        <v>42459</v>
      </c>
      <c r="B199" s="76">
        <v>2016</v>
      </c>
      <c r="C199" s="76" t="s">
        <v>259</v>
      </c>
      <c r="D199" s="76">
        <v>674.89</v>
      </c>
      <c r="E199" s="76">
        <v>364.44</v>
      </c>
    </row>
    <row r="200" spans="1:5" x14ac:dyDescent="0.2">
      <c r="A200" s="75">
        <v>43096</v>
      </c>
      <c r="B200" s="76">
        <v>2017</v>
      </c>
      <c r="C200" s="76" t="s">
        <v>266</v>
      </c>
      <c r="D200" s="76">
        <v>2362.0500000000002</v>
      </c>
      <c r="E200" s="76">
        <v>1251.8900000000001</v>
      </c>
    </row>
    <row r="201" spans="1:5" x14ac:dyDescent="0.2">
      <c r="A201" s="75">
        <v>42648</v>
      </c>
      <c r="B201" s="76">
        <v>2016</v>
      </c>
      <c r="C201" s="76" t="s">
        <v>266</v>
      </c>
      <c r="D201" s="76">
        <v>405.09</v>
      </c>
      <c r="E201" s="76">
        <v>182.29</v>
      </c>
    </row>
    <row r="202" spans="1:5" x14ac:dyDescent="0.2">
      <c r="A202" s="75">
        <v>42583</v>
      </c>
      <c r="B202" s="76">
        <v>2016</v>
      </c>
      <c r="C202" s="76" t="s">
        <v>266</v>
      </c>
      <c r="D202" s="76">
        <v>699.56</v>
      </c>
      <c r="E202" s="76">
        <v>391.75</v>
      </c>
    </row>
    <row r="203" spans="1:5" x14ac:dyDescent="0.2">
      <c r="A203" s="75">
        <v>43138</v>
      </c>
      <c r="B203" s="76">
        <v>2018</v>
      </c>
      <c r="C203" s="76" t="s">
        <v>262</v>
      </c>
      <c r="D203" s="76">
        <v>1447.24</v>
      </c>
      <c r="E203" s="76">
        <v>781.51</v>
      </c>
    </row>
    <row r="204" spans="1:5" x14ac:dyDescent="0.2">
      <c r="A204" s="75">
        <v>43103</v>
      </c>
      <c r="B204" s="76">
        <v>2018</v>
      </c>
      <c r="C204" s="76" t="s">
        <v>263</v>
      </c>
      <c r="D204" s="76">
        <v>1811.1</v>
      </c>
      <c r="E204" s="76">
        <v>1213.44</v>
      </c>
    </row>
    <row r="205" spans="1:5" x14ac:dyDescent="0.2">
      <c r="A205" s="75">
        <v>43028</v>
      </c>
      <c r="B205" s="76">
        <v>2017</v>
      </c>
      <c r="C205" s="76" t="s">
        <v>263</v>
      </c>
      <c r="D205" s="76">
        <v>1826.26</v>
      </c>
      <c r="E205" s="76">
        <v>949.66</v>
      </c>
    </row>
    <row r="206" spans="1:5" x14ac:dyDescent="0.2">
      <c r="A206" s="75">
        <v>42579</v>
      </c>
      <c r="B206" s="76">
        <v>2016</v>
      </c>
      <c r="C206" s="76" t="s">
        <v>263</v>
      </c>
      <c r="D206" s="76">
        <v>62.06</v>
      </c>
      <c r="E206" s="76">
        <v>25.44</v>
      </c>
    </row>
    <row r="207" spans="1:5" x14ac:dyDescent="0.2">
      <c r="A207" s="75">
        <v>42487</v>
      </c>
      <c r="B207" s="76">
        <v>2016</v>
      </c>
      <c r="C207" s="76" t="s">
        <v>263</v>
      </c>
      <c r="D207" s="76">
        <v>177.72</v>
      </c>
      <c r="E207" s="76">
        <v>81.75</v>
      </c>
    </row>
    <row r="208" spans="1:5" x14ac:dyDescent="0.2">
      <c r="A208" s="75">
        <v>43353</v>
      </c>
      <c r="B208" s="76">
        <v>2018</v>
      </c>
      <c r="C208" s="76" t="s">
        <v>266</v>
      </c>
      <c r="D208" s="76">
        <v>299.68</v>
      </c>
      <c r="E208" s="76">
        <v>128.86000000000001</v>
      </c>
    </row>
    <row r="209" spans="1:5" x14ac:dyDescent="0.2">
      <c r="A209" s="75">
        <v>42436</v>
      </c>
      <c r="B209" s="76">
        <v>2016</v>
      </c>
      <c r="C209" s="76" t="s">
        <v>263</v>
      </c>
      <c r="D209" s="76">
        <v>653.23</v>
      </c>
      <c r="E209" s="76">
        <v>313.55</v>
      </c>
    </row>
    <row r="210" spans="1:5" x14ac:dyDescent="0.2">
      <c r="A210" s="75">
        <v>42868</v>
      </c>
      <c r="B210" s="76">
        <v>2017</v>
      </c>
      <c r="C210" s="76" t="s">
        <v>263</v>
      </c>
      <c r="D210" s="76">
        <v>1056.07</v>
      </c>
      <c r="E210" s="76">
        <v>538.6</v>
      </c>
    </row>
    <row r="211" spans="1:5" x14ac:dyDescent="0.2">
      <c r="A211" s="75">
        <v>42806</v>
      </c>
      <c r="B211" s="76">
        <v>2017</v>
      </c>
      <c r="C211" s="76" t="s">
        <v>262</v>
      </c>
      <c r="D211" s="76">
        <v>1794.17</v>
      </c>
      <c r="E211" s="76">
        <v>1202.0899999999999</v>
      </c>
    </row>
    <row r="212" spans="1:5" x14ac:dyDescent="0.2">
      <c r="A212" s="75">
        <v>43158</v>
      </c>
      <c r="B212" s="76">
        <v>2018</v>
      </c>
      <c r="C212" s="76" t="s">
        <v>266</v>
      </c>
      <c r="D212" s="76">
        <v>345.44</v>
      </c>
      <c r="E212" s="76">
        <v>179.63</v>
      </c>
    </row>
    <row r="213" spans="1:5" x14ac:dyDescent="0.2">
      <c r="A213" s="75">
        <v>43296</v>
      </c>
      <c r="B213" s="76">
        <v>2018</v>
      </c>
      <c r="C213" s="76" t="s">
        <v>263</v>
      </c>
      <c r="D213" s="76">
        <v>1988.63</v>
      </c>
      <c r="E213" s="76">
        <v>1272.72</v>
      </c>
    </row>
    <row r="214" spans="1:5" x14ac:dyDescent="0.2">
      <c r="A214" s="75">
        <v>43090</v>
      </c>
      <c r="B214" s="76">
        <v>2017</v>
      </c>
      <c r="C214" s="76" t="s">
        <v>263</v>
      </c>
      <c r="D214" s="76">
        <v>233.24</v>
      </c>
      <c r="E214" s="76">
        <v>104.96</v>
      </c>
    </row>
    <row r="215" spans="1:5" x14ac:dyDescent="0.2">
      <c r="A215" s="75">
        <v>43217</v>
      </c>
      <c r="B215" s="76">
        <v>2018</v>
      </c>
      <c r="C215" s="76" t="s">
        <v>263</v>
      </c>
      <c r="D215" s="76">
        <v>1991.82</v>
      </c>
      <c r="E215" s="76">
        <v>896.32</v>
      </c>
    </row>
    <row r="216" spans="1:5" x14ac:dyDescent="0.2">
      <c r="A216" s="75">
        <v>43412</v>
      </c>
      <c r="B216" s="76">
        <v>2018</v>
      </c>
      <c r="C216" s="76" t="s">
        <v>266</v>
      </c>
      <c r="D216" s="76">
        <v>2045.57</v>
      </c>
      <c r="E216" s="76">
        <v>797.77</v>
      </c>
    </row>
    <row r="217" spans="1:5" x14ac:dyDescent="0.2">
      <c r="A217" s="75">
        <v>43310</v>
      </c>
      <c r="B217" s="76">
        <v>2018</v>
      </c>
      <c r="C217" s="76" t="s">
        <v>262</v>
      </c>
      <c r="D217" s="76">
        <v>2094.96</v>
      </c>
      <c r="E217" s="76">
        <v>817.03</v>
      </c>
    </row>
    <row r="218" spans="1:5" x14ac:dyDescent="0.2">
      <c r="A218" s="75">
        <v>42873</v>
      </c>
      <c r="B218" s="76">
        <v>2017</v>
      </c>
      <c r="C218" s="76" t="s">
        <v>263</v>
      </c>
      <c r="D218" s="76">
        <v>1978.7</v>
      </c>
      <c r="E218" s="76">
        <v>811.27</v>
      </c>
    </row>
    <row r="219" spans="1:5" x14ac:dyDescent="0.2">
      <c r="A219" s="75">
        <v>42652</v>
      </c>
      <c r="B219" s="76">
        <v>2016</v>
      </c>
      <c r="C219" s="76" t="s">
        <v>262</v>
      </c>
      <c r="D219" s="76">
        <v>30.38</v>
      </c>
      <c r="E219" s="76">
        <v>17.62</v>
      </c>
    </row>
    <row r="220" spans="1:5" x14ac:dyDescent="0.2">
      <c r="A220" s="75">
        <v>43421</v>
      </c>
      <c r="B220" s="76">
        <v>2018</v>
      </c>
      <c r="C220" s="76" t="s">
        <v>259</v>
      </c>
      <c r="D220" s="76">
        <v>1313.35</v>
      </c>
      <c r="E220" s="76">
        <v>669.81</v>
      </c>
    </row>
    <row r="221" spans="1:5" x14ac:dyDescent="0.2">
      <c r="A221" s="75">
        <v>42628</v>
      </c>
      <c r="B221" s="76">
        <v>2016</v>
      </c>
      <c r="C221" s="76" t="s">
        <v>259</v>
      </c>
      <c r="D221" s="76">
        <v>1532.81</v>
      </c>
      <c r="E221" s="76">
        <v>812.39</v>
      </c>
    </row>
    <row r="222" spans="1:5" x14ac:dyDescent="0.2">
      <c r="A222" s="75">
        <v>43335</v>
      </c>
      <c r="B222" s="76">
        <v>2018</v>
      </c>
      <c r="C222" s="76" t="s">
        <v>259</v>
      </c>
      <c r="D222" s="76">
        <v>2195.7800000000002</v>
      </c>
      <c r="E222" s="76">
        <v>1097.8900000000001</v>
      </c>
    </row>
    <row r="223" spans="1:5" x14ac:dyDescent="0.2">
      <c r="A223" s="75">
        <v>42817</v>
      </c>
      <c r="B223" s="76">
        <v>2017</v>
      </c>
      <c r="C223" s="76" t="s">
        <v>259</v>
      </c>
      <c r="D223" s="76">
        <v>80.08</v>
      </c>
      <c r="E223" s="76">
        <v>31.23</v>
      </c>
    </row>
    <row r="224" spans="1:5" x14ac:dyDescent="0.2">
      <c r="A224" s="75">
        <v>42560</v>
      </c>
      <c r="B224" s="76">
        <v>2016</v>
      </c>
      <c r="C224" s="76" t="s">
        <v>266</v>
      </c>
      <c r="D224" s="76">
        <v>45.19</v>
      </c>
      <c r="E224" s="76">
        <v>24.85</v>
      </c>
    </row>
    <row r="225" spans="1:5" x14ac:dyDescent="0.2">
      <c r="A225" s="75">
        <v>42791</v>
      </c>
      <c r="B225" s="76">
        <v>2017</v>
      </c>
      <c r="C225" s="76" t="s">
        <v>262</v>
      </c>
      <c r="D225" s="76">
        <v>732.64</v>
      </c>
      <c r="E225" s="76">
        <v>388.3</v>
      </c>
    </row>
    <row r="226" spans="1:5" x14ac:dyDescent="0.2">
      <c r="A226" s="75">
        <v>42446</v>
      </c>
      <c r="B226" s="76">
        <v>2016</v>
      </c>
      <c r="C226" s="76" t="s">
        <v>263</v>
      </c>
      <c r="D226" s="76">
        <v>1049.3599999999999</v>
      </c>
      <c r="E226" s="76">
        <v>671.59</v>
      </c>
    </row>
    <row r="227" spans="1:5" x14ac:dyDescent="0.2">
      <c r="A227" s="75">
        <v>42897</v>
      </c>
      <c r="B227" s="76">
        <v>2017</v>
      </c>
      <c r="C227" s="76" t="s">
        <v>262</v>
      </c>
      <c r="D227" s="76">
        <v>222.93</v>
      </c>
      <c r="E227" s="76">
        <v>86.94</v>
      </c>
    </row>
    <row r="228" spans="1:5" x14ac:dyDescent="0.2">
      <c r="A228" s="75">
        <v>43281</v>
      </c>
      <c r="B228" s="76">
        <v>2018</v>
      </c>
      <c r="C228" s="76" t="s">
        <v>266</v>
      </c>
      <c r="D228" s="76">
        <v>682.26</v>
      </c>
      <c r="E228" s="76">
        <v>416.18</v>
      </c>
    </row>
    <row r="229" spans="1:5" x14ac:dyDescent="0.2">
      <c r="A229" s="75">
        <v>42785</v>
      </c>
      <c r="B229" s="76">
        <v>2017</v>
      </c>
      <c r="C229" s="76" t="s">
        <v>259</v>
      </c>
      <c r="D229" s="76">
        <v>1248.8599999999999</v>
      </c>
      <c r="E229" s="76">
        <v>487.06</v>
      </c>
    </row>
    <row r="230" spans="1:5" x14ac:dyDescent="0.2">
      <c r="A230" s="75">
        <v>42950</v>
      </c>
      <c r="B230" s="76">
        <v>2017</v>
      </c>
      <c r="C230" s="76" t="s">
        <v>262</v>
      </c>
      <c r="D230" s="76">
        <v>1678.55</v>
      </c>
      <c r="E230" s="76">
        <v>772.13</v>
      </c>
    </row>
    <row r="231" spans="1:5" x14ac:dyDescent="0.2">
      <c r="A231" s="75">
        <v>43401</v>
      </c>
      <c r="B231" s="76">
        <v>2018</v>
      </c>
      <c r="C231" s="76" t="s">
        <v>259</v>
      </c>
      <c r="D231" s="76">
        <v>2184.1999999999998</v>
      </c>
      <c r="E231" s="76">
        <v>1092.0999999999999</v>
      </c>
    </row>
    <row r="232" spans="1:5" x14ac:dyDescent="0.2">
      <c r="A232" s="75">
        <v>43310</v>
      </c>
      <c r="B232" s="76">
        <v>2018</v>
      </c>
      <c r="C232" s="76" t="s">
        <v>266</v>
      </c>
      <c r="D232" s="76">
        <v>460.34</v>
      </c>
      <c r="E232" s="76">
        <v>188.74</v>
      </c>
    </row>
    <row r="233" spans="1:5" x14ac:dyDescent="0.2">
      <c r="A233" s="75">
        <v>42916</v>
      </c>
      <c r="B233" s="76">
        <v>2017</v>
      </c>
      <c r="C233" s="76" t="s">
        <v>262</v>
      </c>
      <c r="D233" s="76">
        <v>371.62</v>
      </c>
      <c r="E233" s="76">
        <v>156.08000000000001</v>
      </c>
    </row>
    <row r="234" spans="1:5" x14ac:dyDescent="0.2">
      <c r="A234" s="75">
        <v>42563</v>
      </c>
      <c r="B234" s="76">
        <v>2016</v>
      </c>
      <c r="C234" s="76" t="s">
        <v>262</v>
      </c>
      <c r="D234" s="76">
        <v>584.32000000000005</v>
      </c>
      <c r="E234" s="76">
        <v>286.32</v>
      </c>
    </row>
    <row r="235" spans="1:5" x14ac:dyDescent="0.2">
      <c r="A235" s="75">
        <v>43172</v>
      </c>
      <c r="B235" s="76">
        <v>2018</v>
      </c>
      <c r="C235" s="76" t="s">
        <v>262</v>
      </c>
      <c r="D235" s="76">
        <v>2365.67</v>
      </c>
      <c r="E235" s="76">
        <v>1490.37</v>
      </c>
    </row>
    <row r="236" spans="1:5" x14ac:dyDescent="0.2">
      <c r="A236" s="75">
        <v>43369</v>
      </c>
      <c r="B236" s="76">
        <v>2018</v>
      </c>
      <c r="C236" s="76" t="s">
        <v>266</v>
      </c>
      <c r="D236" s="76">
        <v>1545.48</v>
      </c>
      <c r="E236" s="76">
        <v>649.1</v>
      </c>
    </row>
    <row r="237" spans="1:5" x14ac:dyDescent="0.2">
      <c r="A237" s="75">
        <v>43279</v>
      </c>
      <c r="B237" s="76">
        <v>2018</v>
      </c>
      <c r="C237" s="76" t="s">
        <v>263</v>
      </c>
      <c r="D237" s="76">
        <v>514.36</v>
      </c>
      <c r="E237" s="76">
        <v>334.33</v>
      </c>
    </row>
    <row r="238" spans="1:5" x14ac:dyDescent="0.2">
      <c r="A238" s="75">
        <v>43419</v>
      </c>
      <c r="B238" s="76">
        <v>2018</v>
      </c>
      <c r="C238" s="76" t="s">
        <v>262</v>
      </c>
      <c r="D238" s="76">
        <v>1569.02</v>
      </c>
      <c r="E238" s="76">
        <v>894.34</v>
      </c>
    </row>
    <row r="239" spans="1:5" x14ac:dyDescent="0.2">
      <c r="A239" s="75">
        <v>43059</v>
      </c>
      <c r="B239" s="76">
        <v>2017</v>
      </c>
      <c r="C239" s="76" t="s">
        <v>266</v>
      </c>
      <c r="D239" s="76">
        <v>722.85</v>
      </c>
      <c r="E239" s="76">
        <v>404.8</v>
      </c>
    </row>
    <row r="240" spans="1:5" x14ac:dyDescent="0.2">
      <c r="A240" s="75">
        <v>43396</v>
      </c>
      <c r="B240" s="76">
        <v>2018</v>
      </c>
      <c r="C240" s="76" t="s">
        <v>262</v>
      </c>
      <c r="D240" s="76">
        <v>318.07</v>
      </c>
      <c r="E240" s="76">
        <v>152.66999999999999</v>
      </c>
    </row>
    <row r="241" spans="1:5" x14ac:dyDescent="0.2">
      <c r="A241" s="75">
        <v>43194</v>
      </c>
      <c r="B241" s="76">
        <v>2018</v>
      </c>
      <c r="C241" s="76" t="s">
        <v>259</v>
      </c>
      <c r="D241" s="76">
        <v>857.2</v>
      </c>
      <c r="E241" s="76">
        <v>548.61</v>
      </c>
    </row>
    <row r="242" spans="1:5" x14ac:dyDescent="0.2">
      <c r="A242" s="75">
        <v>43010</v>
      </c>
      <c r="B242" s="76">
        <v>2017</v>
      </c>
      <c r="C242" s="76" t="s">
        <v>263</v>
      </c>
      <c r="D242" s="76">
        <v>1931.66</v>
      </c>
      <c r="E242" s="76">
        <v>1062.4100000000001</v>
      </c>
    </row>
    <row r="243" spans="1:5" x14ac:dyDescent="0.2">
      <c r="A243" s="75">
        <v>42382</v>
      </c>
      <c r="B243" s="76">
        <v>2016</v>
      </c>
      <c r="C243" s="76" t="s">
        <v>266</v>
      </c>
      <c r="D243" s="76">
        <v>1826.83</v>
      </c>
      <c r="E243" s="76">
        <v>822.07</v>
      </c>
    </row>
    <row r="244" spans="1:5" x14ac:dyDescent="0.2">
      <c r="A244" s="75">
        <v>43164</v>
      </c>
      <c r="B244" s="76">
        <v>2018</v>
      </c>
      <c r="C244" s="76" t="s">
        <v>259</v>
      </c>
      <c r="D244" s="76">
        <v>1809.23</v>
      </c>
      <c r="E244" s="76">
        <v>958.89</v>
      </c>
    </row>
    <row r="245" spans="1:5" x14ac:dyDescent="0.2">
      <c r="A245" s="75">
        <v>43458</v>
      </c>
      <c r="B245" s="76">
        <v>2018</v>
      </c>
      <c r="C245" s="76" t="s">
        <v>259</v>
      </c>
      <c r="D245" s="76">
        <v>763.13</v>
      </c>
      <c r="E245" s="76">
        <v>503.67</v>
      </c>
    </row>
    <row r="246" spans="1:5" x14ac:dyDescent="0.2">
      <c r="A246" s="75">
        <v>43012</v>
      </c>
      <c r="B246" s="76">
        <v>2017</v>
      </c>
      <c r="C246" s="76" t="s">
        <v>263</v>
      </c>
      <c r="D246" s="76">
        <v>668.28</v>
      </c>
      <c r="E246" s="76">
        <v>300.73</v>
      </c>
    </row>
    <row r="247" spans="1:5" x14ac:dyDescent="0.2">
      <c r="A247" s="75">
        <v>43369</v>
      </c>
      <c r="B247" s="76">
        <v>2018</v>
      </c>
      <c r="C247" s="76" t="s">
        <v>266</v>
      </c>
      <c r="D247" s="76">
        <v>1712.38</v>
      </c>
      <c r="E247" s="76">
        <v>1095.92</v>
      </c>
    </row>
    <row r="248" spans="1:5" x14ac:dyDescent="0.2">
      <c r="A248" s="75">
        <v>42838</v>
      </c>
      <c r="B248" s="76">
        <v>2017</v>
      </c>
      <c r="C248" s="76" t="s">
        <v>263</v>
      </c>
      <c r="D248" s="76">
        <v>2066.17</v>
      </c>
      <c r="E248" s="76">
        <v>1136.3900000000001</v>
      </c>
    </row>
    <row r="249" spans="1:5" x14ac:dyDescent="0.2">
      <c r="A249" s="75">
        <v>42942</v>
      </c>
      <c r="B249" s="76">
        <v>2017</v>
      </c>
      <c r="C249" s="76" t="s">
        <v>262</v>
      </c>
      <c r="D249" s="76">
        <v>1469.55</v>
      </c>
      <c r="E249" s="76">
        <v>720.08</v>
      </c>
    </row>
    <row r="250" spans="1:5" x14ac:dyDescent="0.2">
      <c r="A250" s="75">
        <v>42420</v>
      </c>
      <c r="B250" s="76">
        <v>2016</v>
      </c>
      <c r="C250" s="76" t="s">
        <v>262</v>
      </c>
      <c r="D250" s="76">
        <v>2040.88</v>
      </c>
      <c r="E250" s="76">
        <v>795.94</v>
      </c>
    </row>
    <row r="251" spans="1:5" x14ac:dyDescent="0.2">
      <c r="A251" s="75">
        <v>43047</v>
      </c>
      <c r="B251" s="76">
        <v>2017</v>
      </c>
      <c r="C251" s="76" t="s">
        <v>266</v>
      </c>
      <c r="D251" s="76">
        <v>2035.16</v>
      </c>
      <c r="E251" s="76">
        <v>875.12</v>
      </c>
    </row>
    <row r="252" spans="1:5" x14ac:dyDescent="0.2">
      <c r="A252" s="75">
        <v>42991</v>
      </c>
      <c r="B252" s="76">
        <v>2017</v>
      </c>
      <c r="C252" s="76" t="s">
        <v>266</v>
      </c>
      <c r="D252" s="76">
        <v>2181.6</v>
      </c>
      <c r="E252" s="76">
        <v>981.72</v>
      </c>
    </row>
    <row r="253" spans="1:5" x14ac:dyDescent="0.2">
      <c r="A253" s="75">
        <v>42983</v>
      </c>
      <c r="B253" s="76">
        <v>2017</v>
      </c>
      <c r="C253" s="76" t="s">
        <v>259</v>
      </c>
      <c r="D253" s="76">
        <v>1032.75</v>
      </c>
      <c r="E253" s="76">
        <v>640.30999999999995</v>
      </c>
    </row>
    <row r="254" spans="1:5" x14ac:dyDescent="0.2">
      <c r="A254" s="75">
        <v>43369</v>
      </c>
      <c r="B254" s="76">
        <v>2018</v>
      </c>
      <c r="C254" s="76" t="s">
        <v>259</v>
      </c>
      <c r="D254" s="76">
        <v>532.4</v>
      </c>
      <c r="E254" s="76">
        <v>340.74</v>
      </c>
    </row>
    <row r="255" spans="1:5" x14ac:dyDescent="0.2">
      <c r="A255" s="75">
        <v>43281</v>
      </c>
      <c r="B255" s="76">
        <v>2018</v>
      </c>
      <c r="C255" s="76" t="s">
        <v>266</v>
      </c>
      <c r="D255" s="76">
        <v>2343.34</v>
      </c>
      <c r="E255" s="76">
        <v>1288.8399999999999</v>
      </c>
    </row>
    <row r="256" spans="1:5" x14ac:dyDescent="0.2">
      <c r="A256" s="75">
        <v>43358</v>
      </c>
      <c r="B256" s="76">
        <v>2018</v>
      </c>
      <c r="C256" s="76" t="s">
        <v>266</v>
      </c>
      <c r="D256" s="76">
        <v>1320.41</v>
      </c>
      <c r="E256" s="76">
        <v>818.65</v>
      </c>
    </row>
    <row r="257" spans="1:5" x14ac:dyDescent="0.2">
      <c r="A257" s="75">
        <v>42806</v>
      </c>
      <c r="B257" s="76">
        <v>2017</v>
      </c>
      <c r="C257" s="76" t="s">
        <v>259</v>
      </c>
      <c r="D257" s="76">
        <v>1595.86</v>
      </c>
      <c r="E257" s="76">
        <v>654.29999999999995</v>
      </c>
    </row>
    <row r="258" spans="1:5" x14ac:dyDescent="0.2">
      <c r="A258" s="75">
        <v>43327</v>
      </c>
      <c r="B258" s="76">
        <v>2018</v>
      </c>
      <c r="C258" s="76" t="s">
        <v>266</v>
      </c>
      <c r="D258" s="76">
        <v>755.86</v>
      </c>
      <c r="E258" s="76">
        <v>423.28</v>
      </c>
    </row>
    <row r="259" spans="1:5" x14ac:dyDescent="0.2">
      <c r="A259" s="75">
        <v>42719</v>
      </c>
      <c r="B259" s="76">
        <v>2016</v>
      </c>
      <c r="C259" s="76" t="s">
        <v>266</v>
      </c>
      <c r="D259" s="76">
        <v>821.07</v>
      </c>
      <c r="E259" s="76">
        <v>541.91</v>
      </c>
    </row>
    <row r="260" spans="1:5" x14ac:dyDescent="0.2">
      <c r="A260" s="75">
        <v>42620</v>
      </c>
      <c r="B260" s="76">
        <v>2016</v>
      </c>
      <c r="C260" s="76" t="s">
        <v>266</v>
      </c>
      <c r="D260" s="76">
        <v>1038.6300000000001</v>
      </c>
      <c r="E260" s="76">
        <v>612.79</v>
      </c>
    </row>
    <row r="261" spans="1:5" x14ac:dyDescent="0.2">
      <c r="A261" s="75">
        <v>43415</v>
      </c>
      <c r="B261" s="76">
        <v>2018</v>
      </c>
      <c r="C261" s="76" t="s">
        <v>266</v>
      </c>
      <c r="D261" s="76">
        <v>374.65</v>
      </c>
      <c r="E261" s="76">
        <v>243.52</v>
      </c>
    </row>
    <row r="262" spans="1:5" x14ac:dyDescent="0.2">
      <c r="A262" s="75">
        <v>43131</v>
      </c>
      <c r="B262" s="76">
        <v>2018</v>
      </c>
      <c r="C262" s="76" t="s">
        <v>259</v>
      </c>
      <c r="D262" s="76">
        <v>617.79</v>
      </c>
      <c r="E262" s="76">
        <v>240.94</v>
      </c>
    </row>
    <row r="263" spans="1:5" x14ac:dyDescent="0.2">
      <c r="A263" s="75">
        <v>42403</v>
      </c>
      <c r="B263" s="76">
        <v>2016</v>
      </c>
      <c r="C263" s="76" t="s">
        <v>262</v>
      </c>
      <c r="D263" s="76">
        <v>2432.56</v>
      </c>
      <c r="E263" s="76">
        <v>1070.33</v>
      </c>
    </row>
    <row r="264" spans="1:5" x14ac:dyDescent="0.2">
      <c r="A264" s="75">
        <v>43194</v>
      </c>
      <c r="B264" s="76">
        <v>2018</v>
      </c>
      <c r="C264" s="76" t="s">
        <v>259</v>
      </c>
      <c r="D264" s="76">
        <v>1525.92</v>
      </c>
      <c r="E264" s="76">
        <v>793.48</v>
      </c>
    </row>
    <row r="265" spans="1:5" x14ac:dyDescent="0.2">
      <c r="A265" s="75">
        <v>42606</v>
      </c>
      <c r="B265" s="76">
        <v>2016</v>
      </c>
      <c r="C265" s="76" t="s">
        <v>266</v>
      </c>
      <c r="D265" s="76">
        <v>2183.81</v>
      </c>
      <c r="E265" s="76">
        <v>1135.58</v>
      </c>
    </row>
    <row r="266" spans="1:5" x14ac:dyDescent="0.2">
      <c r="A266" s="75">
        <v>42795</v>
      </c>
      <c r="B266" s="76">
        <v>2017</v>
      </c>
      <c r="C266" s="76" t="s">
        <v>259</v>
      </c>
      <c r="D266" s="76">
        <v>1269.81</v>
      </c>
      <c r="E266" s="76">
        <v>647.6</v>
      </c>
    </row>
    <row r="267" spans="1:5" x14ac:dyDescent="0.2">
      <c r="A267" s="75">
        <v>43045</v>
      </c>
      <c r="B267" s="76">
        <v>2017</v>
      </c>
      <c r="C267" s="76" t="s">
        <v>262</v>
      </c>
      <c r="D267" s="76">
        <v>1687.91</v>
      </c>
      <c r="E267" s="76">
        <v>1046.5</v>
      </c>
    </row>
    <row r="268" spans="1:5" x14ac:dyDescent="0.2">
      <c r="A268" s="75">
        <v>42812</v>
      </c>
      <c r="B268" s="76">
        <v>2017</v>
      </c>
      <c r="C268" s="76" t="s">
        <v>259</v>
      </c>
      <c r="D268" s="76">
        <v>1768.43</v>
      </c>
      <c r="E268" s="76">
        <v>813.48</v>
      </c>
    </row>
    <row r="269" spans="1:5" x14ac:dyDescent="0.2">
      <c r="A269" s="75">
        <v>42690</v>
      </c>
      <c r="B269" s="76">
        <v>2016</v>
      </c>
      <c r="C269" s="76" t="s">
        <v>266</v>
      </c>
      <c r="D269" s="76">
        <v>2318.52</v>
      </c>
      <c r="E269" s="76">
        <v>904.22</v>
      </c>
    </row>
    <row r="270" spans="1:5" x14ac:dyDescent="0.2">
      <c r="A270" s="75">
        <v>43438</v>
      </c>
      <c r="B270" s="76">
        <v>2018</v>
      </c>
      <c r="C270" s="76" t="s">
        <v>263</v>
      </c>
      <c r="D270" s="76">
        <v>1196.2</v>
      </c>
      <c r="E270" s="76">
        <v>514.37</v>
      </c>
    </row>
    <row r="271" spans="1:5" x14ac:dyDescent="0.2">
      <c r="A271" s="75">
        <v>42717</v>
      </c>
      <c r="B271" s="76">
        <v>2016</v>
      </c>
      <c r="C271" s="76" t="s">
        <v>259</v>
      </c>
      <c r="D271" s="76">
        <v>960.34</v>
      </c>
      <c r="E271" s="76">
        <v>374.53</v>
      </c>
    </row>
    <row r="272" spans="1:5" x14ac:dyDescent="0.2">
      <c r="A272" s="75">
        <v>42702</v>
      </c>
      <c r="B272" s="76">
        <v>2016</v>
      </c>
      <c r="C272" s="76" t="s">
        <v>259</v>
      </c>
      <c r="D272" s="76">
        <v>530.88</v>
      </c>
      <c r="E272" s="76">
        <v>323.83999999999997</v>
      </c>
    </row>
    <row r="273" spans="1:5" x14ac:dyDescent="0.2">
      <c r="A273" s="75">
        <v>42462</v>
      </c>
      <c r="B273" s="76">
        <v>2016</v>
      </c>
      <c r="C273" s="76" t="s">
        <v>262</v>
      </c>
      <c r="D273" s="76">
        <v>984.47</v>
      </c>
      <c r="E273" s="76">
        <v>433.17</v>
      </c>
    </row>
    <row r="274" spans="1:5" x14ac:dyDescent="0.2">
      <c r="A274" s="75">
        <v>42412</v>
      </c>
      <c r="B274" s="76">
        <v>2016</v>
      </c>
      <c r="C274" s="76" t="s">
        <v>259</v>
      </c>
      <c r="D274" s="76">
        <v>1748.51</v>
      </c>
      <c r="E274" s="76">
        <v>891.74</v>
      </c>
    </row>
    <row r="275" spans="1:5" x14ac:dyDescent="0.2">
      <c r="A275" s="75">
        <v>42619</v>
      </c>
      <c r="B275" s="76">
        <v>2016</v>
      </c>
      <c r="C275" s="76" t="s">
        <v>259</v>
      </c>
      <c r="D275" s="76">
        <v>1349.5</v>
      </c>
      <c r="E275" s="76">
        <v>647.76</v>
      </c>
    </row>
    <row r="276" spans="1:5" x14ac:dyDescent="0.2">
      <c r="A276" s="75">
        <v>43454</v>
      </c>
      <c r="B276" s="76">
        <v>2018</v>
      </c>
      <c r="C276" s="76" t="s">
        <v>266</v>
      </c>
      <c r="D276" s="76">
        <v>202.11</v>
      </c>
      <c r="E276" s="76">
        <v>131.37</v>
      </c>
    </row>
    <row r="277" spans="1:5" x14ac:dyDescent="0.2">
      <c r="A277" s="75">
        <v>42589</v>
      </c>
      <c r="B277" s="76">
        <v>2016</v>
      </c>
      <c r="C277" s="76" t="s">
        <v>266</v>
      </c>
      <c r="D277" s="76">
        <v>1315.22</v>
      </c>
      <c r="E277" s="76">
        <v>670.76</v>
      </c>
    </row>
    <row r="278" spans="1:5" x14ac:dyDescent="0.2">
      <c r="A278" s="75">
        <v>42838</v>
      </c>
      <c r="B278" s="76">
        <v>2017</v>
      </c>
      <c r="C278" s="76" t="s">
        <v>259</v>
      </c>
      <c r="D278" s="76">
        <v>1443.33</v>
      </c>
      <c r="E278" s="76">
        <v>837.13</v>
      </c>
    </row>
    <row r="279" spans="1:5" x14ac:dyDescent="0.2">
      <c r="A279" s="75">
        <v>42613</v>
      </c>
      <c r="B279" s="76">
        <v>2016</v>
      </c>
      <c r="C279" s="76" t="s">
        <v>262</v>
      </c>
      <c r="D279" s="76">
        <v>405.95</v>
      </c>
      <c r="E279" s="76">
        <v>215.15</v>
      </c>
    </row>
    <row r="280" spans="1:5" x14ac:dyDescent="0.2">
      <c r="A280" s="75">
        <v>42956</v>
      </c>
      <c r="B280" s="76">
        <v>2017</v>
      </c>
      <c r="C280" s="76" t="s">
        <v>259</v>
      </c>
      <c r="D280" s="76">
        <v>454.09</v>
      </c>
      <c r="E280" s="76">
        <v>249.75</v>
      </c>
    </row>
    <row r="281" spans="1:5" x14ac:dyDescent="0.2">
      <c r="A281" s="75">
        <v>42885</v>
      </c>
      <c r="B281" s="76">
        <v>2017</v>
      </c>
      <c r="C281" s="76" t="s">
        <v>259</v>
      </c>
      <c r="D281" s="76">
        <v>846.97</v>
      </c>
      <c r="E281" s="76">
        <v>559</v>
      </c>
    </row>
    <row r="282" spans="1:5" x14ac:dyDescent="0.2">
      <c r="A282" s="75">
        <v>42405</v>
      </c>
      <c r="B282" s="76">
        <v>2016</v>
      </c>
      <c r="C282" s="76" t="s">
        <v>263</v>
      </c>
      <c r="D282" s="76">
        <v>849.02</v>
      </c>
      <c r="E282" s="76">
        <v>416.02</v>
      </c>
    </row>
    <row r="283" spans="1:5" x14ac:dyDescent="0.2">
      <c r="A283" s="75">
        <v>42629</v>
      </c>
      <c r="B283" s="76">
        <v>2016</v>
      </c>
      <c r="C283" s="76" t="s">
        <v>263</v>
      </c>
      <c r="D283" s="76">
        <v>641.51</v>
      </c>
      <c r="E283" s="76">
        <v>307.92</v>
      </c>
    </row>
    <row r="284" spans="1:5" x14ac:dyDescent="0.2">
      <c r="A284" s="75">
        <v>42642</v>
      </c>
      <c r="B284" s="76">
        <v>2016</v>
      </c>
      <c r="C284" s="76" t="s">
        <v>266</v>
      </c>
      <c r="D284" s="76">
        <v>2403.98</v>
      </c>
      <c r="E284" s="76">
        <v>1466.43</v>
      </c>
    </row>
    <row r="285" spans="1:5" x14ac:dyDescent="0.2">
      <c r="A285" s="75">
        <v>43281</v>
      </c>
      <c r="B285" s="76">
        <v>2018</v>
      </c>
      <c r="C285" s="76" t="s">
        <v>266</v>
      </c>
      <c r="D285" s="76">
        <v>404.17</v>
      </c>
      <c r="E285" s="76">
        <v>242.5</v>
      </c>
    </row>
    <row r="286" spans="1:5" x14ac:dyDescent="0.2">
      <c r="A286" s="75">
        <v>43092</v>
      </c>
      <c r="B286" s="76">
        <v>2017</v>
      </c>
      <c r="C286" s="76" t="s">
        <v>263</v>
      </c>
      <c r="D286" s="76">
        <v>767.42</v>
      </c>
      <c r="E286" s="76">
        <v>429.76</v>
      </c>
    </row>
    <row r="287" spans="1:5" x14ac:dyDescent="0.2">
      <c r="A287" s="75">
        <v>42556</v>
      </c>
      <c r="B287" s="76">
        <v>2016</v>
      </c>
      <c r="C287" s="76" t="s">
        <v>266</v>
      </c>
      <c r="D287" s="76">
        <v>1417.56</v>
      </c>
      <c r="E287" s="76">
        <v>765.48</v>
      </c>
    </row>
    <row r="288" spans="1:5" x14ac:dyDescent="0.2">
      <c r="A288" s="75">
        <v>43222</v>
      </c>
      <c r="B288" s="76">
        <v>2018</v>
      </c>
      <c r="C288" s="76" t="s">
        <v>263</v>
      </c>
      <c r="D288" s="76">
        <v>2460.3000000000002</v>
      </c>
      <c r="E288" s="76">
        <v>1008.72</v>
      </c>
    </row>
    <row r="289" spans="1:5" x14ac:dyDescent="0.2">
      <c r="A289" s="75">
        <v>42738</v>
      </c>
      <c r="B289" s="76">
        <v>2017</v>
      </c>
      <c r="C289" s="76" t="s">
        <v>263</v>
      </c>
      <c r="D289" s="76">
        <v>2372.9899999999998</v>
      </c>
      <c r="E289" s="76">
        <v>1210.22</v>
      </c>
    </row>
    <row r="290" spans="1:5" x14ac:dyDescent="0.2">
      <c r="A290" s="75">
        <v>42581</v>
      </c>
      <c r="B290" s="76">
        <v>2016</v>
      </c>
      <c r="C290" s="76" t="s">
        <v>263</v>
      </c>
      <c r="D290" s="76">
        <v>881.25</v>
      </c>
      <c r="E290" s="76">
        <v>387.75</v>
      </c>
    </row>
    <row r="291" spans="1:5" x14ac:dyDescent="0.2">
      <c r="A291" s="75">
        <v>42625</v>
      </c>
      <c r="B291" s="76">
        <v>2016</v>
      </c>
      <c r="C291" s="76" t="s">
        <v>266</v>
      </c>
      <c r="D291" s="76">
        <v>608.55999999999995</v>
      </c>
      <c r="E291" s="76">
        <v>292.11</v>
      </c>
    </row>
    <row r="292" spans="1:5" x14ac:dyDescent="0.2">
      <c r="A292" s="75">
        <v>43220</v>
      </c>
      <c r="B292" s="76">
        <v>2018</v>
      </c>
      <c r="C292" s="76" t="s">
        <v>262</v>
      </c>
      <c r="D292" s="76">
        <v>1183.79</v>
      </c>
      <c r="E292" s="76">
        <v>710.27</v>
      </c>
    </row>
    <row r="293" spans="1:5" x14ac:dyDescent="0.2">
      <c r="A293" s="75">
        <v>42843</v>
      </c>
      <c r="B293" s="76">
        <v>2017</v>
      </c>
      <c r="C293" s="76" t="s">
        <v>263</v>
      </c>
      <c r="D293" s="76">
        <v>147.9</v>
      </c>
      <c r="E293" s="76">
        <v>73.95</v>
      </c>
    </row>
    <row r="294" spans="1:5" x14ac:dyDescent="0.2">
      <c r="A294" s="75">
        <v>42955</v>
      </c>
      <c r="B294" s="76">
        <v>2017</v>
      </c>
      <c r="C294" s="76" t="s">
        <v>266</v>
      </c>
      <c r="D294" s="76">
        <v>95.34</v>
      </c>
      <c r="E294" s="76">
        <v>52.44</v>
      </c>
    </row>
    <row r="295" spans="1:5" x14ac:dyDescent="0.2">
      <c r="A295" s="75">
        <v>42584</v>
      </c>
      <c r="B295" s="76">
        <v>2016</v>
      </c>
      <c r="C295" s="76" t="s">
        <v>259</v>
      </c>
      <c r="D295" s="76">
        <v>435.6</v>
      </c>
      <c r="E295" s="76">
        <v>257</v>
      </c>
    </row>
    <row r="296" spans="1:5" x14ac:dyDescent="0.2">
      <c r="A296" s="75">
        <v>42628</v>
      </c>
      <c r="B296" s="76">
        <v>2016</v>
      </c>
      <c r="C296" s="76" t="s">
        <v>259</v>
      </c>
      <c r="D296" s="76">
        <v>1021.67</v>
      </c>
      <c r="E296" s="76">
        <v>429.1</v>
      </c>
    </row>
    <row r="297" spans="1:5" x14ac:dyDescent="0.2">
      <c r="A297" s="75">
        <v>42670</v>
      </c>
      <c r="B297" s="76">
        <v>2016</v>
      </c>
      <c r="C297" s="76" t="s">
        <v>262</v>
      </c>
      <c r="D297" s="76">
        <v>1195.02</v>
      </c>
      <c r="E297" s="76">
        <v>657.26</v>
      </c>
    </row>
    <row r="298" spans="1:5" x14ac:dyDescent="0.2">
      <c r="A298" s="75">
        <v>43116</v>
      </c>
      <c r="B298" s="76">
        <v>2018</v>
      </c>
      <c r="C298" s="76" t="s">
        <v>262</v>
      </c>
      <c r="D298" s="76">
        <v>2167.89</v>
      </c>
      <c r="E298" s="76">
        <v>975.55</v>
      </c>
    </row>
    <row r="299" spans="1:5" x14ac:dyDescent="0.2">
      <c r="A299" s="75">
        <v>43387</v>
      </c>
      <c r="B299" s="76">
        <v>2018</v>
      </c>
      <c r="C299" s="76" t="s">
        <v>263</v>
      </c>
      <c r="D299" s="76">
        <v>2498.69</v>
      </c>
      <c r="E299" s="76">
        <v>1224.3599999999999</v>
      </c>
    </row>
    <row r="300" spans="1:5" x14ac:dyDescent="0.2">
      <c r="A300" s="75">
        <v>42972</v>
      </c>
      <c r="B300" s="76">
        <v>2017</v>
      </c>
      <c r="C300" s="76" t="s">
        <v>262</v>
      </c>
      <c r="D300" s="76">
        <v>849.45</v>
      </c>
      <c r="E300" s="76">
        <v>526.66</v>
      </c>
    </row>
    <row r="301" spans="1:5" x14ac:dyDescent="0.2">
      <c r="A301" s="75">
        <v>42439</v>
      </c>
      <c r="B301" s="76">
        <v>2016</v>
      </c>
      <c r="C301" s="76" t="s">
        <v>266</v>
      </c>
      <c r="D301" s="76">
        <v>1138.8499999999999</v>
      </c>
      <c r="E301" s="76">
        <v>671.92</v>
      </c>
    </row>
    <row r="302" spans="1:5" x14ac:dyDescent="0.2">
      <c r="A302" s="75">
        <v>42572</v>
      </c>
      <c r="B302" s="76">
        <v>2016</v>
      </c>
      <c r="C302" s="76" t="s">
        <v>266</v>
      </c>
      <c r="D302" s="76">
        <v>1363.56</v>
      </c>
      <c r="E302" s="76">
        <v>749.96</v>
      </c>
    </row>
    <row r="303" spans="1:5" x14ac:dyDescent="0.2">
      <c r="A303" s="75">
        <v>42370</v>
      </c>
      <c r="B303" s="76">
        <v>2016</v>
      </c>
      <c r="C303" s="76" t="s">
        <v>262</v>
      </c>
      <c r="D303" s="76">
        <v>548.85</v>
      </c>
      <c r="E303" s="76">
        <v>236.01</v>
      </c>
    </row>
    <row r="304" spans="1:5" x14ac:dyDescent="0.2">
      <c r="A304" s="75">
        <v>43334</v>
      </c>
      <c r="B304" s="76">
        <v>2018</v>
      </c>
      <c r="C304" s="76" t="s">
        <v>259</v>
      </c>
      <c r="D304" s="76">
        <v>1581.57</v>
      </c>
      <c r="E304" s="76">
        <v>711.71</v>
      </c>
    </row>
    <row r="305" spans="1:5" x14ac:dyDescent="0.2">
      <c r="A305" s="75">
        <v>42478</v>
      </c>
      <c r="B305" s="76">
        <v>2016</v>
      </c>
      <c r="C305" s="76" t="s">
        <v>262</v>
      </c>
      <c r="D305" s="76">
        <v>1287.98</v>
      </c>
      <c r="E305" s="76">
        <v>643.99</v>
      </c>
    </row>
    <row r="306" spans="1:5" x14ac:dyDescent="0.2">
      <c r="A306" s="75">
        <v>42943</v>
      </c>
      <c r="B306" s="76">
        <v>2017</v>
      </c>
      <c r="C306" s="76" t="s">
        <v>266</v>
      </c>
      <c r="D306" s="76">
        <v>388.07</v>
      </c>
      <c r="E306" s="76">
        <v>194.04</v>
      </c>
    </row>
    <row r="307" spans="1:5" x14ac:dyDescent="0.2">
      <c r="A307" s="75">
        <v>42861</v>
      </c>
      <c r="B307" s="76">
        <v>2017</v>
      </c>
      <c r="C307" s="76" t="s">
        <v>263</v>
      </c>
      <c r="D307" s="76">
        <v>198.57</v>
      </c>
      <c r="E307" s="76">
        <v>133.04</v>
      </c>
    </row>
    <row r="308" spans="1:5" x14ac:dyDescent="0.2">
      <c r="A308" s="75">
        <v>43038</v>
      </c>
      <c r="B308" s="76">
        <v>2017</v>
      </c>
      <c r="C308" s="76" t="s">
        <v>259</v>
      </c>
      <c r="D308" s="76">
        <v>2054.5300000000002</v>
      </c>
      <c r="E308" s="76">
        <v>1129.99</v>
      </c>
    </row>
    <row r="309" spans="1:5" x14ac:dyDescent="0.2">
      <c r="A309" s="75">
        <v>43273</v>
      </c>
      <c r="B309" s="76">
        <v>2018</v>
      </c>
      <c r="C309" s="76" t="s">
        <v>259</v>
      </c>
      <c r="D309" s="76">
        <v>1996.95</v>
      </c>
      <c r="E309" s="76">
        <v>1158.23</v>
      </c>
    </row>
    <row r="310" spans="1:5" x14ac:dyDescent="0.2">
      <c r="A310" s="75">
        <v>42403</v>
      </c>
      <c r="B310" s="76">
        <v>2016</v>
      </c>
      <c r="C310" s="76" t="s">
        <v>266</v>
      </c>
      <c r="D310" s="76">
        <v>1581.49</v>
      </c>
      <c r="E310" s="76">
        <v>948.89</v>
      </c>
    </row>
    <row r="311" spans="1:5" x14ac:dyDescent="0.2">
      <c r="A311" s="75">
        <v>42415</v>
      </c>
      <c r="B311" s="76">
        <v>2016</v>
      </c>
      <c r="C311" s="76" t="s">
        <v>263</v>
      </c>
      <c r="D311" s="76">
        <v>1406.37</v>
      </c>
      <c r="E311" s="76">
        <v>548.48</v>
      </c>
    </row>
    <row r="312" spans="1:5" x14ac:dyDescent="0.2">
      <c r="A312" s="75">
        <v>43440</v>
      </c>
      <c r="B312" s="76">
        <v>2018</v>
      </c>
      <c r="C312" s="76" t="s">
        <v>263</v>
      </c>
      <c r="D312" s="76">
        <v>973.62</v>
      </c>
      <c r="E312" s="76">
        <v>652.33000000000004</v>
      </c>
    </row>
    <row r="313" spans="1:5" x14ac:dyDescent="0.2">
      <c r="A313" s="75">
        <v>42385</v>
      </c>
      <c r="B313" s="76">
        <v>2016</v>
      </c>
      <c r="C313" s="76" t="s">
        <v>263</v>
      </c>
      <c r="D313" s="76">
        <v>1435.97</v>
      </c>
      <c r="E313" s="76">
        <v>761.06</v>
      </c>
    </row>
    <row r="314" spans="1:5" x14ac:dyDescent="0.2">
      <c r="A314" s="75">
        <v>42557</v>
      </c>
      <c r="B314" s="76">
        <v>2016</v>
      </c>
      <c r="C314" s="76" t="s">
        <v>262</v>
      </c>
      <c r="D314" s="76">
        <v>1135.44</v>
      </c>
      <c r="E314" s="76">
        <v>567.72</v>
      </c>
    </row>
    <row r="315" spans="1:5" x14ac:dyDescent="0.2">
      <c r="A315" s="75">
        <v>42848</v>
      </c>
      <c r="B315" s="76">
        <v>2017</v>
      </c>
      <c r="C315" s="76" t="s">
        <v>262</v>
      </c>
      <c r="D315" s="76">
        <v>1649.82</v>
      </c>
      <c r="E315" s="76">
        <v>824.91</v>
      </c>
    </row>
    <row r="316" spans="1:5" x14ac:dyDescent="0.2">
      <c r="A316" s="75">
        <v>42495</v>
      </c>
      <c r="B316" s="76">
        <v>2016</v>
      </c>
      <c r="C316" s="76" t="s">
        <v>259</v>
      </c>
      <c r="D316" s="76">
        <v>871.99</v>
      </c>
      <c r="E316" s="76">
        <v>566.79</v>
      </c>
    </row>
    <row r="317" spans="1:5" x14ac:dyDescent="0.2">
      <c r="A317" s="75">
        <v>42894</v>
      </c>
      <c r="B317" s="76">
        <v>2017</v>
      </c>
      <c r="C317" s="76" t="s">
        <v>259</v>
      </c>
      <c r="D317" s="76">
        <v>2466.89</v>
      </c>
      <c r="E317" s="76">
        <v>1455.47</v>
      </c>
    </row>
    <row r="318" spans="1:5" x14ac:dyDescent="0.2">
      <c r="A318" s="75">
        <v>42931</v>
      </c>
      <c r="B318" s="76">
        <v>2017</v>
      </c>
      <c r="C318" s="76" t="s">
        <v>263</v>
      </c>
      <c r="D318" s="76">
        <v>948.56</v>
      </c>
      <c r="E318" s="76">
        <v>502.74</v>
      </c>
    </row>
    <row r="319" spans="1:5" x14ac:dyDescent="0.2">
      <c r="A319" s="75">
        <v>42994</v>
      </c>
      <c r="B319" s="76">
        <v>2017</v>
      </c>
      <c r="C319" s="76" t="s">
        <v>262</v>
      </c>
      <c r="D319" s="76">
        <v>2050.66</v>
      </c>
      <c r="E319" s="76">
        <v>1209.8900000000001</v>
      </c>
    </row>
    <row r="320" spans="1:5" x14ac:dyDescent="0.2">
      <c r="A320" s="75">
        <v>43196</v>
      </c>
      <c r="B320" s="76">
        <v>2018</v>
      </c>
      <c r="C320" s="76" t="s">
        <v>263</v>
      </c>
      <c r="D320" s="76">
        <v>1074.01</v>
      </c>
      <c r="E320" s="76">
        <v>590.71</v>
      </c>
    </row>
    <row r="321" spans="1:5" x14ac:dyDescent="0.2">
      <c r="A321" s="75">
        <v>43129</v>
      </c>
      <c r="B321" s="76">
        <v>2018</v>
      </c>
      <c r="C321" s="76" t="s">
        <v>259</v>
      </c>
      <c r="D321" s="76">
        <v>1533.56</v>
      </c>
      <c r="E321" s="76">
        <v>828.12</v>
      </c>
    </row>
    <row r="322" spans="1:5" x14ac:dyDescent="0.2">
      <c r="A322" s="75">
        <v>42450</v>
      </c>
      <c r="B322" s="76">
        <v>2016</v>
      </c>
      <c r="C322" s="76" t="s">
        <v>266</v>
      </c>
      <c r="D322" s="76">
        <v>1569.66</v>
      </c>
      <c r="E322" s="76">
        <v>706.35</v>
      </c>
    </row>
    <row r="323" spans="1:5" x14ac:dyDescent="0.2">
      <c r="A323" s="75">
        <v>43234</v>
      </c>
      <c r="B323" s="76">
        <v>2018</v>
      </c>
      <c r="C323" s="76" t="s">
        <v>266</v>
      </c>
      <c r="D323" s="76">
        <v>1511.8</v>
      </c>
      <c r="E323" s="76">
        <v>604.72</v>
      </c>
    </row>
    <row r="324" spans="1:5" x14ac:dyDescent="0.2">
      <c r="A324" s="75">
        <v>43368</v>
      </c>
      <c r="B324" s="76">
        <v>2018</v>
      </c>
      <c r="C324" s="76" t="s">
        <v>262</v>
      </c>
      <c r="D324" s="76">
        <v>1291.5</v>
      </c>
      <c r="E324" s="76">
        <v>710.33</v>
      </c>
    </row>
    <row r="325" spans="1:5" x14ac:dyDescent="0.2">
      <c r="A325" s="75">
        <v>43081</v>
      </c>
      <c r="B325" s="76">
        <v>2017</v>
      </c>
      <c r="C325" s="76" t="s">
        <v>263</v>
      </c>
      <c r="D325" s="76">
        <v>186.26</v>
      </c>
      <c r="E325" s="76">
        <v>104.31</v>
      </c>
    </row>
    <row r="326" spans="1:5" x14ac:dyDescent="0.2">
      <c r="A326" s="75">
        <v>43295</v>
      </c>
      <c r="B326" s="76">
        <v>2018</v>
      </c>
      <c r="C326" s="76" t="s">
        <v>259</v>
      </c>
      <c r="D326" s="76">
        <v>1511.95</v>
      </c>
      <c r="E326" s="76">
        <v>861.81</v>
      </c>
    </row>
    <row r="327" spans="1:5" x14ac:dyDescent="0.2">
      <c r="A327" s="75">
        <v>43353</v>
      </c>
      <c r="B327" s="76">
        <v>2018</v>
      </c>
      <c r="C327" s="76" t="s">
        <v>262</v>
      </c>
      <c r="D327" s="76">
        <v>1746.94</v>
      </c>
      <c r="E327" s="76">
        <v>943.35</v>
      </c>
    </row>
    <row r="328" spans="1:5" x14ac:dyDescent="0.2">
      <c r="A328" s="75">
        <v>42447</v>
      </c>
      <c r="B328" s="76">
        <v>2016</v>
      </c>
      <c r="C328" s="76" t="s">
        <v>262</v>
      </c>
      <c r="D328" s="76">
        <v>293.45</v>
      </c>
      <c r="E328" s="76">
        <v>140.86000000000001</v>
      </c>
    </row>
    <row r="329" spans="1:5" x14ac:dyDescent="0.2">
      <c r="A329" s="75">
        <v>43314</v>
      </c>
      <c r="B329" s="76">
        <v>2018</v>
      </c>
      <c r="C329" s="76" t="s">
        <v>262</v>
      </c>
      <c r="D329" s="76">
        <v>1963.48</v>
      </c>
      <c r="E329" s="76">
        <v>883.57</v>
      </c>
    </row>
    <row r="330" spans="1:5" x14ac:dyDescent="0.2">
      <c r="A330" s="75">
        <v>43248</v>
      </c>
      <c r="B330" s="76">
        <v>2018</v>
      </c>
      <c r="C330" s="76" t="s">
        <v>259</v>
      </c>
      <c r="D330" s="76">
        <v>488.7</v>
      </c>
      <c r="E330" s="76">
        <v>219.92</v>
      </c>
    </row>
    <row r="331" spans="1:5" x14ac:dyDescent="0.2">
      <c r="A331" s="75">
        <v>43193</v>
      </c>
      <c r="B331" s="76">
        <v>2018</v>
      </c>
      <c r="C331" s="76" t="s">
        <v>266</v>
      </c>
      <c r="D331" s="76">
        <v>503.68</v>
      </c>
      <c r="E331" s="76">
        <v>231.69</v>
      </c>
    </row>
    <row r="332" spans="1:5" x14ac:dyDescent="0.2">
      <c r="A332" s="75">
        <v>42629</v>
      </c>
      <c r="B332" s="76">
        <v>2016</v>
      </c>
      <c r="C332" s="76" t="s">
        <v>262</v>
      </c>
      <c r="D332" s="76">
        <v>2181.39</v>
      </c>
      <c r="E332" s="76">
        <v>1330.65</v>
      </c>
    </row>
    <row r="333" spans="1:5" x14ac:dyDescent="0.2">
      <c r="A333" s="75">
        <v>42941</v>
      </c>
      <c r="B333" s="76">
        <v>2017</v>
      </c>
      <c r="C333" s="76" t="s">
        <v>259</v>
      </c>
      <c r="D333" s="76">
        <v>1578.57</v>
      </c>
      <c r="E333" s="76">
        <v>805.07</v>
      </c>
    </row>
    <row r="334" spans="1:5" x14ac:dyDescent="0.2">
      <c r="A334" s="75">
        <v>43160</v>
      </c>
      <c r="B334" s="76">
        <v>2018</v>
      </c>
      <c r="C334" s="76" t="s">
        <v>263</v>
      </c>
      <c r="D334" s="76">
        <v>996.86</v>
      </c>
      <c r="E334" s="76">
        <v>598.12</v>
      </c>
    </row>
    <row r="335" spans="1:5" x14ac:dyDescent="0.2">
      <c r="A335" s="75">
        <v>43318</v>
      </c>
      <c r="B335" s="76">
        <v>2018</v>
      </c>
      <c r="C335" s="76" t="s">
        <v>266</v>
      </c>
      <c r="D335" s="76">
        <v>1707.1</v>
      </c>
      <c r="E335" s="76">
        <v>665.77</v>
      </c>
    </row>
    <row r="336" spans="1:5" x14ac:dyDescent="0.2">
      <c r="A336" s="75">
        <v>43066</v>
      </c>
      <c r="B336" s="76">
        <v>2017</v>
      </c>
      <c r="C336" s="76" t="s">
        <v>263</v>
      </c>
      <c r="D336" s="76">
        <v>1613.91</v>
      </c>
      <c r="E336" s="76">
        <v>984.49</v>
      </c>
    </row>
    <row r="337" spans="1:5" x14ac:dyDescent="0.2">
      <c r="A337" s="75">
        <v>42956</v>
      </c>
      <c r="B337" s="76">
        <v>2017</v>
      </c>
      <c r="C337" s="76" t="s">
        <v>263</v>
      </c>
      <c r="D337" s="76">
        <v>864.91</v>
      </c>
      <c r="E337" s="76">
        <v>397.86</v>
      </c>
    </row>
    <row r="338" spans="1:5" x14ac:dyDescent="0.2">
      <c r="A338" s="75">
        <v>43026</v>
      </c>
      <c r="B338" s="76">
        <v>2017</v>
      </c>
      <c r="C338" s="76" t="s">
        <v>266</v>
      </c>
      <c r="D338" s="76">
        <v>1389.02</v>
      </c>
      <c r="E338" s="76">
        <v>541.72</v>
      </c>
    </row>
    <row r="339" spans="1:5" x14ac:dyDescent="0.2">
      <c r="A339" s="75">
        <v>42619</v>
      </c>
      <c r="B339" s="76">
        <v>2016</v>
      </c>
      <c r="C339" s="76" t="s">
        <v>263</v>
      </c>
      <c r="D339" s="76">
        <v>1307.08</v>
      </c>
      <c r="E339" s="76">
        <v>509.76</v>
      </c>
    </row>
    <row r="340" spans="1:5" x14ac:dyDescent="0.2">
      <c r="A340" s="75">
        <v>43465</v>
      </c>
      <c r="B340" s="76">
        <v>2018</v>
      </c>
      <c r="C340" s="76" t="s">
        <v>266</v>
      </c>
      <c r="D340" s="76">
        <v>18.68</v>
      </c>
      <c r="E340" s="76">
        <v>10.46</v>
      </c>
    </row>
    <row r="341" spans="1:5" x14ac:dyDescent="0.2">
      <c r="A341" s="75">
        <v>42854</v>
      </c>
      <c r="B341" s="76">
        <v>2017</v>
      </c>
      <c r="C341" s="76" t="s">
        <v>259</v>
      </c>
      <c r="D341" s="76">
        <v>1794.84</v>
      </c>
      <c r="E341" s="76">
        <v>915.37</v>
      </c>
    </row>
    <row r="342" spans="1:5" x14ac:dyDescent="0.2">
      <c r="A342" s="75">
        <v>43458</v>
      </c>
      <c r="B342" s="76">
        <v>2018</v>
      </c>
      <c r="C342" s="76" t="s">
        <v>263</v>
      </c>
      <c r="D342" s="76">
        <v>106.76</v>
      </c>
      <c r="E342" s="76">
        <v>62.99</v>
      </c>
    </row>
    <row r="343" spans="1:5" x14ac:dyDescent="0.2">
      <c r="A343" s="75">
        <v>43384</v>
      </c>
      <c r="B343" s="76">
        <v>2018</v>
      </c>
      <c r="C343" s="76" t="s">
        <v>259</v>
      </c>
      <c r="D343" s="76">
        <v>2361.89</v>
      </c>
      <c r="E343" s="76">
        <v>921.14</v>
      </c>
    </row>
    <row r="344" spans="1:5" x14ac:dyDescent="0.2">
      <c r="A344" s="75">
        <v>43298</v>
      </c>
      <c r="B344" s="76">
        <v>2018</v>
      </c>
      <c r="C344" s="76" t="s">
        <v>262</v>
      </c>
      <c r="D344" s="76">
        <v>2270.87</v>
      </c>
      <c r="E344" s="76">
        <v>1226.27</v>
      </c>
    </row>
    <row r="345" spans="1:5" x14ac:dyDescent="0.2">
      <c r="A345" s="75">
        <v>43047</v>
      </c>
      <c r="B345" s="76">
        <v>2017</v>
      </c>
      <c r="C345" s="76" t="s">
        <v>259</v>
      </c>
      <c r="D345" s="76">
        <v>777.74</v>
      </c>
      <c r="E345" s="76">
        <v>505.53</v>
      </c>
    </row>
    <row r="346" spans="1:5" x14ac:dyDescent="0.2">
      <c r="A346" s="75">
        <v>43131</v>
      </c>
      <c r="B346" s="76">
        <v>2018</v>
      </c>
      <c r="C346" s="76" t="s">
        <v>262</v>
      </c>
      <c r="D346" s="76">
        <v>178.39</v>
      </c>
      <c r="E346" s="76">
        <v>87.41</v>
      </c>
    </row>
    <row r="347" spans="1:5" x14ac:dyDescent="0.2">
      <c r="A347" s="75">
        <v>42972</v>
      </c>
      <c r="B347" s="76">
        <v>2017</v>
      </c>
      <c r="C347" s="76" t="s">
        <v>266</v>
      </c>
      <c r="D347" s="76">
        <v>860.12</v>
      </c>
      <c r="E347" s="76">
        <v>559.08000000000004</v>
      </c>
    </row>
    <row r="348" spans="1:5" x14ac:dyDescent="0.2">
      <c r="A348" s="75">
        <v>42747</v>
      </c>
      <c r="B348" s="76">
        <v>2017</v>
      </c>
      <c r="C348" s="76" t="s">
        <v>259</v>
      </c>
      <c r="D348" s="76">
        <v>2194.62</v>
      </c>
      <c r="E348" s="76">
        <v>921.74</v>
      </c>
    </row>
    <row r="349" spans="1:5" x14ac:dyDescent="0.2">
      <c r="A349" s="75">
        <v>42832</v>
      </c>
      <c r="B349" s="76">
        <v>2017</v>
      </c>
      <c r="C349" s="76" t="s">
        <v>259</v>
      </c>
      <c r="D349" s="76">
        <v>2184.34</v>
      </c>
      <c r="E349" s="76">
        <v>851.89</v>
      </c>
    </row>
    <row r="350" spans="1:5" x14ac:dyDescent="0.2">
      <c r="A350" s="75">
        <v>42392</v>
      </c>
      <c r="B350" s="76">
        <v>2016</v>
      </c>
      <c r="C350" s="76" t="s">
        <v>259</v>
      </c>
      <c r="D350" s="76">
        <v>1605.37</v>
      </c>
      <c r="E350" s="76">
        <v>802.69</v>
      </c>
    </row>
    <row r="351" spans="1:5" x14ac:dyDescent="0.2">
      <c r="A351" s="75">
        <v>42622</v>
      </c>
      <c r="B351" s="76">
        <v>2016</v>
      </c>
      <c r="C351" s="76" t="s">
        <v>262</v>
      </c>
      <c r="D351" s="76">
        <v>504.41</v>
      </c>
      <c r="E351" s="76">
        <v>272.38</v>
      </c>
    </row>
    <row r="352" spans="1:5" x14ac:dyDescent="0.2">
      <c r="A352" s="75">
        <v>42773</v>
      </c>
      <c r="B352" s="76">
        <v>2017</v>
      </c>
      <c r="C352" s="76" t="s">
        <v>262</v>
      </c>
      <c r="D352" s="76">
        <v>2176.23</v>
      </c>
      <c r="E352" s="76">
        <v>1218.69</v>
      </c>
    </row>
    <row r="353" spans="1:5" x14ac:dyDescent="0.2">
      <c r="A353" s="75">
        <v>43449</v>
      </c>
      <c r="B353" s="76">
        <v>2018</v>
      </c>
      <c r="C353" s="76" t="s">
        <v>262</v>
      </c>
      <c r="D353" s="76">
        <v>508.23</v>
      </c>
      <c r="E353" s="76">
        <v>289.69</v>
      </c>
    </row>
    <row r="354" spans="1:5" x14ac:dyDescent="0.2">
      <c r="A354" s="75">
        <v>43270</v>
      </c>
      <c r="B354" s="76">
        <v>2018</v>
      </c>
      <c r="C354" s="76" t="s">
        <v>263</v>
      </c>
      <c r="D354" s="76">
        <v>1132.54</v>
      </c>
      <c r="E354" s="76">
        <v>577.6</v>
      </c>
    </row>
    <row r="355" spans="1:5" x14ac:dyDescent="0.2">
      <c r="A355" s="75">
        <v>43194</v>
      </c>
      <c r="B355" s="76">
        <v>2018</v>
      </c>
      <c r="C355" s="76" t="s">
        <v>262</v>
      </c>
      <c r="D355" s="76">
        <v>1163.97</v>
      </c>
      <c r="E355" s="76">
        <v>535.42999999999995</v>
      </c>
    </row>
    <row r="356" spans="1:5" x14ac:dyDescent="0.2">
      <c r="A356" s="75">
        <v>42608</v>
      </c>
      <c r="B356" s="76">
        <v>2016</v>
      </c>
      <c r="C356" s="76" t="s">
        <v>262</v>
      </c>
      <c r="D356" s="76">
        <v>2366.56</v>
      </c>
      <c r="E356" s="76">
        <v>1277.94</v>
      </c>
    </row>
    <row r="357" spans="1:5" x14ac:dyDescent="0.2">
      <c r="A357" s="75">
        <v>42798</v>
      </c>
      <c r="B357" s="76">
        <v>2017</v>
      </c>
      <c r="C357" s="76" t="s">
        <v>263</v>
      </c>
      <c r="D357" s="76">
        <v>1543.95</v>
      </c>
      <c r="E357" s="76">
        <v>880.05</v>
      </c>
    </row>
    <row r="358" spans="1:5" x14ac:dyDescent="0.2">
      <c r="A358" s="75">
        <v>43464</v>
      </c>
      <c r="B358" s="76">
        <v>2018</v>
      </c>
      <c r="C358" s="76" t="s">
        <v>266</v>
      </c>
      <c r="D358" s="76">
        <v>2245.69</v>
      </c>
      <c r="E358" s="76">
        <v>988.1</v>
      </c>
    </row>
    <row r="359" spans="1:5" x14ac:dyDescent="0.2">
      <c r="A359" s="75">
        <v>42718</v>
      </c>
      <c r="B359" s="76">
        <v>2016</v>
      </c>
      <c r="C359" s="76" t="s">
        <v>263</v>
      </c>
      <c r="D359" s="76">
        <v>850.25</v>
      </c>
      <c r="E359" s="76">
        <v>408.12</v>
      </c>
    </row>
    <row r="360" spans="1:5" x14ac:dyDescent="0.2">
      <c r="A360" s="75">
        <v>42395</v>
      </c>
      <c r="B360" s="76">
        <v>2016</v>
      </c>
      <c r="C360" s="76" t="s">
        <v>266</v>
      </c>
      <c r="D360" s="76">
        <v>1215.71</v>
      </c>
      <c r="E360" s="76">
        <v>522.76</v>
      </c>
    </row>
    <row r="361" spans="1:5" x14ac:dyDescent="0.2">
      <c r="A361" s="75">
        <v>43126</v>
      </c>
      <c r="B361" s="76">
        <v>2018</v>
      </c>
      <c r="C361" s="76" t="s">
        <v>266</v>
      </c>
      <c r="D361" s="76">
        <v>1998.48</v>
      </c>
      <c r="E361" s="76">
        <v>959.27</v>
      </c>
    </row>
    <row r="362" spans="1:5" x14ac:dyDescent="0.2">
      <c r="A362" s="75">
        <v>42800</v>
      </c>
      <c r="B362" s="76">
        <v>2017</v>
      </c>
      <c r="C362" s="76" t="s">
        <v>259</v>
      </c>
      <c r="D362" s="76">
        <v>2020.3</v>
      </c>
      <c r="E362" s="76">
        <v>787.92</v>
      </c>
    </row>
    <row r="363" spans="1:5" x14ac:dyDescent="0.2">
      <c r="A363" s="75">
        <v>43308</v>
      </c>
      <c r="B363" s="76">
        <v>2018</v>
      </c>
      <c r="C363" s="76" t="s">
        <v>262</v>
      </c>
      <c r="D363" s="76">
        <v>777.61</v>
      </c>
      <c r="E363" s="76">
        <v>357.7</v>
      </c>
    </row>
    <row r="364" spans="1:5" x14ac:dyDescent="0.2">
      <c r="A364" s="75">
        <v>42818</v>
      </c>
      <c r="B364" s="76">
        <v>2017</v>
      </c>
      <c r="C364" s="76" t="s">
        <v>263</v>
      </c>
      <c r="D364" s="76">
        <v>2260.0700000000002</v>
      </c>
      <c r="E364" s="76">
        <v>904.03</v>
      </c>
    </row>
    <row r="365" spans="1:5" x14ac:dyDescent="0.2">
      <c r="A365" s="75">
        <v>43099</v>
      </c>
      <c r="B365" s="76">
        <v>2017</v>
      </c>
      <c r="C365" s="76" t="s">
        <v>259</v>
      </c>
      <c r="D365" s="76">
        <v>285.04000000000002</v>
      </c>
      <c r="E365" s="76">
        <v>125.42</v>
      </c>
    </row>
    <row r="366" spans="1:5" x14ac:dyDescent="0.2">
      <c r="A366" s="75">
        <v>43039</v>
      </c>
      <c r="B366" s="76">
        <v>2017</v>
      </c>
      <c r="C366" s="76" t="s">
        <v>259</v>
      </c>
      <c r="D366" s="76">
        <v>2277.1</v>
      </c>
      <c r="E366" s="76">
        <v>1229.6300000000001</v>
      </c>
    </row>
    <row r="367" spans="1:5" x14ac:dyDescent="0.2">
      <c r="A367" s="75">
        <v>42419</v>
      </c>
      <c r="B367" s="76">
        <v>2016</v>
      </c>
      <c r="C367" s="76" t="s">
        <v>266</v>
      </c>
      <c r="D367" s="76">
        <v>722.03</v>
      </c>
      <c r="E367" s="76">
        <v>440.44</v>
      </c>
    </row>
    <row r="368" spans="1:5" x14ac:dyDescent="0.2">
      <c r="A368" s="75">
        <v>43290</v>
      </c>
      <c r="B368" s="76">
        <v>2018</v>
      </c>
      <c r="C368" s="76" t="s">
        <v>263</v>
      </c>
      <c r="D368" s="76">
        <v>570.37</v>
      </c>
      <c r="E368" s="76">
        <v>256.67</v>
      </c>
    </row>
    <row r="369" spans="1:5" x14ac:dyDescent="0.2">
      <c r="A369" s="75">
        <v>42783</v>
      </c>
      <c r="B369" s="76">
        <v>2017</v>
      </c>
      <c r="C369" s="76" t="s">
        <v>262</v>
      </c>
      <c r="D369" s="76">
        <v>1358.3</v>
      </c>
      <c r="E369" s="76">
        <v>529.74</v>
      </c>
    </row>
    <row r="370" spans="1:5" x14ac:dyDescent="0.2">
      <c r="A370" s="75">
        <v>42420</v>
      </c>
      <c r="B370" s="76">
        <v>2016</v>
      </c>
      <c r="C370" s="76" t="s">
        <v>263</v>
      </c>
      <c r="D370" s="76">
        <v>1889.12</v>
      </c>
      <c r="E370" s="76">
        <v>1171.25</v>
      </c>
    </row>
    <row r="371" spans="1:5" x14ac:dyDescent="0.2">
      <c r="A371" s="75">
        <v>43418</v>
      </c>
      <c r="B371" s="76">
        <v>2018</v>
      </c>
      <c r="C371" s="76" t="s">
        <v>263</v>
      </c>
      <c r="D371" s="76">
        <v>763.65</v>
      </c>
      <c r="E371" s="76">
        <v>313.10000000000002</v>
      </c>
    </row>
    <row r="372" spans="1:5" x14ac:dyDescent="0.2">
      <c r="A372" s="75">
        <v>42708</v>
      </c>
      <c r="B372" s="76">
        <v>2016</v>
      </c>
      <c r="C372" s="76" t="s">
        <v>259</v>
      </c>
      <c r="D372" s="76">
        <v>1200.6099999999999</v>
      </c>
      <c r="E372" s="76">
        <v>612.30999999999995</v>
      </c>
    </row>
    <row r="373" spans="1:5" x14ac:dyDescent="0.2">
      <c r="A373" s="75">
        <v>42705</v>
      </c>
      <c r="B373" s="76">
        <v>2016</v>
      </c>
      <c r="C373" s="76" t="s">
        <v>263</v>
      </c>
      <c r="D373" s="76">
        <v>1869.12</v>
      </c>
      <c r="E373" s="76">
        <v>1009.32</v>
      </c>
    </row>
    <row r="374" spans="1:5" x14ac:dyDescent="0.2">
      <c r="A374" s="75">
        <v>42724</v>
      </c>
      <c r="B374" s="76">
        <v>2016</v>
      </c>
      <c r="C374" s="76" t="s">
        <v>259</v>
      </c>
      <c r="D374" s="76">
        <v>597.57000000000005</v>
      </c>
      <c r="E374" s="76">
        <v>233.05</v>
      </c>
    </row>
    <row r="375" spans="1:5" x14ac:dyDescent="0.2">
      <c r="A375" s="75">
        <v>43218</v>
      </c>
      <c r="B375" s="76">
        <v>2018</v>
      </c>
      <c r="C375" s="76" t="s">
        <v>263</v>
      </c>
      <c r="D375" s="76">
        <v>837.42</v>
      </c>
      <c r="E375" s="76">
        <v>360.09</v>
      </c>
    </row>
    <row r="376" spans="1:5" x14ac:dyDescent="0.2">
      <c r="A376" s="75">
        <v>43285</v>
      </c>
      <c r="B376" s="76">
        <v>2018</v>
      </c>
      <c r="C376" s="76" t="s">
        <v>262</v>
      </c>
      <c r="D376" s="76">
        <v>226.99</v>
      </c>
      <c r="E376" s="76">
        <v>104.42</v>
      </c>
    </row>
    <row r="377" spans="1:5" x14ac:dyDescent="0.2">
      <c r="A377" s="75">
        <v>43074</v>
      </c>
      <c r="B377" s="76">
        <v>2017</v>
      </c>
      <c r="C377" s="76" t="s">
        <v>259</v>
      </c>
      <c r="D377" s="76">
        <v>1538.27</v>
      </c>
      <c r="E377" s="76">
        <v>815.28</v>
      </c>
    </row>
    <row r="378" spans="1:5" x14ac:dyDescent="0.2">
      <c r="A378" s="75">
        <v>43262</v>
      </c>
      <c r="B378" s="76">
        <v>2018</v>
      </c>
      <c r="C378" s="76" t="s">
        <v>263</v>
      </c>
      <c r="D378" s="76">
        <v>1131.7</v>
      </c>
      <c r="E378" s="76">
        <v>464</v>
      </c>
    </row>
    <row r="379" spans="1:5" x14ac:dyDescent="0.2">
      <c r="A379" s="75">
        <v>43262</v>
      </c>
      <c r="B379" s="76">
        <v>2018</v>
      </c>
      <c r="C379" s="76" t="s">
        <v>259</v>
      </c>
      <c r="D379" s="76">
        <v>530.89</v>
      </c>
      <c r="E379" s="76">
        <v>339.77</v>
      </c>
    </row>
    <row r="380" spans="1:5" x14ac:dyDescent="0.2">
      <c r="A380" s="75">
        <v>43463</v>
      </c>
      <c r="B380" s="76">
        <v>2018</v>
      </c>
      <c r="C380" s="76" t="s">
        <v>262</v>
      </c>
      <c r="D380" s="76">
        <v>1189.8399999999999</v>
      </c>
      <c r="E380" s="76">
        <v>487.83</v>
      </c>
    </row>
    <row r="381" spans="1:5" x14ac:dyDescent="0.2">
      <c r="A381" s="75">
        <v>43005</v>
      </c>
      <c r="B381" s="76">
        <v>2017</v>
      </c>
      <c r="C381" s="76" t="s">
        <v>262</v>
      </c>
      <c r="D381" s="76">
        <v>2145.9899999999998</v>
      </c>
      <c r="E381" s="76">
        <v>1309.05</v>
      </c>
    </row>
    <row r="382" spans="1:5" x14ac:dyDescent="0.2">
      <c r="A382" s="75">
        <v>42871</v>
      </c>
      <c r="B382" s="76">
        <v>2017</v>
      </c>
      <c r="C382" s="76" t="s">
        <v>266</v>
      </c>
      <c r="D382" s="76">
        <v>1189.3800000000001</v>
      </c>
      <c r="E382" s="76">
        <v>642.27</v>
      </c>
    </row>
    <row r="383" spans="1:5" x14ac:dyDescent="0.2">
      <c r="A383" s="75">
        <v>43381</v>
      </c>
      <c r="B383" s="76">
        <v>2018</v>
      </c>
      <c r="C383" s="76" t="s">
        <v>259</v>
      </c>
      <c r="D383" s="76">
        <v>1186.21</v>
      </c>
      <c r="E383" s="76">
        <v>474.48</v>
      </c>
    </row>
    <row r="384" spans="1:5" x14ac:dyDescent="0.2">
      <c r="A384" s="75">
        <v>42711</v>
      </c>
      <c r="B384" s="76">
        <v>2016</v>
      </c>
      <c r="C384" s="76" t="s">
        <v>259</v>
      </c>
      <c r="D384" s="76">
        <v>1675.29</v>
      </c>
      <c r="E384" s="76">
        <v>1105.69</v>
      </c>
    </row>
    <row r="385" spans="1:5" x14ac:dyDescent="0.2">
      <c r="A385" s="75">
        <v>43281</v>
      </c>
      <c r="B385" s="76">
        <v>2018</v>
      </c>
      <c r="C385" s="76" t="s">
        <v>262</v>
      </c>
      <c r="D385" s="76">
        <v>2184.0700000000002</v>
      </c>
      <c r="E385" s="76">
        <v>1266.76</v>
      </c>
    </row>
    <row r="386" spans="1:5" x14ac:dyDescent="0.2">
      <c r="A386" s="75">
        <v>43024</v>
      </c>
      <c r="B386" s="76">
        <v>2017</v>
      </c>
      <c r="C386" s="76" t="s">
        <v>263</v>
      </c>
      <c r="D386" s="76">
        <v>1392.48</v>
      </c>
      <c r="E386" s="76">
        <v>905.11</v>
      </c>
    </row>
    <row r="387" spans="1:5" x14ac:dyDescent="0.2">
      <c r="A387" s="75">
        <v>43202</v>
      </c>
      <c r="B387" s="76">
        <v>2018</v>
      </c>
      <c r="C387" s="76" t="s">
        <v>262</v>
      </c>
      <c r="D387" s="76">
        <v>2158.02</v>
      </c>
      <c r="E387" s="76">
        <v>1445.87</v>
      </c>
    </row>
    <row r="388" spans="1:5" x14ac:dyDescent="0.2">
      <c r="A388" s="75">
        <v>42636</v>
      </c>
      <c r="B388" s="76">
        <v>2016</v>
      </c>
      <c r="C388" s="76" t="s">
        <v>259</v>
      </c>
      <c r="D388" s="76">
        <v>2465</v>
      </c>
      <c r="E388" s="76">
        <v>1552.95</v>
      </c>
    </row>
    <row r="389" spans="1:5" x14ac:dyDescent="0.2">
      <c r="A389" s="75">
        <v>43169</v>
      </c>
      <c r="B389" s="76">
        <v>2018</v>
      </c>
      <c r="C389" s="76" t="s">
        <v>262</v>
      </c>
      <c r="D389" s="76">
        <v>2419.64</v>
      </c>
      <c r="E389" s="76">
        <v>1234.02</v>
      </c>
    </row>
    <row r="390" spans="1:5" x14ac:dyDescent="0.2">
      <c r="A390" s="75">
        <v>43440</v>
      </c>
      <c r="B390" s="76">
        <v>2018</v>
      </c>
      <c r="C390" s="76" t="s">
        <v>263</v>
      </c>
      <c r="D390" s="76">
        <v>638.61</v>
      </c>
      <c r="E390" s="76">
        <v>402.32</v>
      </c>
    </row>
    <row r="391" spans="1:5" x14ac:dyDescent="0.2">
      <c r="A391" s="75">
        <v>42400</v>
      </c>
      <c r="B391" s="76">
        <v>2016</v>
      </c>
      <c r="C391" s="76" t="s">
        <v>263</v>
      </c>
      <c r="D391" s="76">
        <v>1968.43</v>
      </c>
      <c r="E391" s="76">
        <v>1240.1099999999999</v>
      </c>
    </row>
    <row r="392" spans="1:5" x14ac:dyDescent="0.2">
      <c r="A392" s="75">
        <v>42673</v>
      </c>
      <c r="B392" s="76">
        <v>2016</v>
      </c>
      <c r="C392" s="76" t="s">
        <v>266</v>
      </c>
      <c r="D392" s="76">
        <v>2280.9699999999998</v>
      </c>
      <c r="E392" s="76">
        <v>912.39</v>
      </c>
    </row>
    <row r="393" spans="1:5" x14ac:dyDescent="0.2">
      <c r="A393" s="75">
        <v>43089</v>
      </c>
      <c r="B393" s="76">
        <v>2017</v>
      </c>
      <c r="C393" s="76" t="s">
        <v>259</v>
      </c>
      <c r="D393" s="76">
        <v>1657.87</v>
      </c>
      <c r="E393" s="76">
        <v>862.09</v>
      </c>
    </row>
    <row r="394" spans="1:5" x14ac:dyDescent="0.2">
      <c r="A394" s="75">
        <v>42903</v>
      </c>
      <c r="B394" s="76">
        <v>2017</v>
      </c>
      <c r="C394" s="76" t="s">
        <v>263</v>
      </c>
      <c r="D394" s="76">
        <v>1793.59</v>
      </c>
      <c r="E394" s="76">
        <v>753.31</v>
      </c>
    </row>
    <row r="395" spans="1:5" x14ac:dyDescent="0.2">
      <c r="A395" s="75">
        <v>42443</v>
      </c>
      <c r="B395" s="76">
        <v>2016</v>
      </c>
      <c r="C395" s="76" t="s">
        <v>266</v>
      </c>
      <c r="D395" s="76">
        <v>37.409999999999997</v>
      </c>
      <c r="E395" s="76">
        <v>18.71</v>
      </c>
    </row>
    <row r="396" spans="1:5" x14ac:dyDescent="0.2">
      <c r="A396" s="75">
        <v>42806</v>
      </c>
      <c r="B396" s="76">
        <v>2017</v>
      </c>
      <c r="C396" s="76" t="s">
        <v>262</v>
      </c>
      <c r="D396" s="76">
        <v>561.21</v>
      </c>
      <c r="E396" s="76">
        <v>297.44</v>
      </c>
    </row>
    <row r="397" spans="1:5" x14ac:dyDescent="0.2">
      <c r="A397" s="75">
        <v>43092</v>
      </c>
      <c r="B397" s="76">
        <v>2017</v>
      </c>
      <c r="C397" s="76" t="s">
        <v>263</v>
      </c>
      <c r="D397" s="76">
        <v>1826.73</v>
      </c>
      <c r="E397" s="76">
        <v>1096.04</v>
      </c>
    </row>
    <row r="398" spans="1:5" x14ac:dyDescent="0.2">
      <c r="A398" s="75">
        <v>43252</v>
      </c>
      <c r="B398" s="76">
        <v>2018</v>
      </c>
      <c r="C398" s="76" t="s">
        <v>259</v>
      </c>
      <c r="D398" s="76">
        <v>110.19</v>
      </c>
      <c r="E398" s="76">
        <v>55.1</v>
      </c>
    </row>
    <row r="399" spans="1:5" x14ac:dyDescent="0.2">
      <c r="A399" s="75">
        <v>43371</v>
      </c>
      <c r="B399" s="76">
        <v>2018</v>
      </c>
      <c r="C399" s="76" t="s">
        <v>263</v>
      </c>
      <c r="D399" s="76">
        <v>1971.48</v>
      </c>
      <c r="E399" s="76">
        <v>906.88</v>
      </c>
    </row>
    <row r="400" spans="1:5" x14ac:dyDescent="0.2">
      <c r="A400" s="75">
        <v>43064</v>
      </c>
      <c r="B400" s="76">
        <v>2017</v>
      </c>
      <c r="C400" s="76" t="s">
        <v>263</v>
      </c>
      <c r="D400" s="76">
        <v>543.38</v>
      </c>
      <c r="E400" s="76">
        <v>266.26</v>
      </c>
    </row>
    <row r="401" spans="1:5" x14ac:dyDescent="0.2">
      <c r="A401" s="75">
        <v>43005</v>
      </c>
      <c r="B401" s="76">
        <v>2017</v>
      </c>
      <c r="C401" s="76" t="s">
        <v>262</v>
      </c>
      <c r="D401" s="76">
        <v>961.3</v>
      </c>
      <c r="E401" s="76">
        <v>384.52</v>
      </c>
    </row>
    <row r="402" spans="1:5" x14ac:dyDescent="0.2">
      <c r="A402" s="75">
        <v>42798</v>
      </c>
      <c r="B402" s="76">
        <v>2017</v>
      </c>
      <c r="C402" s="76" t="s">
        <v>263</v>
      </c>
      <c r="D402" s="76">
        <v>712.75</v>
      </c>
      <c r="E402" s="76">
        <v>349.25</v>
      </c>
    </row>
    <row r="403" spans="1:5" x14ac:dyDescent="0.2">
      <c r="A403" s="75">
        <v>42754</v>
      </c>
      <c r="B403" s="76">
        <v>2017</v>
      </c>
      <c r="C403" s="76" t="s">
        <v>262</v>
      </c>
      <c r="D403" s="76">
        <v>1086.1199999999999</v>
      </c>
      <c r="E403" s="76">
        <v>727.7</v>
      </c>
    </row>
    <row r="404" spans="1:5" x14ac:dyDescent="0.2">
      <c r="A404" s="75">
        <v>42957</v>
      </c>
      <c r="B404" s="76">
        <v>2017</v>
      </c>
      <c r="C404" s="76" t="s">
        <v>259</v>
      </c>
      <c r="D404" s="76">
        <v>2496.4299999999998</v>
      </c>
      <c r="E404" s="76">
        <v>1373.04</v>
      </c>
    </row>
    <row r="405" spans="1:5" x14ac:dyDescent="0.2">
      <c r="A405" s="75">
        <v>43004</v>
      </c>
      <c r="B405" s="76">
        <v>2017</v>
      </c>
      <c r="C405" s="76" t="s">
        <v>266</v>
      </c>
      <c r="D405" s="76">
        <v>249.02</v>
      </c>
      <c r="E405" s="76">
        <v>109.57</v>
      </c>
    </row>
    <row r="406" spans="1:5" x14ac:dyDescent="0.2">
      <c r="A406" s="75">
        <v>42466</v>
      </c>
      <c r="B406" s="76">
        <v>2016</v>
      </c>
      <c r="C406" s="76" t="s">
        <v>262</v>
      </c>
      <c r="D406" s="76">
        <v>2133.2199999999998</v>
      </c>
      <c r="E406" s="76">
        <v>1130.6099999999999</v>
      </c>
    </row>
    <row r="407" spans="1:5" x14ac:dyDescent="0.2">
      <c r="A407" s="75">
        <v>42383</v>
      </c>
      <c r="B407" s="76">
        <v>2016</v>
      </c>
      <c r="C407" s="76" t="s">
        <v>259</v>
      </c>
      <c r="D407" s="76">
        <v>903.17</v>
      </c>
      <c r="E407" s="76">
        <v>478.68</v>
      </c>
    </row>
    <row r="408" spans="1:5" x14ac:dyDescent="0.2">
      <c r="A408" s="75">
        <v>43087</v>
      </c>
      <c r="B408" s="76">
        <v>2017</v>
      </c>
      <c r="C408" s="76" t="s">
        <v>259</v>
      </c>
      <c r="D408" s="76">
        <v>1472.87</v>
      </c>
      <c r="E408" s="76">
        <v>898.45</v>
      </c>
    </row>
    <row r="409" spans="1:5" x14ac:dyDescent="0.2">
      <c r="A409" s="75">
        <v>42456</v>
      </c>
      <c r="B409" s="76">
        <v>2016</v>
      </c>
      <c r="C409" s="76" t="s">
        <v>266</v>
      </c>
      <c r="D409" s="76">
        <v>2226.17</v>
      </c>
      <c r="E409" s="76">
        <v>1424.75</v>
      </c>
    </row>
    <row r="410" spans="1:5" x14ac:dyDescent="0.2">
      <c r="A410" s="75">
        <v>42401</v>
      </c>
      <c r="B410" s="76">
        <v>2016</v>
      </c>
      <c r="C410" s="76" t="s">
        <v>263</v>
      </c>
      <c r="D410" s="76">
        <v>1859.52</v>
      </c>
      <c r="E410" s="76">
        <v>948.36</v>
      </c>
    </row>
    <row r="411" spans="1:5" x14ac:dyDescent="0.2">
      <c r="A411" s="75">
        <v>43235</v>
      </c>
      <c r="B411" s="76">
        <v>2018</v>
      </c>
      <c r="C411" s="76" t="s">
        <v>266</v>
      </c>
      <c r="D411" s="76">
        <v>2187.08</v>
      </c>
      <c r="E411" s="76">
        <v>852.96</v>
      </c>
    </row>
    <row r="412" spans="1:5" x14ac:dyDescent="0.2">
      <c r="A412" s="75">
        <v>42723</v>
      </c>
      <c r="B412" s="76">
        <v>2016</v>
      </c>
      <c r="C412" s="76" t="s">
        <v>266</v>
      </c>
      <c r="D412" s="76">
        <v>1283.51</v>
      </c>
      <c r="E412" s="76">
        <v>757.27</v>
      </c>
    </row>
    <row r="413" spans="1:5" x14ac:dyDescent="0.2">
      <c r="A413" s="75">
        <v>42517</v>
      </c>
      <c r="B413" s="76">
        <v>2016</v>
      </c>
      <c r="C413" s="76" t="s">
        <v>259</v>
      </c>
      <c r="D413" s="76">
        <v>790.88</v>
      </c>
      <c r="E413" s="76">
        <v>498.25</v>
      </c>
    </row>
    <row r="414" spans="1:5" x14ac:dyDescent="0.2">
      <c r="A414" s="75">
        <v>42441</v>
      </c>
      <c r="B414" s="76">
        <v>2016</v>
      </c>
      <c r="C414" s="76" t="s">
        <v>259</v>
      </c>
      <c r="D414" s="76">
        <v>2249.06</v>
      </c>
      <c r="E414" s="76">
        <v>1079.55</v>
      </c>
    </row>
    <row r="415" spans="1:5" x14ac:dyDescent="0.2">
      <c r="A415" s="75">
        <v>42826</v>
      </c>
      <c r="B415" s="76">
        <v>2017</v>
      </c>
      <c r="C415" s="76" t="s">
        <v>262</v>
      </c>
      <c r="D415" s="76">
        <v>233.71</v>
      </c>
      <c r="E415" s="76">
        <v>102.83</v>
      </c>
    </row>
    <row r="416" spans="1:5" x14ac:dyDescent="0.2">
      <c r="A416" s="75">
        <v>43451</v>
      </c>
      <c r="B416" s="76">
        <v>2018</v>
      </c>
      <c r="C416" s="76" t="s">
        <v>266</v>
      </c>
      <c r="D416" s="76">
        <v>2216.86</v>
      </c>
      <c r="E416" s="76">
        <v>1019.76</v>
      </c>
    </row>
    <row r="417" spans="1:5" x14ac:dyDescent="0.2">
      <c r="A417" s="75">
        <v>43058</v>
      </c>
      <c r="B417" s="76">
        <v>2017</v>
      </c>
      <c r="C417" s="76" t="s">
        <v>262</v>
      </c>
      <c r="D417" s="76">
        <v>2117.14</v>
      </c>
      <c r="E417" s="76">
        <v>1206.77</v>
      </c>
    </row>
    <row r="418" spans="1:5" x14ac:dyDescent="0.2">
      <c r="A418" s="75">
        <v>42663</v>
      </c>
      <c r="B418" s="76">
        <v>2016</v>
      </c>
      <c r="C418" s="76" t="s">
        <v>262</v>
      </c>
      <c r="D418" s="76">
        <v>98.19</v>
      </c>
      <c r="E418" s="76">
        <v>63.82</v>
      </c>
    </row>
    <row r="419" spans="1:5" x14ac:dyDescent="0.2">
      <c r="A419" s="75">
        <v>42426</v>
      </c>
      <c r="B419" s="76">
        <v>2016</v>
      </c>
      <c r="C419" s="76" t="s">
        <v>262</v>
      </c>
      <c r="D419" s="76">
        <v>539.79</v>
      </c>
      <c r="E419" s="76">
        <v>296.88</v>
      </c>
    </row>
    <row r="420" spans="1:5" x14ac:dyDescent="0.2">
      <c r="A420" s="75">
        <v>42591</v>
      </c>
      <c r="B420" s="76">
        <v>2016</v>
      </c>
      <c r="C420" s="76" t="s">
        <v>266</v>
      </c>
      <c r="D420" s="76">
        <v>1740.05</v>
      </c>
      <c r="E420" s="76">
        <v>1113.6300000000001</v>
      </c>
    </row>
    <row r="421" spans="1:5" x14ac:dyDescent="0.2">
      <c r="A421" s="75">
        <v>42853</v>
      </c>
      <c r="B421" s="76">
        <v>2017</v>
      </c>
      <c r="C421" s="76" t="s">
        <v>262</v>
      </c>
      <c r="D421" s="76">
        <v>255.53</v>
      </c>
      <c r="E421" s="76">
        <v>171.21</v>
      </c>
    </row>
    <row r="422" spans="1:5" x14ac:dyDescent="0.2">
      <c r="A422" s="75">
        <v>43302</v>
      </c>
      <c r="B422" s="76">
        <v>2018</v>
      </c>
      <c r="C422" s="76" t="s">
        <v>262</v>
      </c>
      <c r="D422" s="76">
        <v>351.43</v>
      </c>
      <c r="E422" s="76">
        <v>158.13999999999999</v>
      </c>
    </row>
    <row r="423" spans="1:5" x14ac:dyDescent="0.2">
      <c r="A423" s="75">
        <v>42532</v>
      </c>
      <c r="B423" s="76">
        <v>2016</v>
      </c>
      <c r="C423" s="76" t="s">
        <v>266</v>
      </c>
      <c r="D423" s="76">
        <v>360.48</v>
      </c>
      <c r="E423" s="76">
        <v>198.26</v>
      </c>
    </row>
    <row r="424" spans="1:5" x14ac:dyDescent="0.2">
      <c r="A424" s="75">
        <v>43090</v>
      </c>
      <c r="B424" s="76">
        <v>2017</v>
      </c>
      <c r="C424" s="76" t="s">
        <v>262</v>
      </c>
      <c r="D424" s="76">
        <v>607.66</v>
      </c>
      <c r="E424" s="76">
        <v>376.75</v>
      </c>
    </row>
    <row r="425" spans="1:5" x14ac:dyDescent="0.2">
      <c r="A425" s="75">
        <v>43296</v>
      </c>
      <c r="B425" s="76">
        <v>2018</v>
      </c>
      <c r="C425" s="76" t="s">
        <v>259</v>
      </c>
      <c r="D425" s="76">
        <v>2348.0500000000002</v>
      </c>
      <c r="E425" s="76">
        <v>1009.66</v>
      </c>
    </row>
    <row r="426" spans="1:5" x14ac:dyDescent="0.2">
      <c r="A426" s="75">
        <v>42889</v>
      </c>
      <c r="B426" s="76">
        <v>2017</v>
      </c>
      <c r="C426" s="76" t="s">
        <v>262</v>
      </c>
      <c r="D426" s="76">
        <v>2347.36</v>
      </c>
      <c r="E426" s="76">
        <v>938.94</v>
      </c>
    </row>
    <row r="427" spans="1:5" x14ac:dyDescent="0.2">
      <c r="A427" s="75">
        <v>43153</v>
      </c>
      <c r="B427" s="76">
        <v>2018</v>
      </c>
      <c r="C427" s="76" t="s">
        <v>259</v>
      </c>
      <c r="D427" s="76">
        <v>149.54</v>
      </c>
      <c r="E427" s="76">
        <v>71.78</v>
      </c>
    </row>
    <row r="428" spans="1:5" x14ac:dyDescent="0.2">
      <c r="A428" s="75">
        <v>42656</v>
      </c>
      <c r="B428" s="76">
        <v>2016</v>
      </c>
      <c r="C428" s="76" t="s">
        <v>259</v>
      </c>
      <c r="D428" s="76">
        <v>1146.83</v>
      </c>
      <c r="E428" s="76">
        <v>527.54</v>
      </c>
    </row>
    <row r="429" spans="1:5" x14ac:dyDescent="0.2">
      <c r="A429" s="75">
        <v>43436</v>
      </c>
      <c r="B429" s="76">
        <v>2018</v>
      </c>
      <c r="C429" s="76" t="s">
        <v>259</v>
      </c>
      <c r="D429" s="76">
        <v>1611.46</v>
      </c>
      <c r="E429" s="76">
        <v>837.96</v>
      </c>
    </row>
    <row r="430" spans="1:5" x14ac:dyDescent="0.2">
      <c r="A430" s="75">
        <v>42835</v>
      </c>
      <c r="B430" s="76">
        <v>2017</v>
      </c>
      <c r="C430" s="76" t="s">
        <v>266</v>
      </c>
      <c r="D430" s="76">
        <v>312.83</v>
      </c>
      <c r="E430" s="76">
        <v>178.31</v>
      </c>
    </row>
    <row r="431" spans="1:5" x14ac:dyDescent="0.2">
      <c r="A431" s="75">
        <v>42674</v>
      </c>
      <c r="B431" s="76">
        <v>2016</v>
      </c>
      <c r="C431" s="76" t="s">
        <v>262</v>
      </c>
      <c r="D431" s="76">
        <v>1769.08</v>
      </c>
      <c r="E431" s="76">
        <v>1149.9000000000001</v>
      </c>
    </row>
    <row r="432" spans="1:5" x14ac:dyDescent="0.2">
      <c r="A432" s="75">
        <v>42751</v>
      </c>
      <c r="B432" s="76">
        <v>2017</v>
      </c>
      <c r="C432" s="76" t="s">
        <v>266</v>
      </c>
      <c r="D432" s="76">
        <v>1146.08</v>
      </c>
      <c r="E432" s="76">
        <v>641.79999999999995</v>
      </c>
    </row>
    <row r="433" spans="1:5" x14ac:dyDescent="0.2">
      <c r="A433" s="75">
        <v>43071</v>
      </c>
      <c r="B433" s="76">
        <v>2017</v>
      </c>
      <c r="C433" s="76" t="s">
        <v>259</v>
      </c>
      <c r="D433" s="76">
        <v>2109.7399999999998</v>
      </c>
      <c r="E433" s="76">
        <v>822.8</v>
      </c>
    </row>
    <row r="434" spans="1:5" x14ac:dyDescent="0.2">
      <c r="A434" s="75">
        <v>42628</v>
      </c>
      <c r="B434" s="76">
        <v>2016</v>
      </c>
      <c r="C434" s="76" t="s">
        <v>259</v>
      </c>
      <c r="D434" s="76">
        <v>78.819999999999993</v>
      </c>
      <c r="E434" s="76">
        <v>40.200000000000003</v>
      </c>
    </row>
    <row r="435" spans="1:5" x14ac:dyDescent="0.2">
      <c r="A435" s="75">
        <v>42730</v>
      </c>
      <c r="B435" s="76">
        <v>2016</v>
      </c>
      <c r="C435" s="76" t="s">
        <v>266</v>
      </c>
      <c r="D435" s="76">
        <v>1965.78</v>
      </c>
      <c r="E435" s="76">
        <v>786.31</v>
      </c>
    </row>
    <row r="436" spans="1:5" x14ac:dyDescent="0.2">
      <c r="A436" s="75">
        <v>43044</v>
      </c>
      <c r="B436" s="76">
        <v>2017</v>
      </c>
      <c r="C436" s="76" t="s">
        <v>263</v>
      </c>
      <c r="D436" s="76">
        <v>88.26</v>
      </c>
      <c r="E436" s="76">
        <v>41.48</v>
      </c>
    </row>
    <row r="437" spans="1:5" x14ac:dyDescent="0.2">
      <c r="A437" s="75">
        <v>43261</v>
      </c>
      <c r="B437" s="76">
        <v>2018</v>
      </c>
      <c r="C437" s="76" t="s">
        <v>266</v>
      </c>
      <c r="D437" s="76">
        <v>2468.0100000000002</v>
      </c>
      <c r="E437" s="76">
        <v>962.52</v>
      </c>
    </row>
    <row r="438" spans="1:5" x14ac:dyDescent="0.2">
      <c r="A438" s="75">
        <v>43457</v>
      </c>
      <c r="B438" s="76">
        <v>2018</v>
      </c>
      <c r="C438" s="76" t="s">
        <v>259</v>
      </c>
      <c r="D438" s="76">
        <v>1656.82</v>
      </c>
      <c r="E438" s="76">
        <v>1060.3599999999999</v>
      </c>
    </row>
    <row r="439" spans="1:5" x14ac:dyDescent="0.2">
      <c r="A439" s="75">
        <v>42534</v>
      </c>
      <c r="B439" s="76">
        <v>2016</v>
      </c>
      <c r="C439" s="76" t="s">
        <v>262</v>
      </c>
      <c r="D439" s="76">
        <v>1005.73</v>
      </c>
      <c r="E439" s="76">
        <v>553.15</v>
      </c>
    </row>
    <row r="440" spans="1:5" x14ac:dyDescent="0.2">
      <c r="A440" s="75">
        <v>43158</v>
      </c>
      <c r="B440" s="76">
        <v>2018</v>
      </c>
      <c r="C440" s="76" t="s">
        <v>262</v>
      </c>
      <c r="D440" s="76">
        <v>78</v>
      </c>
      <c r="E440" s="76">
        <v>35.880000000000003</v>
      </c>
    </row>
    <row r="441" spans="1:5" x14ac:dyDescent="0.2">
      <c r="A441" s="75">
        <v>43408</v>
      </c>
      <c r="B441" s="76">
        <v>2018</v>
      </c>
      <c r="C441" s="76" t="s">
        <v>262</v>
      </c>
      <c r="D441" s="76">
        <v>577.51</v>
      </c>
      <c r="E441" s="76">
        <v>259.88</v>
      </c>
    </row>
    <row r="442" spans="1:5" x14ac:dyDescent="0.2">
      <c r="A442" s="75">
        <v>42792</v>
      </c>
      <c r="B442" s="76">
        <v>2017</v>
      </c>
      <c r="C442" s="76" t="s">
        <v>259</v>
      </c>
      <c r="D442" s="76">
        <v>538.86</v>
      </c>
      <c r="E442" s="76">
        <v>323.32</v>
      </c>
    </row>
    <row r="443" spans="1:5" x14ac:dyDescent="0.2">
      <c r="A443" s="75">
        <v>42620</v>
      </c>
      <c r="B443" s="76">
        <v>2016</v>
      </c>
      <c r="C443" s="76" t="s">
        <v>262</v>
      </c>
      <c r="D443" s="76">
        <v>1527.05</v>
      </c>
      <c r="E443" s="76">
        <v>748.25</v>
      </c>
    </row>
    <row r="444" spans="1:5" x14ac:dyDescent="0.2">
      <c r="A444" s="75">
        <v>42415</v>
      </c>
      <c r="B444" s="76">
        <v>2016</v>
      </c>
      <c r="C444" s="76" t="s">
        <v>266</v>
      </c>
      <c r="D444" s="76">
        <v>410.71</v>
      </c>
      <c r="E444" s="76">
        <v>221.78</v>
      </c>
    </row>
    <row r="445" spans="1:5" x14ac:dyDescent="0.2">
      <c r="A445" s="75">
        <v>43107</v>
      </c>
      <c r="B445" s="76">
        <v>2018</v>
      </c>
      <c r="C445" s="76" t="s">
        <v>259</v>
      </c>
      <c r="D445" s="76">
        <v>1709.63</v>
      </c>
      <c r="E445" s="76">
        <v>1094.1600000000001</v>
      </c>
    </row>
    <row r="446" spans="1:5" x14ac:dyDescent="0.2">
      <c r="A446" s="75">
        <v>42739</v>
      </c>
      <c r="B446" s="76">
        <v>2017</v>
      </c>
      <c r="C446" s="76" t="s">
        <v>259</v>
      </c>
      <c r="D446" s="76">
        <v>2494.98</v>
      </c>
      <c r="E446" s="76">
        <v>1172.6400000000001</v>
      </c>
    </row>
    <row r="447" spans="1:5" x14ac:dyDescent="0.2">
      <c r="A447" s="75">
        <v>42815</v>
      </c>
      <c r="B447" s="76">
        <v>2017</v>
      </c>
      <c r="C447" s="76" t="s">
        <v>262</v>
      </c>
      <c r="D447" s="76">
        <v>33.229999999999997</v>
      </c>
      <c r="E447" s="76">
        <v>16.28</v>
      </c>
    </row>
    <row r="448" spans="1:5" x14ac:dyDescent="0.2">
      <c r="A448" s="75">
        <v>43341</v>
      </c>
      <c r="B448" s="76">
        <v>2018</v>
      </c>
      <c r="C448" s="76" t="s">
        <v>266</v>
      </c>
      <c r="D448" s="76">
        <v>1123.3699999999999</v>
      </c>
      <c r="E448" s="76">
        <v>505.52</v>
      </c>
    </row>
    <row r="449" spans="1:5" x14ac:dyDescent="0.2">
      <c r="A449" s="75">
        <v>42535</v>
      </c>
      <c r="B449" s="76">
        <v>2016</v>
      </c>
      <c r="C449" s="76" t="s">
        <v>266</v>
      </c>
      <c r="D449" s="76">
        <v>2278.94</v>
      </c>
      <c r="E449" s="76">
        <v>1526.89</v>
      </c>
    </row>
    <row r="450" spans="1:5" x14ac:dyDescent="0.2">
      <c r="A450" s="75">
        <v>43376</v>
      </c>
      <c r="B450" s="76">
        <v>2018</v>
      </c>
      <c r="C450" s="76" t="s">
        <v>262</v>
      </c>
      <c r="D450" s="76">
        <v>540.51</v>
      </c>
      <c r="E450" s="76">
        <v>254.04</v>
      </c>
    </row>
    <row r="451" spans="1:5" x14ac:dyDescent="0.2">
      <c r="A451" s="75">
        <v>43204</v>
      </c>
      <c r="B451" s="76">
        <v>2018</v>
      </c>
      <c r="C451" s="76" t="s">
        <v>262</v>
      </c>
      <c r="D451" s="76">
        <v>1321.13</v>
      </c>
      <c r="E451" s="76">
        <v>594.51</v>
      </c>
    </row>
    <row r="452" spans="1:5" x14ac:dyDescent="0.2">
      <c r="A452" s="75">
        <v>42656</v>
      </c>
      <c r="B452" s="76">
        <v>2016</v>
      </c>
      <c r="C452" s="76" t="s">
        <v>263</v>
      </c>
      <c r="D452" s="76">
        <v>2376.8000000000002</v>
      </c>
      <c r="E452" s="76">
        <v>1544.92</v>
      </c>
    </row>
    <row r="453" spans="1:5" x14ac:dyDescent="0.2">
      <c r="A453" s="75">
        <v>42670</v>
      </c>
      <c r="B453" s="76">
        <v>2016</v>
      </c>
      <c r="C453" s="76" t="s">
        <v>262</v>
      </c>
      <c r="D453" s="76">
        <v>2434.29</v>
      </c>
      <c r="E453" s="76">
        <v>973.72</v>
      </c>
    </row>
    <row r="454" spans="1:5" x14ac:dyDescent="0.2">
      <c r="A454" s="75">
        <v>43263</v>
      </c>
      <c r="B454" s="76">
        <v>2018</v>
      </c>
      <c r="C454" s="76" t="s">
        <v>262</v>
      </c>
      <c r="D454" s="76">
        <v>1397.51</v>
      </c>
      <c r="E454" s="76">
        <v>559</v>
      </c>
    </row>
    <row r="455" spans="1:5" x14ac:dyDescent="0.2">
      <c r="A455" s="75">
        <v>43116</v>
      </c>
      <c r="B455" s="76">
        <v>2018</v>
      </c>
      <c r="C455" s="76" t="s">
        <v>262</v>
      </c>
      <c r="D455" s="76">
        <v>751.96</v>
      </c>
      <c r="E455" s="76">
        <v>360.94</v>
      </c>
    </row>
    <row r="456" spans="1:5" x14ac:dyDescent="0.2">
      <c r="A456" s="75">
        <v>42403</v>
      </c>
      <c r="B456" s="76">
        <v>2016</v>
      </c>
      <c r="C456" s="76" t="s">
        <v>259</v>
      </c>
      <c r="D456" s="76">
        <v>1586.27</v>
      </c>
      <c r="E456" s="76">
        <v>650.37</v>
      </c>
    </row>
    <row r="457" spans="1:5" x14ac:dyDescent="0.2">
      <c r="A457" s="75">
        <v>42650</v>
      </c>
      <c r="B457" s="76">
        <v>2016</v>
      </c>
      <c r="C457" s="76" t="s">
        <v>262</v>
      </c>
      <c r="D457" s="76">
        <v>622.54999999999995</v>
      </c>
      <c r="E457" s="76">
        <v>242.79</v>
      </c>
    </row>
    <row r="458" spans="1:5" x14ac:dyDescent="0.2">
      <c r="A458" s="75">
        <v>42685</v>
      </c>
      <c r="B458" s="76">
        <v>2016</v>
      </c>
      <c r="C458" s="76" t="s">
        <v>262</v>
      </c>
      <c r="D458" s="76">
        <v>1641.29</v>
      </c>
      <c r="E458" s="76">
        <v>804.23</v>
      </c>
    </row>
    <row r="459" spans="1:5" x14ac:dyDescent="0.2">
      <c r="A459" s="75">
        <v>42733</v>
      </c>
      <c r="B459" s="76">
        <v>2016</v>
      </c>
      <c r="C459" s="76" t="s">
        <v>263</v>
      </c>
      <c r="D459" s="76">
        <v>2372.5100000000002</v>
      </c>
      <c r="E459" s="76">
        <v>1162.53</v>
      </c>
    </row>
    <row r="460" spans="1:5" x14ac:dyDescent="0.2">
      <c r="A460" s="75">
        <v>42463</v>
      </c>
      <c r="B460" s="76">
        <v>2016</v>
      </c>
      <c r="C460" s="76" t="s">
        <v>263</v>
      </c>
      <c r="D460" s="76">
        <v>1402.83</v>
      </c>
      <c r="E460" s="76">
        <v>757.53</v>
      </c>
    </row>
    <row r="461" spans="1:5" x14ac:dyDescent="0.2">
      <c r="A461" s="75">
        <v>42730</v>
      </c>
      <c r="B461" s="76">
        <v>2016</v>
      </c>
      <c r="C461" s="76" t="s">
        <v>263</v>
      </c>
      <c r="D461" s="76">
        <v>1457.64</v>
      </c>
      <c r="E461" s="76">
        <v>641.36</v>
      </c>
    </row>
    <row r="462" spans="1:5" x14ac:dyDescent="0.2">
      <c r="A462" s="75">
        <v>42985</v>
      </c>
      <c r="B462" s="76">
        <v>2017</v>
      </c>
      <c r="C462" s="76" t="s">
        <v>266</v>
      </c>
      <c r="D462" s="76">
        <v>364.61</v>
      </c>
      <c r="E462" s="76">
        <v>222.41</v>
      </c>
    </row>
    <row r="463" spans="1:5" x14ac:dyDescent="0.2">
      <c r="A463" s="75">
        <v>42686</v>
      </c>
      <c r="B463" s="76">
        <v>2016</v>
      </c>
      <c r="C463" s="76" t="s">
        <v>266</v>
      </c>
      <c r="D463" s="76">
        <v>736.24</v>
      </c>
      <c r="E463" s="76">
        <v>427.02</v>
      </c>
    </row>
    <row r="464" spans="1:5" x14ac:dyDescent="0.2">
      <c r="A464" s="75">
        <v>43460</v>
      </c>
      <c r="B464" s="76">
        <v>2018</v>
      </c>
      <c r="C464" s="76" t="s">
        <v>259</v>
      </c>
      <c r="D464" s="76">
        <v>923.94</v>
      </c>
      <c r="E464" s="76">
        <v>471.21</v>
      </c>
    </row>
    <row r="465" spans="1:5" x14ac:dyDescent="0.2">
      <c r="A465" s="75">
        <v>42465</v>
      </c>
      <c r="B465" s="76">
        <v>2016</v>
      </c>
      <c r="C465" s="76" t="s">
        <v>263</v>
      </c>
      <c r="D465" s="76">
        <v>295.16000000000003</v>
      </c>
      <c r="E465" s="76">
        <v>168.24</v>
      </c>
    </row>
    <row r="466" spans="1:5" x14ac:dyDescent="0.2">
      <c r="A466" s="75">
        <v>43066</v>
      </c>
      <c r="B466" s="76">
        <v>2017</v>
      </c>
      <c r="C466" s="76" t="s">
        <v>259</v>
      </c>
      <c r="D466" s="76">
        <v>278.19</v>
      </c>
      <c r="E466" s="76">
        <v>136.31</v>
      </c>
    </row>
    <row r="467" spans="1:5" x14ac:dyDescent="0.2">
      <c r="A467" s="75">
        <v>43364</v>
      </c>
      <c r="B467" s="76">
        <v>2018</v>
      </c>
      <c r="C467" s="76" t="s">
        <v>259</v>
      </c>
      <c r="D467" s="76">
        <v>377.95</v>
      </c>
      <c r="E467" s="76">
        <v>226.77</v>
      </c>
    </row>
    <row r="468" spans="1:5" x14ac:dyDescent="0.2">
      <c r="A468" s="75">
        <v>43031</v>
      </c>
      <c r="B468" s="76">
        <v>2017</v>
      </c>
      <c r="C468" s="76" t="s">
        <v>263</v>
      </c>
      <c r="D468" s="76">
        <v>299.07</v>
      </c>
      <c r="E468" s="76">
        <v>134.58000000000001</v>
      </c>
    </row>
    <row r="469" spans="1:5" x14ac:dyDescent="0.2">
      <c r="A469" s="75">
        <v>42385</v>
      </c>
      <c r="B469" s="76">
        <v>2016</v>
      </c>
      <c r="C469" s="76" t="s">
        <v>263</v>
      </c>
      <c r="D469" s="76">
        <v>2462.06</v>
      </c>
      <c r="E469" s="76">
        <v>1058.69</v>
      </c>
    </row>
    <row r="470" spans="1:5" x14ac:dyDescent="0.2">
      <c r="A470" s="75">
        <v>43251</v>
      </c>
      <c r="B470" s="76">
        <v>2018</v>
      </c>
      <c r="C470" s="76" t="s">
        <v>259</v>
      </c>
      <c r="D470" s="76">
        <v>1621.96</v>
      </c>
      <c r="E470" s="76">
        <v>843.42</v>
      </c>
    </row>
    <row r="471" spans="1:5" x14ac:dyDescent="0.2">
      <c r="A471" s="75">
        <v>43313</v>
      </c>
      <c r="B471" s="76">
        <v>2018</v>
      </c>
      <c r="C471" s="76" t="s">
        <v>266</v>
      </c>
      <c r="D471" s="76">
        <v>1708.73</v>
      </c>
      <c r="E471" s="76">
        <v>905.63</v>
      </c>
    </row>
    <row r="472" spans="1:5" x14ac:dyDescent="0.2">
      <c r="A472" s="75">
        <v>43263</v>
      </c>
      <c r="B472" s="76">
        <v>2018</v>
      </c>
      <c r="C472" s="76" t="s">
        <v>262</v>
      </c>
      <c r="D472" s="76">
        <v>254.01</v>
      </c>
      <c r="E472" s="76">
        <v>149.87</v>
      </c>
    </row>
    <row r="473" spans="1:5" x14ac:dyDescent="0.2">
      <c r="A473" s="75">
        <v>42801</v>
      </c>
      <c r="B473" s="76">
        <v>2017</v>
      </c>
      <c r="C473" s="76" t="s">
        <v>263</v>
      </c>
      <c r="D473" s="76">
        <v>2435.94</v>
      </c>
      <c r="E473" s="76">
        <v>1096.17</v>
      </c>
    </row>
    <row r="474" spans="1:5" x14ac:dyDescent="0.2">
      <c r="A474" s="75">
        <v>43386</v>
      </c>
      <c r="B474" s="76">
        <v>2018</v>
      </c>
      <c r="C474" s="76" t="s">
        <v>262</v>
      </c>
      <c r="D474" s="76">
        <v>2342.37</v>
      </c>
      <c r="E474" s="76">
        <v>1218.03</v>
      </c>
    </row>
    <row r="475" spans="1:5" x14ac:dyDescent="0.2">
      <c r="A475" s="75">
        <v>43404</v>
      </c>
      <c r="B475" s="76">
        <v>2018</v>
      </c>
      <c r="C475" s="76" t="s">
        <v>263</v>
      </c>
      <c r="D475" s="76">
        <v>1626.41</v>
      </c>
      <c r="E475" s="76">
        <v>829.47</v>
      </c>
    </row>
    <row r="476" spans="1:5" x14ac:dyDescent="0.2">
      <c r="A476" s="75">
        <v>43336</v>
      </c>
      <c r="B476" s="76">
        <v>2018</v>
      </c>
      <c r="C476" s="76" t="s">
        <v>259</v>
      </c>
      <c r="D476" s="76">
        <v>2228.5500000000002</v>
      </c>
      <c r="E476" s="76">
        <v>891.42</v>
      </c>
    </row>
    <row r="477" spans="1:5" x14ac:dyDescent="0.2">
      <c r="A477" s="75">
        <v>42875</v>
      </c>
      <c r="B477" s="76">
        <v>2017</v>
      </c>
      <c r="C477" s="76" t="s">
        <v>266</v>
      </c>
      <c r="D477" s="76">
        <v>508.97</v>
      </c>
      <c r="E477" s="76">
        <v>213.77</v>
      </c>
    </row>
    <row r="478" spans="1:5" x14ac:dyDescent="0.2">
      <c r="A478" s="75">
        <v>42693</v>
      </c>
      <c r="B478" s="76">
        <v>2016</v>
      </c>
      <c r="C478" s="76" t="s">
        <v>259</v>
      </c>
      <c r="D478" s="76">
        <v>2205.67</v>
      </c>
      <c r="E478" s="76">
        <v>1235.18</v>
      </c>
    </row>
    <row r="479" spans="1:5" x14ac:dyDescent="0.2">
      <c r="A479" s="75">
        <v>42872</v>
      </c>
      <c r="B479" s="76">
        <v>2017</v>
      </c>
      <c r="C479" s="76" t="s">
        <v>266</v>
      </c>
      <c r="D479" s="76">
        <v>1057.56</v>
      </c>
      <c r="E479" s="76">
        <v>412.45</v>
      </c>
    </row>
    <row r="480" spans="1:5" x14ac:dyDescent="0.2">
      <c r="A480" s="75">
        <v>42420</v>
      </c>
      <c r="B480" s="76">
        <v>2016</v>
      </c>
      <c r="C480" s="76" t="s">
        <v>262</v>
      </c>
      <c r="D480" s="76">
        <v>1458.31</v>
      </c>
      <c r="E480" s="76">
        <v>699.99</v>
      </c>
    </row>
    <row r="481" spans="1:5" x14ac:dyDescent="0.2">
      <c r="A481" s="75">
        <v>43179</v>
      </c>
      <c r="B481" s="76">
        <v>2018</v>
      </c>
      <c r="C481" s="76" t="s">
        <v>266</v>
      </c>
      <c r="D481" s="76">
        <v>458.76</v>
      </c>
      <c r="E481" s="76">
        <v>243.14</v>
      </c>
    </row>
    <row r="482" spans="1:5" x14ac:dyDescent="0.2">
      <c r="A482" s="75">
        <v>42964</v>
      </c>
      <c r="B482" s="76">
        <v>2017</v>
      </c>
      <c r="C482" s="76" t="s">
        <v>262</v>
      </c>
      <c r="D482" s="76">
        <v>172.58</v>
      </c>
      <c r="E482" s="76">
        <v>82.84</v>
      </c>
    </row>
    <row r="483" spans="1:5" x14ac:dyDescent="0.2">
      <c r="A483" s="75">
        <v>42959</v>
      </c>
      <c r="B483" s="76">
        <v>2017</v>
      </c>
      <c r="C483" s="76" t="s">
        <v>259</v>
      </c>
      <c r="D483" s="76">
        <v>2375.3200000000002</v>
      </c>
      <c r="E483" s="76">
        <v>1567.71</v>
      </c>
    </row>
    <row r="484" spans="1:5" x14ac:dyDescent="0.2">
      <c r="A484" s="75">
        <v>43176</v>
      </c>
      <c r="B484" s="76">
        <v>2018</v>
      </c>
      <c r="C484" s="76" t="s">
        <v>262</v>
      </c>
      <c r="D484" s="76">
        <v>1542.83</v>
      </c>
      <c r="E484" s="76">
        <v>802.27</v>
      </c>
    </row>
    <row r="485" spans="1:5" x14ac:dyDescent="0.2">
      <c r="A485" s="75">
        <v>42532</v>
      </c>
      <c r="B485" s="76">
        <v>2016</v>
      </c>
      <c r="C485" s="76" t="s">
        <v>266</v>
      </c>
      <c r="D485" s="76">
        <v>660.93</v>
      </c>
      <c r="E485" s="76">
        <v>304.02999999999997</v>
      </c>
    </row>
    <row r="486" spans="1:5" x14ac:dyDescent="0.2">
      <c r="A486" s="75">
        <v>42674</v>
      </c>
      <c r="B486" s="76">
        <v>2016</v>
      </c>
      <c r="C486" s="76" t="s">
        <v>263</v>
      </c>
      <c r="D486" s="76">
        <v>544.23</v>
      </c>
      <c r="E486" s="76">
        <v>212.25</v>
      </c>
    </row>
    <row r="487" spans="1:5" x14ac:dyDescent="0.2">
      <c r="A487" s="75">
        <v>42855</v>
      </c>
      <c r="B487" s="76">
        <v>2017</v>
      </c>
      <c r="C487" s="76" t="s">
        <v>259</v>
      </c>
      <c r="D487" s="76">
        <v>150.19</v>
      </c>
      <c r="E487" s="76">
        <v>82.6</v>
      </c>
    </row>
    <row r="488" spans="1:5" x14ac:dyDescent="0.2">
      <c r="A488" s="75">
        <v>43058</v>
      </c>
      <c r="B488" s="76">
        <v>2017</v>
      </c>
      <c r="C488" s="76" t="s">
        <v>263</v>
      </c>
      <c r="D488" s="76">
        <v>451.19</v>
      </c>
      <c r="E488" s="76">
        <v>284.25</v>
      </c>
    </row>
    <row r="489" spans="1:5" x14ac:dyDescent="0.2">
      <c r="A489" s="75">
        <v>43116</v>
      </c>
      <c r="B489" s="76">
        <v>2018</v>
      </c>
      <c r="C489" s="76" t="s">
        <v>266</v>
      </c>
      <c r="D489" s="76">
        <v>1711.73</v>
      </c>
      <c r="E489" s="76">
        <v>958.57</v>
      </c>
    </row>
    <row r="490" spans="1:5" x14ac:dyDescent="0.2">
      <c r="A490" s="75">
        <v>43250</v>
      </c>
      <c r="B490" s="76">
        <v>2018</v>
      </c>
      <c r="C490" s="76" t="s">
        <v>262</v>
      </c>
      <c r="D490" s="76">
        <v>689.05</v>
      </c>
      <c r="E490" s="76">
        <v>461.66</v>
      </c>
    </row>
    <row r="491" spans="1:5" x14ac:dyDescent="0.2">
      <c r="A491" s="75">
        <v>42493</v>
      </c>
      <c r="B491" s="76">
        <v>2016</v>
      </c>
      <c r="C491" s="76" t="s">
        <v>266</v>
      </c>
      <c r="D491" s="76">
        <v>1463.2</v>
      </c>
      <c r="E491" s="76">
        <v>643.80999999999995</v>
      </c>
    </row>
    <row r="492" spans="1:5" x14ac:dyDescent="0.2">
      <c r="A492" s="75">
        <v>42700</v>
      </c>
      <c r="B492" s="76">
        <v>2016</v>
      </c>
      <c r="C492" s="76" t="s">
        <v>262</v>
      </c>
      <c r="D492" s="76">
        <v>398.06</v>
      </c>
      <c r="E492" s="76">
        <v>250.78</v>
      </c>
    </row>
    <row r="493" spans="1:5" x14ac:dyDescent="0.2">
      <c r="A493" s="75">
        <v>42612</v>
      </c>
      <c r="B493" s="76">
        <v>2016</v>
      </c>
      <c r="C493" s="76" t="s">
        <v>263</v>
      </c>
      <c r="D493" s="76">
        <v>2139.4699999999998</v>
      </c>
      <c r="E493" s="76">
        <v>855.79</v>
      </c>
    </row>
    <row r="494" spans="1:5" x14ac:dyDescent="0.2">
      <c r="A494" s="75">
        <v>42735</v>
      </c>
      <c r="B494" s="76">
        <v>2016</v>
      </c>
      <c r="C494" s="76" t="s">
        <v>263</v>
      </c>
      <c r="D494" s="76">
        <v>990.07</v>
      </c>
      <c r="E494" s="76">
        <v>386.13</v>
      </c>
    </row>
    <row r="495" spans="1:5" x14ac:dyDescent="0.2">
      <c r="A495" s="75">
        <v>43304</v>
      </c>
      <c r="B495" s="76">
        <v>2018</v>
      </c>
      <c r="C495" s="76" t="s">
        <v>262</v>
      </c>
      <c r="D495" s="76">
        <v>983.91</v>
      </c>
      <c r="E495" s="76">
        <v>600.19000000000005</v>
      </c>
    </row>
    <row r="496" spans="1:5" x14ac:dyDescent="0.2">
      <c r="A496" s="75">
        <v>42576</v>
      </c>
      <c r="B496" s="76">
        <v>2016</v>
      </c>
      <c r="C496" s="76" t="s">
        <v>266</v>
      </c>
      <c r="D496" s="76">
        <v>1697.79</v>
      </c>
      <c r="E496" s="76">
        <v>1052.6300000000001</v>
      </c>
    </row>
    <row r="497" spans="1:5" x14ac:dyDescent="0.2">
      <c r="A497" s="75">
        <v>43328</v>
      </c>
      <c r="B497" s="76">
        <v>2018</v>
      </c>
      <c r="C497" s="76" t="s">
        <v>266</v>
      </c>
      <c r="D497" s="76">
        <v>2311.1999999999998</v>
      </c>
      <c r="E497" s="76">
        <v>970.7</v>
      </c>
    </row>
    <row r="498" spans="1:5" x14ac:dyDescent="0.2">
      <c r="A498" s="75">
        <v>43343</v>
      </c>
      <c r="B498" s="76">
        <v>2018</v>
      </c>
      <c r="C498" s="76" t="s">
        <v>259</v>
      </c>
      <c r="D498" s="76">
        <v>2410.44</v>
      </c>
      <c r="E498" s="76">
        <v>1084.7</v>
      </c>
    </row>
    <row r="499" spans="1:5" x14ac:dyDescent="0.2">
      <c r="A499" s="75">
        <v>42863</v>
      </c>
      <c r="B499" s="76">
        <v>2017</v>
      </c>
      <c r="C499" s="76" t="s">
        <v>262</v>
      </c>
      <c r="D499" s="76">
        <v>779.09</v>
      </c>
      <c r="E499" s="76">
        <v>483.04</v>
      </c>
    </row>
    <row r="500" spans="1:5" x14ac:dyDescent="0.2">
      <c r="A500" s="75">
        <v>42992</v>
      </c>
      <c r="B500" s="76">
        <v>2017</v>
      </c>
      <c r="C500" s="76" t="s">
        <v>266</v>
      </c>
      <c r="D500" s="76">
        <v>1383.95</v>
      </c>
      <c r="E500" s="76">
        <v>775.01</v>
      </c>
    </row>
    <row r="501" spans="1:5" x14ac:dyDescent="0.2">
      <c r="A501" s="75">
        <v>42778</v>
      </c>
      <c r="B501" s="76">
        <v>2017</v>
      </c>
      <c r="C501" s="76" t="s">
        <v>263</v>
      </c>
      <c r="D501" s="76">
        <v>2318.2399999999998</v>
      </c>
      <c r="E501" s="76">
        <v>1506.86</v>
      </c>
    </row>
    <row r="502" spans="1:5" x14ac:dyDescent="0.2">
      <c r="A502" s="75">
        <v>42755</v>
      </c>
      <c r="B502" s="76">
        <v>2017</v>
      </c>
      <c r="C502" s="76" t="s">
        <v>262</v>
      </c>
      <c r="D502" s="76">
        <v>169.05</v>
      </c>
      <c r="E502" s="76">
        <v>106.5</v>
      </c>
    </row>
    <row r="503" spans="1:5" x14ac:dyDescent="0.2">
      <c r="A503" s="75">
        <v>43226</v>
      </c>
      <c r="B503" s="76">
        <v>2018</v>
      </c>
      <c r="C503" s="76" t="s">
        <v>262</v>
      </c>
      <c r="D503" s="76">
        <v>2383.7600000000002</v>
      </c>
      <c r="E503" s="76">
        <v>1406.42</v>
      </c>
    </row>
    <row r="504" spans="1:5" x14ac:dyDescent="0.2">
      <c r="A504" s="75">
        <v>42905</v>
      </c>
      <c r="B504" s="76">
        <v>2017</v>
      </c>
      <c r="C504" s="76" t="s">
        <v>263</v>
      </c>
      <c r="D504" s="76">
        <v>1536.25</v>
      </c>
      <c r="E504" s="76">
        <v>814.21</v>
      </c>
    </row>
    <row r="505" spans="1:5" x14ac:dyDescent="0.2">
      <c r="A505" s="75">
        <v>42926</v>
      </c>
      <c r="B505" s="76">
        <v>2017</v>
      </c>
      <c r="C505" s="76" t="s">
        <v>259</v>
      </c>
      <c r="D505" s="76">
        <v>548.89</v>
      </c>
      <c r="E505" s="76">
        <v>351.29</v>
      </c>
    </row>
    <row r="506" spans="1:5" x14ac:dyDescent="0.2">
      <c r="A506" s="75">
        <v>43374</v>
      </c>
      <c r="B506" s="76">
        <v>2018</v>
      </c>
      <c r="C506" s="76" t="s">
        <v>263</v>
      </c>
      <c r="D506" s="76">
        <v>1650.76</v>
      </c>
      <c r="E506" s="76">
        <v>775.86</v>
      </c>
    </row>
    <row r="507" spans="1:5" x14ac:dyDescent="0.2">
      <c r="A507" s="75">
        <v>43405</v>
      </c>
      <c r="B507" s="76">
        <v>2018</v>
      </c>
      <c r="C507" s="76" t="s">
        <v>262</v>
      </c>
      <c r="D507" s="76">
        <v>288.33999999999997</v>
      </c>
      <c r="E507" s="76">
        <v>170.12</v>
      </c>
    </row>
    <row r="508" spans="1:5" x14ac:dyDescent="0.2">
      <c r="A508" s="75">
        <v>43096</v>
      </c>
      <c r="B508" s="76">
        <v>2017</v>
      </c>
      <c r="C508" s="76" t="s">
        <v>262</v>
      </c>
      <c r="D508" s="76">
        <v>1625.12</v>
      </c>
      <c r="E508" s="76">
        <v>731.3</v>
      </c>
    </row>
    <row r="509" spans="1:5" x14ac:dyDescent="0.2">
      <c r="A509" s="75">
        <v>42889</v>
      </c>
      <c r="B509" s="76">
        <v>2017</v>
      </c>
      <c r="C509" s="76" t="s">
        <v>263</v>
      </c>
      <c r="D509" s="76">
        <v>1318.75</v>
      </c>
      <c r="E509" s="76">
        <v>685.75</v>
      </c>
    </row>
    <row r="510" spans="1:5" x14ac:dyDescent="0.2">
      <c r="A510" s="75">
        <v>42504</v>
      </c>
      <c r="B510" s="76">
        <v>2016</v>
      </c>
      <c r="C510" s="76" t="s">
        <v>262</v>
      </c>
      <c r="D510" s="76">
        <v>2247.4499999999998</v>
      </c>
      <c r="E510" s="76">
        <v>898.98</v>
      </c>
    </row>
    <row r="511" spans="1:5" x14ac:dyDescent="0.2">
      <c r="A511" s="75">
        <v>43236</v>
      </c>
      <c r="B511" s="76">
        <v>2018</v>
      </c>
      <c r="C511" s="76" t="s">
        <v>262</v>
      </c>
      <c r="D511" s="76">
        <v>1394.64</v>
      </c>
      <c r="E511" s="76">
        <v>669.43</v>
      </c>
    </row>
    <row r="512" spans="1:5" x14ac:dyDescent="0.2">
      <c r="A512" s="75">
        <v>43103</v>
      </c>
      <c r="B512" s="76">
        <v>2018</v>
      </c>
      <c r="C512" s="76" t="s">
        <v>266</v>
      </c>
      <c r="D512" s="76">
        <v>1567.29</v>
      </c>
      <c r="E512" s="76">
        <v>673.93</v>
      </c>
    </row>
    <row r="513" spans="1:5" x14ac:dyDescent="0.2">
      <c r="A513" s="75">
        <v>42840</v>
      </c>
      <c r="B513" s="76">
        <v>2017</v>
      </c>
      <c r="C513" s="76" t="s">
        <v>263</v>
      </c>
      <c r="D513" s="76">
        <v>993.69</v>
      </c>
      <c r="E513" s="76">
        <v>556.47</v>
      </c>
    </row>
    <row r="514" spans="1:5" x14ac:dyDescent="0.2">
      <c r="A514" s="75">
        <v>42633</v>
      </c>
      <c r="B514" s="76">
        <v>2016</v>
      </c>
      <c r="C514" s="76" t="s">
        <v>259</v>
      </c>
      <c r="D514" s="76">
        <v>1698.45</v>
      </c>
      <c r="E514" s="76">
        <v>1053.04</v>
      </c>
    </row>
    <row r="515" spans="1:5" x14ac:dyDescent="0.2">
      <c r="A515" s="75">
        <v>43248</v>
      </c>
      <c r="B515" s="76">
        <v>2018</v>
      </c>
      <c r="C515" s="76" t="s">
        <v>263</v>
      </c>
      <c r="D515" s="76">
        <v>529.82000000000005</v>
      </c>
      <c r="E515" s="76">
        <v>233.12</v>
      </c>
    </row>
    <row r="516" spans="1:5" x14ac:dyDescent="0.2">
      <c r="A516" s="75">
        <v>43032</v>
      </c>
      <c r="B516" s="76">
        <v>2017</v>
      </c>
      <c r="C516" s="76" t="s">
        <v>266</v>
      </c>
      <c r="D516" s="76">
        <v>898.34</v>
      </c>
      <c r="E516" s="76">
        <v>467.14</v>
      </c>
    </row>
    <row r="517" spans="1:5" x14ac:dyDescent="0.2">
      <c r="A517" s="75">
        <v>43340</v>
      </c>
      <c r="B517" s="76">
        <v>2018</v>
      </c>
      <c r="C517" s="76" t="s">
        <v>263</v>
      </c>
      <c r="D517" s="76">
        <v>2470.64</v>
      </c>
      <c r="E517" s="76">
        <v>1309.44</v>
      </c>
    </row>
    <row r="518" spans="1:5" x14ac:dyDescent="0.2">
      <c r="A518" s="75">
        <v>42704</v>
      </c>
      <c r="B518" s="76">
        <v>2016</v>
      </c>
      <c r="C518" s="76" t="s">
        <v>263</v>
      </c>
      <c r="D518" s="76">
        <v>421.06</v>
      </c>
      <c r="E518" s="76">
        <v>189.48</v>
      </c>
    </row>
    <row r="519" spans="1:5" x14ac:dyDescent="0.2">
      <c r="A519" s="75">
        <v>42406</v>
      </c>
      <c r="B519" s="76">
        <v>2016</v>
      </c>
      <c r="C519" s="76" t="s">
        <v>259</v>
      </c>
      <c r="D519" s="76">
        <v>1437.88</v>
      </c>
      <c r="E519" s="76">
        <v>704.56</v>
      </c>
    </row>
    <row r="520" spans="1:5" x14ac:dyDescent="0.2">
      <c r="A520" s="75">
        <v>42640</v>
      </c>
      <c r="B520" s="76">
        <v>2016</v>
      </c>
      <c r="C520" s="76" t="s">
        <v>266</v>
      </c>
      <c r="D520" s="76">
        <v>2495.48</v>
      </c>
      <c r="E520" s="76">
        <v>1297.6500000000001</v>
      </c>
    </row>
    <row r="521" spans="1:5" x14ac:dyDescent="0.2">
      <c r="A521" s="75">
        <v>42915</v>
      </c>
      <c r="B521" s="76">
        <v>2017</v>
      </c>
      <c r="C521" s="76" t="s">
        <v>259</v>
      </c>
      <c r="D521" s="76">
        <v>2123.1799999999998</v>
      </c>
      <c r="E521" s="76">
        <v>997.89</v>
      </c>
    </row>
    <row r="522" spans="1:5" x14ac:dyDescent="0.2">
      <c r="A522" s="75">
        <v>42704</v>
      </c>
      <c r="B522" s="76">
        <v>2016</v>
      </c>
      <c r="C522" s="76" t="s">
        <v>263</v>
      </c>
      <c r="D522" s="76">
        <v>1955.88</v>
      </c>
      <c r="E522" s="76">
        <v>1114.8499999999999</v>
      </c>
    </row>
    <row r="523" spans="1:5" x14ac:dyDescent="0.2">
      <c r="A523" s="75">
        <v>42780</v>
      </c>
      <c r="B523" s="76">
        <v>2017</v>
      </c>
      <c r="C523" s="76" t="s">
        <v>266</v>
      </c>
      <c r="D523" s="76">
        <v>2138.09</v>
      </c>
      <c r="E523" s="76">
        <v>1197.33</v>
      </c>
    </row>
    <row r="524" spans="1:5" x14ac:dyDescent="0.2">
      <c r="A524" s="75">
        <v>43212</v>
      </c>
      <c r="B524" s="76">
        <v>2018</v>
      </c>
      <c r="C524" s="76" t="s">
        <v>266</v>
      </c>
      <c r="D524" s="76">
        <v>2424.29</v>
      </c>
      <c r="E524" s="76">
        <v>1260.6300000000001</v>
      </c>
    </row>
    <row r="525" spans="1:5" x14ac:dyDescent="0.2">
      <c r="A525" s="75">
        <v>43028</v>
      </c>
      <c r="B525" s="76">
        <v>2017</v>
      </c>
      <c r="C525" s="76" t="s">
        <v>262</v>
      </c>
      <c r="D525" s="76">
        <v>426.29</v>
      </c>
      <c r="E525" s="76">
        <v>170.52</v>
      </c>
    </row>
    <row r="526" spans="1:5" x14ac:dyDescent="0.2">
      <c r="A526" s="75">
        <v>42895</v>
      </c>
      <c r="B526" s="76">
        <v>2017</v>
      </c>
      <c r="C526" s="76" t="s">
        <v>263</v>
      </c>
      <c r="D526" s="76">
        <v>1208.04</v>
      </c>
      <c r="E526" s="76">
        <v>761.07</v>
      </c>
    </row>
    <row r="527" spans="1:5" x14ac:dyDescent="0.2">
      <c r="A527" s="75">
        <v>43149</v>
      </c>
      <c r="B527" s="76">
        <v>2018</v>
      </c>
      <c r="C527" s="76" t="s">
        <v>263</v>
      </c>
      <c r="D527" s="76">
        <v>1623.8</v>
      </c>
      <c r="E527" s="76">
        <v>714.47</v>
      </c>
    </row>
    <row r="528" spans="1:5" x14ac:dyDescent="0.2">
      <c r="A528" s="75">
        <v>42826</v>
      </c>
      <c r="B528" s="76">
        <v>2017</v>
      </c>
      <c r="C528" s="76" t="s">
        <v>263</v>
      </c>
      <c r="D528" s="76">
        <v>1631.95</v>
      </c>
      <c r="E528" s="76">
        <v>1093.4100000000001</v>
      </c>
    </row>
    <row r="529" spans="1:5" x14ac:dyDescent="0.2">
      <c r="A529" s="75">
        <v>42422</v>
      </c>
      <c r="B529" s="76">
        <v>2016</v>
      </c>
      <c r="C529" s="76" t="s">
        <v>263</v>
      </c>
      <c r="D529" s="76">
        <v>120.99</v>
      </c>
      <c r="E529" s="76">
        <v>52.03</v>
      </c>
    </row>
    <row r="530" spans="1:5" x14ac:dyDescent="0.2">
      <c r="A530" s="75">
        <v>42460</v>
      </c>
      <c r="B530" s="76">
        <v>2016</v>
      </c>
      <c r="C530" s="76" t="s">
        <v>259</v>
      </c>
      <c r="D530" s="76">
        <v>1764.88</v>
      </c>
      <c r="E530" s="76">
        <v>882.44</v>
      </c>
    </row>
    <row r="531" spans="1:5" x14ac:dyDescent="0.2">
      <c r="A531" s="75">
        <v>42920</v>
      </c>
      <c r="B531" s="76">
        <v>2017</v>
      </c>
      <c r="C531" s="76" t="s">
        <v>262</v>
      </c>
      <c r="D531" s="76">
        <v>2084.75</v>
      </c>
      <c r="E531" s="76">
        <v>1355.09</v>
      </c>
    </row>
    <row r="532" spans="1:5" x14ac:dyDescent="0.2">
      <c r="A532" s="75">
        <v>43339</v>
      </c>
      <c r="B532" s="76">
        <v>2018</v>
      </c>
      <c r="C532" s="76" t="s">
        <v>259</v>
      </c>
      <c r="D532" s="76">
        <v>713.57</v>
      </c>
      <c r="E532" s="76">
        <v>278.29000000000002</v>
      </c>
    </row>
    <row r="533" spans="1:5" x14ac:dyDescent="0.2">
      <c r="A533" s="75">
        <v>43231</v>
      </c>
      <c r="B533" s="76">
        <v>2018</v>
      </c>
      <c r="C533" s="76" t="s">
        <v>266</v>
      </c>
      <c r="D533" s="76">
        <v>460.82</v>
      </c>
      <c r="E533" s="76">
        <v>276.49</v>
      </c>
    </row>
    <row r="534" spans="1:5" x14ac:dyDescent="0.2">
      <c r="A534" s="75">
        <v>43098</v>
      </c>
      <c r="B534" s="76">
        <v>2017</v>
      </c>
      <c r="C534" s="76" t="s">
        <v>262</v>
      </c>
      <c r="D534" s="76">
        <v>1333.21</v>
      </c>
      <c r="E534" s="76">
        <v>813.26</v>
      </c>
    </row>
    <row r="535" spans="1:5" x14ac:dyDescent="0.2">
      <c r="A535" s="75">
        <v>42393</v>
      </c>
      <c r="B535" s="76">
        <v>2016</v>
      </c>
      <c r="C535" s="76" t="s">
        <v>266</v>
      </c>
      <c r="D535" s="76">
        <v>2282.04</v>
      </c>
      <c r="E535" s="76">
        <v>958.46</v>
      </c>
    </row>
    <row r="536" spans="1:5" x14ac:dyDescent="0.2">
      <c r="A536" s="75">
        <v>43128</v>
      </c>
      <c r="B536" s="76">
        <v>2018</v>
      </c>
      <c r="C536" s="76" t="s">
        <v>263</v>
      </c>
      <c r="D536" s="76">
        <v>1910.03</v>
      </c>
      <c r="E536" s="76">
        <v>974.12</v>
      </c>
    </row>
    <row r="537" spans="1:5" x14ac:dyDescent="0.2">
      <c r="A537" s="75">
        <v>43254</v>
      </c>
      <c r="B537" s="76">
        <v>2018</v>
      </c>
      <c r="C537" s="76" t="s">
        <v>259</v>
      </c>
      <c r="D537" s="76">
        <v>1744.01</v>
      </c>
      <c r="E537" s="76">
        <v>1081.29</v>
      </c>
    </row>
    <row r="538" spans="1:5" x14ac:dyDescent="0.2">
      <c r="A538" s="75">
        <v>43195</v>
      </c>
      <c r="B538" s="76">
        <v>2018</v>
      </c>
      <c r="C538" s="76" t="s">
        <v>259</v>
      </c>
      <c r="D538" s="76">
        <v>1567.95</v>
      </c>
      <c r="E538" s="76">
        <v>627.17999999999995</v>
      </c>
    </row>
    <row r="539" spans="1:5" x14ac:dyDescent="0.2">
      <c r="A539" s="75">
        <v>42609</v>
      </c>
      <c r="B539" s="76">
        <v>2016</v>
      </c>
      <c r="C539" s="76" t="s">
        <v>263</v>
      </c>
      <c r="D539" s="76">
        <v>1490.73</v>
      </c>
      <c r="E539" s="76">
        <v>715.55</v>
      </c>
    </row>
    <row r="540" spans="1:5" x14ac:dyDescent="0.2">
      <c r="A540" s="75">
        <v>42391</v>
      </c>
      <c r="B540" s="76">
        <v>2016</v>
      </c>
      <c r="C540" s="76" t="s">
        <v>262</v>
      </c>
      <c r="D540" s="76">
        <v>549.73</v>
      </c>
      <c r="E540" s="76">
        <v>351.83</v>
      </c>
    </row>
    <row r="541" spans="1:5" x14ac:dyDescent="0.2">
      <c r="A541" s="75">
        <v>43251</v>
      </c>
      <c r="B541" s="76">
        <v>2018</v>
      </c>
      <c r="C541" s="76" t="s">
        <v>263</v>
      </c>
      <c r="D541" s="76">
        <v>2297.85</v>
      </c>
      <c r="E541" s="76">
        <v>1125.95</v>
      </c>
    </row>
    <row r="542" spans="1:5" x14ac:dyDescent="0.2">
      <c r="A542" s="75">
        <v>42775</v>
      </c>
      <c r="B542" s="76">
        <v>2017</v>
      </c>
      <c r="C542" s="76" t="s">
        <v>259</v>
      </c>
      <c r="D542" s="76">
        <v>1573.07</v>
      </c>
      <c r="E542" s="76">
        <v>1022.5</v>
      </c>
    </row>
    <row r="543" spans="1:5" x14ac:dyDescent="0.2">
      <c r="A543" s="75">
        <v>43074</v>
      </c>
      <c r="B543" s="76">
        <v>2017</v>
      </c>
      <c r="C543" s="76" t="s">
        <v>266</v>
      </c>
      <c r="D543" s="76">
        <v>1405.91</v>
      </c>
      <c r="E543" s="76">
        <v>801.37</v>
      </c>
    </row>
    <row r="544" spans="1:5" x14ac:dyDescent="0.2">
      <c r="A544" s="75">
        <v>42805</v>
      </c>
      <c r="B544" s="76">
        <v>2017</v>
      </c>
      <c r="C544" s="76" t="s">
        <v>263</v>
      </c>
      <c r="D544" s="76">
        <v>510.87</v>
      </c>
      <c r="E544" s="76">
        <v>332.07</v>
      </c>
    </row>
    <row r="545" spans="1:5" x14ac:dyDescent="0.2">
      <c r="A545" s="75">
        <v>43244</v>
      </c>
      <c r="B545" s="76">
        <v>2018</v>
      </c>
      <c r="C545" s="76" t="s">
        <v>263</v>
      </c>
      <c r="D545" s="76">
        <v>2431.9</v>
      </c>
      <c r="E545" s="76">
        <v>1386.18</v>
      </c>
    </row>
    <row r="546" spans="1:5" x14ac:dyDescent="0.2">
      <c r="A546" s="75">
        <v>43232</v>
      </c>
      <c r="B546" s="76">
        <v>2018</v>
      </c>
      <c r="C546" s="76" t="s">
        <v>259</v>
      </c>
      <c r="D546" s="76">
        <v>468.49</v>
      </c>
      <c r="E546" s="76">
        <v>267.04000000000002</v>
      </c>
    </row>
    <row r="547" spans="1:5" x14ac:dyDescent="0.2">
      <c r="A547" s="75">
        <v>43160</v>
      </c>
      <c r="B547" s="76">
        <v>2018</v>
      </c>
      <c r="C547" s="76" t="s">
        <v>262</v>
      </c>
      <c r="D547" s="76">
        <v>305.97000000000003</v>
      </c>
      <c r="E547" s="76">
        <v>174.4</v>
      </c>
    </row>
    <row r="548" spans="1:5" x14ac:dyDescent="0.2">
      <c r="A548" s="75">
        <v>43246</v>
      </c>
      <c r="B548" s="76">
        <v>2018</v>
      </c>
      <c r="C548" s="76" t="s">
        <v>266</v>
      </c>
      <c r="D548" s="76">
        <v>1248.3599999999999</v>
      </c>
      <c r="E548" s="76">
        <v>486.86</v>
      </c>
    </row>
    <row r="549" spans="1:5" x14ac:dyDescent="0.2">
      <c r="A549" s="75">
        <v>43068</v>
      </c>
      <c r="B549" s="76">
        <v>2017</v>
      </c>
      <c r="C549" s="76" t="s">
        <v>263</v>
      </c>
      <c r="D549" s="76">
        <v>2419.5100000000002</v>
      </c>
      <c r="E549" s="76">
        <v>1621.07</v>
      </c>
    </row>
    <row r="550" spans="1:5" x14ac:dyDescent="0.2">
      <c r="A550" s="75">
        <v>43250</v>
      </c>
      <c r="B550" s="76">
        <v>2018</v>
      </c>
      <c r="C550" s="76" t="s">
        <v>259</v>
      </c>
      <c r="D550" s="76">
        <v>650.66</v>
      </c>
      <c r="E550" s="76">
        <v>422.93</v>
      </c>
    </row>
    <row r="551" spans="1:5" x14ac:dyDescent="0.2">
      <c r="A551" s="75">
        <v>42570</v>
      </c>
      <c r="B551" s="76">
        <v>2016</v>
      </c>
      <c r="C551" s="76" t="s">
        <v>259</v>
      </c>
      <c r="D551" s="76">
        <v>2143.37</v>
      </c>
      <c r="E551" s="76">
        <v>835.91</v>
      </c>
    </row>
    <row r="552" spans="1:5" x14ac:dyDescent="0.2">
      <c r="A552" s="75">
        <v>42507</v>
      </c>
      <c r="B552" s="76">
        <v>2016</v>
      </c>
      <c r="C552" s="76" t="s">
        <v>263</v>
      </c>
      <c r="D552" s="76">
        <v>1933.21</v>
      </c>
      <c r="E552" s="76">
        <v>1179.26</v>
      </c>
    </row>
    <row r="553" spans="1:5" x14ac:dyDescent="0.2">
      <c r="A553" s="75">
        <v>43205</v>
      </c>
      <c r="B553" s="76">
        <v>2018</v>
      </c>
      <c r="C553" s="76" t="s">
        <v>259</v>
      </c>
      <c r="D553" s="76">
        <v>640.23</v>
      </c>
      <c r="E553" s="76">
        <v>300.91000000000003</v>
      </c>
    </row>
    <row r="554" spans="1:5" x14ac:dyDescent="0.2">
      <c r="A554" s="75">
        <v>42668</v>
      </c>
      <c r="B554" s="76">
        <v>2016</v>
      </c>
      <c r="C554" s="76" t="s">
        <v>262</v>
      </c>
      <c r="D554" s="76">
        <v>212.44</v>
      </c>
      <c r="E554" s="76">
        <v>142.33000000000001</v>
      </c>
    </row>
    <row r="555" spans="1:5" x14ac:dyDescent="0.2">
      <c r="A555" s="75">
        <v>42701</v>
      </c>
      <c r="B555" s="76">
        <v>2016</v>
      </c>
      <c r="C555" s="76" t="s">
        <v>259</v>
      </c>
      <c r="D555" s="76">
        <v>775.76</v>
      </c>
      <c r="E555" s="76">
        <v>403.4</v>
      </c>
    </row>
    <row r="556" spans="1:5" x14ac:dyDescent="0.2">
      <c r="A556" s="75">
        <v>42479</v>
      </c>
      <c r="B556" s="76">
        <v>2016</v>
      </c>
      <c r="C556" s="76" t="s">
        <v>259</v>
      </c>
      <c r="D556" s="76">
        <v>2402.7600000000002</v>
      </c>
      <c r="E556" s="76">
        <v>1489.71</v>
      </c>
    </row>
    <row r="557" spans="1:5" x14ac:dyDescent="0.2">
      <c r="A557" s="75">
        <v>42494</v>
      </c>
      <c r="B557" s="76">
        <v>2016</v>
      </c>
      <c r="C557" s="76" t="s">
        <v>259</v>
      </c>
      <c r="D557" s="76">
        <v>1207.67</v>
      </c>
      <c r="E557" s="76">
        <v>712.53</v>
      </c>
    </row>
    <row r="558" spans="1:5" x14ac:dyDescent="0.2">
      <c r="A558" s="75">
        <v>42558</v>
      </c>
      <c r="B558" s="76">
        <v>2016</v>
      </c>
      <c r="C558" s="76" t="s">
        <v>266</v>
      </c>
      <c r="D558" s="76">
        <v>2420.86</v>
      </c>
      <c r="E558" s="76">
        <v>1525.14</v>
      </c>
    </row>
    <row r="559" spans="1:5" x14ac:dyDescent="0.2">
      <c r="A559" s="75">
        <v>42510</v>
      </c>
      <c r="B559" s="76">
        <v>2016</v>
      </c>
      <c r="C559" s="76" t="s">
        <v>262</v>
      </c>
      <c r="D559" s="76">
        <v>600.99</v>
      </c>
      <c r="E559" s="76">
        <v>354.58</v>
      </c>
    </row>
    <row r="560" spans="1:5" x14ac:dyDescent="0.2">
      <c r="A560" s="75">
        <v>43177</v>
      </c>
      <c r="B560" s="76">
        <v>2018</v>
      </c>
      <c r="C560" s="76" t="s">
        <v>262</v>
      </c>
      <c r="D560" s="76">
        <v>1382.05</v>
      </c>
      <c r="E560" s="76">
        <v>539</v>
      </c>
    </row>
    <row r="561" spans="1:5" x14ac:dyDescent="0.2">
      <c r="A561" s="75">
        <v>43010</v>
      </c>
      <c r="B561" s="76">
        <v>2017</v>
      </c>
      <c r="C561" s="76" t="s">
        <v>262</v>
      </c>
      <c r="D561" s="76">
        <v>1733.11</v>
      </c>
      <c r="E561" s="76">
        <v>1126.52</v>
      </c>
    </row>
    <row r="562" spans="1:5" x14ac:dyDescent="0.2">
      <c r="A562" s="75">
        <v>42539</v>
      </c>
      <c r="B562" s="76">
        <v>2016</v>
      </c>
      <c r="C562" s="76" t="s">
        <v>262</v>
      </c>
      <c r="D562" s="76">
        <v>158.13999999999999</v>
      </c>
      <c r="E562" s="76">
        <v>85.4</v>
      </c>
    </row>
    <row r="563" spans="1:5" x14ac:dyDescent="0.2">
      <c r="A563" s="75">
        <v>42668</v>
      </c>
      <c r="B563" s="76">
        <v>2016</v>
      </c>
      <c r="C563" s="76" t="s">
        <v>262</v>
      </c>
      <c r="D563" s="76">
        <v>902.42</v>
      </c>
      <c r="E563" s="76">
        <v>424.14</v>
      </c>
    </row>
    <row r="564" spans="1:5" x14ac:dyDescent="0.2">
      <c r="A564" s="75">
        <v>42495</v>
      </c>
      <c r="B564" s="76">
        <v>2016</v>
      </c>
      <c r="C564" s="76" t="s">
        <v>266</v>
      </c>
      <c r="D564" s="76">
        <v>1200.49</v>
      </c>
      <c r="E564" s="76">
        <v>684.28</v>
      </c>
    </row>
    <row r="565" spans="1:5" x14ac:dyDescent="0.2">
      <c r="A565" s="75">
        <v>43132</v>
      </c>
      <c r="B565" s="76">
        <v>2018</v>
      </c>
      <c r="C565" s="76" t="s">
        <v>262</v>
      </c>
      <c r="D565" s="76">
        <v>1899.36</v>
      </c>
      <c r="E565" s="76">
        <v>835.72</v>
      </c>
    </row>
    <row r="566" spans="1:5" x14ac:dyDescent="0.2">
      <c r="A566" s="75">
        <v>42737</v>
      </c>
      <c r="B566" s="76">
        <v>2017</v>
      </c>
      <c r="C566" s="76" t="s">
        <v>259</v>
      </c>
      <c r="D566" s="76">
        <v>790.56</v>
      </c>
      <c r="E566" s="76">
        <v>482.24</v>
      </c>
    </row>
    <row r="567" spans="1:5" x14ac:dyDescent="0.2">
      <c r="A567" s="75">
        <v>42943</v>
      </c>
      <c r="B567" s="76">
        <v>2017</v>
      </c>
      <c r="C567" s="76" t="s">
        <v>263</v>
      </c>
      <c r="D567" s="76">
        <v>599.09</v>
      </c>
      <c r="E567" s="76">
        <v>233.65</v>
      </c>
    </row>
    <row r="568" spans="1:5" x14ac:dyDescent="0.2">
      <c r="A568" s="75">
        <v>42979</v>
      </c>
      <c r="B568" s="76">
        <v>2017</v>
      </c>
      <c r="C568" s="76" t="s">
        <v>262</v>
      </c>
      <c r="D568" s="76">
        <v>1698.72</v>
      </c>
      <c r="E568" s="76">
        <v>1002.24</v>
      </c>
    </row>
    <row r="569" spans="1:5" x14ac:dyDescent="0.2">
      <c r="A569" s="75">
        <v>42630</v>
      </c>
      <c r="B569" s="76">
        <v>2016</v>
      </c>
      <c r="C569" s="76" t="s">
        <v>262</v>
      </c>
      <c r="D569" s="76">
        <v>2220.2399999999998</v>
      </c>
      <c r="E569" s="76">
        <v>888.1</v>
      </c>
    </row>
    <row r="570" spans="1:5" x14ac:dyDescent="0.2">
      <c r="A570" s="75">
        <v>43152</v>
      </c>
      <c r="B570" s="76">
        <v>2018</v>
      </c>
      <c r="C570" s="76" t="s">
        <v>259</v>
      </c>
      <c r="D570" s="76">
        <v>574.17999999999995</v>
      </c>
      <c r="E570" s="76">
        <v>292.83</v>
      </c>
    </row>
    <row r="571" spans="1:5" x14ac:dyDescent="0.2">
      <c r="A571" s="75">
        <v>42845</v>
      </c>
      <c r="B571" s="76">
        <v>2017</v>
      </c>
      <c r="C571" s="76" t="s">
        <v>259</v>
      </c>
      <c r="D571" s="76">
        <v>803.78</v>
      </c>
      <c r="E571" s="76">
        <v>377.78</v>
      </c>
    </row>
    <row r="572" spans="1:5" x14ac:dyDescent="0.2">
      <c r="A572" s="75">
        <v>42473</v>
      </c>
      <c r="B572" s="76">
        <v>2016</v>
      </c>
      <c r="C572" s="76" t="s">
        <v>259</v>
      </c>
      <c r="D572" s="76">
        <v>1006.45</v>
      </c>
      <c r="E572" s="76">
        <v>432.77</v>
      </c>
    </row>
    <row r="573" spans="1:5" x14ac:dyDescent="0.2">
      <c r="A573" s="75">
        <v>43008</v>
      </c>
      <c r="B573" s="76">
        <v>2017</v>
      </c>
      <c r="C573" s="76" t="s">
        <v>266</v>
      </c>
      <c r="D573" s="76">
        <v>1624.14</v>
      </c>
      <c r="E573" s="76">
        <v>779.59</v>
      </c>
    </row>
    <row r="574" spans="1:5" x14ac:dyDescent="0.2">
      <c r="A574" s="75">
        <v>42758</v>
      </c>
      <c r="B574" s="76">
        <v>2017</v>
      </c>
      <c r="C574" s="76" t="s">
        <v>262</v>
      </c>
      <c r="D574" s="76">
        <v>566.62</v>
      </c>
      <c r="E574" s="76">
        <v>317.31</v>
      </c>
    </row>
    <row r="575" spans="1:5" x14ac:dyDescent="0.2">
      <c r="A575" s="75">
        <v>42599</v>
      </c>
      <c r="B575" s="76">
        <v>2016</v>
      </c>
      <c r="C575" s="76" t="s">
        <v>263</v>
      </c>
      <c r="D575" s="76">
        <v>249.4</v>
      </c>
      <c r="E575" s="76">
        <v>154.63</v>
      </c>
    </row>
    <row r="576" spans="1:5" x14ac:dyDescent="0.2">
      <c r="A576" s="75">
        <v>43065</v>
      </c>
      <c r="B576" s="76">
        <v>2017</v>
      </c>
      <c r="C576" s="76" t="s">
        <v>266</v>
      </c>
      <c r="D576" s="76">
        <v>45.11</v>
      </c>
      <c r="E576" s="76">
        <v>18.95</v>
      </c>
    </row>
    <row r="577" spans="1:5" x14ac:dyDescent="0.2">
      <c r="A577" s="75">
        <v>43352</v>
      </c>
      <c r="B577" s="76">
        <v>2018</v>
      </c>
      <c r="C577" s="76" t="s">
        <v>262</v>
      </c>
      <c r="D577" s="76">
        <v>787.64</v>
      </c>
      <c r="E577" s="76">
        <v>393.82</v>
      </c>
    </row>
    <row r="578" spans="1:5" x14ac:dyDescent="0.2">
      <c r="A578" s="75">
        <v>42945</v>
      </c>
      <c r="B578" s="76">
        <v>2017</v>
      </c>
      <c r="C578" s="76" t="s">
        <v>262</v>
      </c>
      <c r="D578" s="76">
        <v>1248.92</v>
      </c>
      <c r="E578" s="76">
        <v>487.08</v>
      </c>
    </row>
    <row r="579" spans="1:5" x14ac:dyDescent="0.2">
      <c r="A579" s="75">
        <v>43397</v>
      </c>
      <c r="B579" s="76">
        <v>2018</v>
      </c>
      <c r="C579" s="76" t="s">
        <v>262</v>
      </c>
      <c r="D579" s="76">
        <v>719.72</v>
      </c>
      <c r="E579" s="76">
        <v>388.65</v>
      </c>
    </row>
    <row r="580" spans="1:5" x14ac:dyDescent="0.2">
      <c r="A580" s="75">
        <v>42624</v>
      </c>
      <c r="B580" s="76">
        <v>2016</v>
      </c>
      <c r="C580" s="76" t="s">
        <v>262</v>
      </c>
      <c r="D580" s="76">
        <v>1631.44</v>
      </c>
      <c r="E580" s="76">
        <v>1027.81</v>
      </c>
    </row>
    <row r="581" spans="1:5" x14ac:dyDescent="0.2">
      <c r="A581" s="75">
        <v>43100</v>
      </c>
      <c r="B581" s="76">
        <v>2017</v>
      </c>
      <c r="C581" s="76" t="s">
        <v>266</v>
      </c>
      <c r="D581" s="76">
        <v>1959.78</v>
      </c>
      <c r="E581" s="76">
        <v>1195.47</v>
      </c>
    </row>
    <row r="582" spans="1:5" x14ac:dyDescent="0.2">
      <c r="A582" s="75">
        <v>42646</v>
      </c>
      <c r="B582" s="76">
        <v>2016</v>
      </c>
      <c r="C582" s="76" t="s">
        <v>262</v>
      </c>
      <c r="D582" s="76">
        <v>513.19000000000005</v>
      </c>
      <c r="E582" s="76">
        <v>318.18</v>
      </c>
    </row>
    <row r="583" spans="1:5" x14ac:dyDescent="0.2">
      <c r="A583" s="75">
        <v>43421</v>
      </c>
      <c r="B583" s="76">
        <v>2018</v>
      </c>
      <c r="C583" s="76" t="s">
        <v>266</v>
      </c>
      <c r="D583" s="76">
        <v>2164.25</v>
      </c>
      <c r="E583" s="76">
        <v>1406.76</v>
      </c>
    </row>
    <row r="584" spans="1:5" x14ac:dyDescent="0.2">
      <c r="A584" s="75">
        <v>42372</v>
      </c>
      <c r="B584" s="76">
        <v>2016</v>
      </c>
      <c r="C584" s="76" t="s">
        <v>262</v>
      </c>
      <c r="D584" s="76">
        <v>440.32</v>
      </c>
      <c r="E584" s="76">
        <v>171.72</v>
      </c>
    </row>
    <row r="585" spans="1:5" x14ac:dyDescent="0.2">
      <c r="A585" s="75">
        <v>43417</v>
      </c>
      <c r="B585" s="76">
        <v>2018</v>
      </c>
      <c r="C585" s="76" t="s">
        <v>262</v>
      </c>
      <c r="D585" s="76">
        <v>292.45</v>
      </c>
      <c r="E585" s="76">
        <v>116.98</v>
      </c>
    </row>
    <row r="586" spans="1:5" x14ac:dyDescent="0.2">
      <c r="A586" s="75">
        <v>43458</v>
      </c>
      <c r="B586" s="76">
        <v>2018</v>
      </c>
      <c r="C586" s="76" t="s">
        <v>259</v>
      </c>
      <c r="D586" s="76">
        <v>2295.48</v>
      </c>
      <c r="E586" s="76">
        <v>1377.29</v>
      </c>
    </row>
    <row r="587" spans="1:5" x14ac:dyDescent="0.2">
      <c r="A587" s="75">
        <v>43370</v>
      </c>
      <c r="B587" s="76">
        <v>2018</v>
      </c>
      <c r="C587" s="76" t="s">
        <v>263</v>
      </c>
      <c r="D587" s="76">
        <v>1429.82</v>
      </c>
      <c r="E587" s="76">
        <v>743.51</v>
      </c>
    </row>
    <row r="588" spans="1:5" x14ac:dyDescent="0.2">
      <c r="A588" s="75">
        <v>42788</v>
      </c>
      <c r="B588" s="76">
        <v>2017</v>
      </c>
      <c r="C588" s="76" t="s">
        <v>263</v>
      </c>
      <c r="D588" s="76">
        <v>1468.2</v>
      </c>
      <c r="E588" s="76">
        <v>572.6</v>
      </c>
    </row>
    <row r="589" spans="1:5" x14ac:dyDescent="0.2">
      <c r="A589" s="75">
        <v>43362</v>
      </c>
      <c r="B589" s="76">
        <v>2018</v>
      </c>
      <c r="C589" s="76" t="s">
        <v>259</v>
      </c>
      <c r="D589" s="76">
        <v>2373.85</v>
      </c>
      <c r="E589" s="76">
        <v>1091.97</v>
      </c>
    </row>
    <row r="590" spans="1:5" x14ac:dyDescent="0.2">
      <c r="A590" s="75">
        <v>42384</v>
      </c>
      <c r="B590" s="76">
        <v>2016</v>
      </c>
      <c r="C590" s="76" t="s">
        <v>259</v>
      </c>
      <c r="D590" s="76">
        <v>2263.96</v>
      </c>
      <c r="E590" s="76">
        <v>1041.42</v>
      </c>
    </row>
    <row r="591" spans="1:5" x14ac:dyDescent="0.2">
      <c r="A591" s="75">
        <v>42835</v>
      </c>
      <c r="B591" s="76">
        <v>2017</v>
      </c>
      <c r="C591" s="76" t="s">
        <v>263</v>
      </c>
      <c r="D591" s="76">
        <v>96.28</v>
      </c>
      <c r="E591" s="76">
        <v>44.29</v>
      </c>
    </row>
    <row r="592" spans="1:5" x14ac:dyDescent="0.2">
      <c r="A592" s="75">
        <v>43150</v>
      </c>
      <c r="B592" s="76">
        <v>2018</v>
      </c>
      <c r="C592" s="76" t="s">
        <v>263</v>
      </c>
      <c r="D592" s="76">
        <v>2059.19</v>
      </c>
      <c r="E592" s="76">
        <v>1009</v>
      </c>
    </row>
    <row r="593" spans="1:5" x14ac:dyDescent="0.2">
      <c r="A593" s="75">
        <v>43078</v>
      </c>
      <c r="B593" s="76">
        <v>2017</v>
      </c>
      <c r="C593" s="76" t="s">
        <v>259</v>
      </c>
      <c r="D593" s="76">
        <v>1750.49</v>
      </c>
      <c r="E593" s="76">
        <v>717.7</v>
      </c>
    </row>
    <row r="594" spans="1:5" x14ac:dyDescent="0.2">
      <c r="A594" s="75">
        <v>42811</v>
      </c>
      <c r="B594" s="76">
        <v>2017</v>
      </c>
      <c r="C594" s="76" t="s">
        <v>266</v>
      </c>
      <c r="D594" s="76">
        <v>2485.4899999999998</v>
      </c>
      <c r="E594" s="76">
        <v>1019.05</v>
      </c>
    </row>
    <row r="595" spans="1:5" x14ac:dyDescent="0.2">
      <c r="A595" s="75">
        <v>42845</v>
      </c>
      <c r="B595" s="76">
        <v>2017</v>
      </c>
      <c r="C595" s="76" t="s">
        <v>266</v>
      </c>
      <c r="D595" s="76">
        <v>1274</v>
      </c>
      <c r="E595" s="76">
        <v>560.55999999999995</v>
      </c>
    </row>
    <row r="596" spans="1:5" x14ac:dyDescent="0.2">
      <c r="A596" s="75">
        <v>42639</v>
      </c>
      <c r="B596" s="76">
        <v>2016</v>
      </c>
      <c r="C596" s="76" t="s">
        <v>262</v>
      </c>
      <c r="D596" s="76">
        <v>820.24</v>
      </c>
      <c r="E596" s="76">
        <v>541.36</v>
      </c>
    </row>
    <row r="597" spans="1:5" x14ac:dyDescent="0.2">
      <c r="A597" s="75">
        <v>42661</v>
      </c>
      <c r="B597" s="76">
        <v>2016</v>
      </c>
      <c r="C597" s="76" t="s">
        <v>263</v>
      </c>
      <c r="D597" s="76">
        <v>1430.73</v>
      </c>
      <c r="E597" s="76">
        <v>844.13</v>
      </c>
    </row>
    <row r="598" spans="1:5" x14ac:dyDescent="0.2">
      <c r="A598" s="75">
        <v>42794</v>
      </c>
      <c r="B598" s="76">
        <v>2017</v>
      </c>
      <c r="C598" s="76" t="s">
        <v>262</v>
      </c>
      <c r="D598" s="76">
        <v>349.09</v>
      </c>
      <c r="E598" s="76">
        <v>212.94</v>
      </c>
    </row>
    <row r="599" spans="1:5" x14ac:dyDescent="0.2">
      <c r="A599" s="75">
        <v>42374</v>
      </c>
      <c r="B599" s="76">
        <v>2016</v>
      </c>
      <c r="C599" s="76" t="s">
        <v>263</v>
      </c>
      <c r="D599" s="76">
        <v>1771.18</v>
      </c>
      <c r="E599" s="76">
        <v>885.59</v>
      </c>
    </row>
    <row r="600" spans="1:5" x14ac:dyDescent="0.2">
      <c r="A600" s="75">
        <v>42707</v>
      </c>
      <c r="B600" s="76">
        <v>2016</v>
      </c>
      <c r="C600" s="76" t="s">
        <v>259</v>
      </c>
      <c r="D600" s="76">
        <v>2478.27</v>
      </c>
      <c r="E600" s="76">
        <v>1164.79</v>
      </c>
    </row>
    <row r="601" spans="1:5" x14ac:dyDescent="0.2">
      <c r="A601" s="75">
        <v>43274</v>
      </c>
      <c r="B601" s="76">
        <v>2018</v>
      </c>
      <c r="C601" s="76" t="s">
        <v>266</v>
      </c>
      <c r="D601" s="76">
        <v>1236.55</v>
      </c>
      <c r="E601" s="76">
        <v>581.17999999999995</v>
      </c>
    </row>
    <row r="602" spans="1:5" x14ac:dyDescent="0.2">
      <c r="A602" s="75">
        <v>43375</v>
      </c>
      <c r="B602" s="76">
        <v>2018</v>
      </c>
      <c r="C602" s="76" t="s">
        <v>263</v>
      </c>
      <c r="D602" s="76">
        <v>1816.07</v>
      </c>
      <c r="E602" s="76">
        <v>1017</v>
      </c>
    </row>
    <row r="603" spans="1:5" x14ac:dyDescent="0.2">
      <c r="A603" s="75">
        <v>42484</v>
      </c>
      <c r="B603" s="76">
        <v>2016</v>
      </c>
      <c r="C603" s="76" t="s">
        <v>266</v>
      </c>
      <c r="D603" s="76">
        <v>180.14</v>
      </c>
      <c r="E603" s="76">
        <v>82.86</v>
      </c>
    </row>
    <row r="604" spans="1:5" x14ac:dyDescent="0.2">
      <c r="A604" s="75">
        <v>42803</v>
      </c>
      <c r="B604" s="76">
        <v>2017</v>
      </c>
      <c r="C604" s="76" t="s">
        <v>263</v>
      </c>
      <c r="D604" s="76">
        <v>2433.5100000000002</v>
      </c>
      <c r="E604" s="76">
        <v>1314.1</v>
      </c>
    </row>
    <row r="605" spans="1:5" x14ac:dyDescent="0.2">
      <c r="A605" s="75">
        <v>42819</v>
      </c>
      <c r="B605" s="76">
        <v>2017</v>
      </c>
      <c r="C605" s="76" t="s">
        <v>263</v>
      </c>
      <c r="D605" s="76">
        <v>2145.1</v>
      </c>
      <c r="E605" s="76">
        <v>1158.3499999999999</v>
      </c>
    </row>
    <row r="606" spans="1:5" x14ac:dyDescent="0.2">
      <c r="A606" s="75">
        <v>42570</v>
      </c>
      <c r="B606" s="76">
        <v>2016</v>
      </c>
      <c r="C606" s="76" t="s">
        <v>262</v>
      </c>
      <c r="D606" s="76">
        <v>1331.71</v>
      </c>
      <c r="E606" s="76">
        <v>639.22</v>
      </c>
    </row>
    <row r="607" spans="1:5" x14ac:dyDescent="0.2">
      <c r="A607" s="75">
        <v>42523</v>
      </c>
      <c r="B607" s="76">
        <v>2016</v>
      </c>
      <c r="C607" s="76" t="s">
        <v>263</v>
      </c>
      <c r="D607" s="76">
        <v>2026.51</v>
      </c>
      <c r="E607" s="76">
        <v>1033.52</v>
      </c>
    </row>
    <row r="608" spans="1:5" x14ac:dyDescent="0.2">
      <c r="A608" s="75">
        <v>42413</v>
      </c>
      <c r="B608" s="76">
        <v>2016</v>
      </c>
      <c r="C608" s="76" t="s">
        <v>263</v>
      </c>
      <c r="D608" s="76">
        <v>2157.7600000000002</v>
      </c>
      <c r="E608" s="76">
        <v>1273.08</v>
      </c>
    </row>
    <row r="609" spans="1:5" x14ac:dyDescent="0.2">
      <c r="A609" s="75">
        <v>42858</v>
      </c>
      <c r="B609" s="76">
        <v>2017</v>
      </c>
      <c r="C609" s="76" t="s">
        <v>266</v>
      </c>
      <c r="D609" s="76">
        <v>2231.34</v>
      </c>
      <c r="E609" s="76">
        <v>1271.8599999999999</v>
      </c>
    </row>
    <row r="610" spans="1:5" x14ac:dyDescent="0.2">
      <c r="A610" s="75">
        <v>42449</v>
      </c>
      <c r="B610" s="76">
        <v>2016</v>
      </c>
      <c r="C610" s="76" t="s">
        <v>266</v>
      </c>
      <c r="D610" s="76">
        <v>734.63</v>
      </c>
      <c r="E610" s="76">
        <v>359.97</v>
      </c>
    </row>
    <row r="611" spans="1:5" x14ac:dyDescent="0.2">
      <c r="A611" s="75">
        <v>42649</v>
      </c>
      <c r="B611" s="76">
        <v>2016</v>
      </c>
      <c r="C611" s="76" t="s">
        <v>262</v>
      </c>
      <c r="D611" s="76">
        <v>1839.47</v>
      </c>
      <c r="E611" s="76">
        <v>956.52</v>
      </c>
    </row>
    <row r="612" spans="1:5" x14ac:dyDescent="0.2">
      <c r="A612" s="75">
        <v>43065</v>
      </c>
      <c r="B612" s="76">
        <v>2017</v>
      </c>
      <c r="C612" s="76" t="s">
        <v>259</v>
      </c>
      <c r="D612" s="76">
        <v>422.71</v>
      </c>
      <c r="E612" s="76">
        <v>169.08</v>
      </c>
    </row>
    <row r="613" spans="1:5" x14ac:dyDescent="0.2">
      <c r="A613" s="75">
        <v>42901</v>
      </c>
      <c r="B613" s="76">
        <v>2017</v>
      </c>
      <c r="C613" s="76" t="s">
        <v>263</v>
      </c>
      <c r="D613" s="76">
        <v>2438.39</v>
      </c>
      <c r="E613" s="76">
        <v>1341.11</v>
      </c>
    </row>
    <row r="614" spans="1:5" x14ac:dyDescent="0.2">
      <c r="A614" s="75">
        <v>43426</v>
      </c>
      <c r="B614" s="76">
        <v>2018</v>
      </c>
      <c r="C614" s="76" t="s">
        <v>263</v>
      </c>
      <c r="D614" s="76">
        <v>120.54</v>
      </c>
      <c r="E614" s="76">
        <v>55.45</v>
      </c>
    </row>
    <row r="615" spans="1:5" x14ac:dyDescent="0.2">
      <c r="A615" s="75">
        <v>43084</v>
      </c>
      <c r="B615" s="76">
        <v>2017</v>
      </c>
      <c r="C615" s="76" t="s">
        <v>263</v>
      </c>
      <c r="D615" s="76">
        <v>410.47</v>
      </c>
      <c r="E615" s="76">
        <v>238.07</v>
      </c>
    </row>
    <row r="616" spans="1:5" x14ac:dyDescent="0.2">
      <c r="A616" s="75">
        <v>43242</v>
      </c>
      <c r="B616" s="76">
        <v>2018</v>
      </c>
      <c r="C616" s="76" t="s">
        <v>259</v>
      </c>
      <c r="D616" s="76">
        <v>1300.3599999999999</v>
      </c>
      <c r="E616" s="76">
        <v>728.2</v>
      </c>
    </row>
    <row r="617" spans="1:5" x14ac:dyDescent="0.2">
      <c r="A617" s="75">
        <v>42930</v>
      </c>
      <c r="B617" s="76">
        <v>2017</v>
      </c>
      <c r="C617" s="76" t="s">
        <v>266</v>
      </c>
      <c r="D617" s="76">
        <v>2256.06</v>
      </c>
      <c r="E617" s="76">
        <v>1308.51</v>
      </c>
    </row>
    <row r="618" spans="1:5" x14ac:dyDescent="0.2">
      <c r="A618" s="75">
        <v>43448</v>
      </c>
      <c r="B618" s="76">
        <v>2018</v>
      </c>
      <c r="C618" s="76" t="s">
        <v>266</v>
      </c>
      <c r="D618" s="76">
        <v>553.39</v>
      </c>
      <c r="E618" s="76">
        <v>309.89999999999998</v>
      </c>
    </row>
    <row r="619" spans="1:5" x14ac:dyDescent="0.2">
      <c r="A619" s="75">
        <v>42697</v>
      </c>
      <c r="B619" s="76">
        <v>2016</v>
      </c>
      <c r="C619" s="76" t="s">
        <v>263</v>
      </c>
      <c r="D619" s="76">
        <v>2390.21</v>
      </c>
      <c r="E619" s="76">
        <v>1505.83</v>
      </c>
    </row>
    <row r="620" spans="1:5" x14ac:dyDescent="0.2">
      <c r="A620" s="75">
        <v>43402</v>
      </c>
      <c r="B620" s="76">
        <v>2018</v>
      </c>
      <c r="C620" s="76" t="s">
        <v>259</v>
      </c>
      <c r="D620" s="76">
        <v>1127.4100000000001</v>
      </c>
      <c r="E620" s="76">
        <v>642.62</v>
      </c>
    </row>
    <row r="621" spans="1:5" x14ac:dyDescent="0.2">
      <c r="A621" s="75">
        <v>43366</v>
      </c>
      <c r="B621" s="76">
        <v>2018</v>
      </c>
      <c r="C621" s="76" t="s">
        <v>263</v>
      </c>
      <c r="D621" s="76">
        <v>1275.43</v>
      </c>
      <c r="E621" s="76">
        <v>624.96</v>
      </c>
    </row>
    <row r="622" spans="1:5" x14ac:dyDescent="0.2">
      <c r="A622" s="75">
        <v>42580</v>
      </c>
      <c r="B622" s="76">
        <v>2016</v>
      </c>
      <c r="C622" s="76" t="s">
        <v>266</v>
      </c>
      <c r="D622" s="76">
        <v>1355.51</v>
      </c>
      <c r="E622" s="76">
        <v>691.31</v>
      </c>
    </row>
    <row r="623" spans="1:5" x14ac:dyDescent="0.2">
      <c r="A623" s="75">
        <v>42653</v>
      </c>
      <c r="B623" s="76">
        <v>2016</v>
      </c>
      <c r="C623" s="76" t="s">
        <v>263</v>
      </c>
      <c r="D623" s="76">
        <v>510.72</v>
      </c>
      <c r="E623" s="76">
        <v>209.4</v>
      </c>
    </row>
    <row r="624" spans="1:5" x14ac:dyDescent="0.2">
      <c r="A624" s="75">
        <v>43065</v>
      </c>
      <c r="B624" s="76">
        <v>2017</v>
      </c>
      <c r="C624" s="76" t="s">
        <v>259</v>
      </c>
      <c r="D624" s="76">
        <v>166</v>
      </c>
      <c r="E624" s="76">
        <v>94.62</v>
      </c>
    </row>
    <row r="625" spans="1:5" x14ac:dyDescent="0.2">
      <c r="A625" s="75">
        <v>43448</v>
      </c>
      <c r="B625" s="76">
        <v>2018</v>
      </c>
      <c r="C625" s="76" t="s">
        <v>266</v>
      </c>
      <c r="D625" s="76">
        <v>915.38</v>
      </c>
      <c r="E625" s="76">
        <v>485.15</v>
      </c>
    </row>
    <row r="626" spans="1:5" x14ac:dyDescent="0.2">
      <c r="A626" s="75">
        <v>42676</v>
      </c>
      <c r="B626" s="76">
        <v>2016</v>
      </c>
      <c r="C626" s="76" t="s">
        <v>266</v>
      </c>
      <c r="D626" s="76">
        <v>617.54</v>
      </c>
      <c r="E626" s="76">
        <v>240.84</v>
      </c>
    </row>
    <row r="627" spans="1:5" x14ac:dyDescent="0.2">
      <c r="A627" s="75">
        <v>42982</v>
      </c>
      <c r="B627" s="76">
        <v>2017</v>
      </c>
      <c r="C627" s="76" t="s">
        <v>263</v>
      </c>
      <c r="D627" s="76">
        <v>2497.58</v>
      </c>
      <c r="E627" s="76">
        <v>1523.52</v>
      </c>
    </row>
    <row r="628" spans="1:5" x14ac:dyDescent="0.2">
      <c r="A628" s="75">
        <v>43060</v>
      </c>
      <c r="B628" s="76">
        <v>2017</v>
      </c>
      <c r="C628" s="76" t="s">
        <v>266</v>
      </c>
      <c r="D628" s="76">
        <v>2154.19</v>
      </c>
      <c r="E628" s="76">
        <v>1034.01</v>
      </c>
    </row>
    <row r="629" spans="1:5" x14ac:dyDescent="0.2">
      <c r="A629" s="75">
        <v>42985</v>
      </c>
      <c r="B629" s="76">
        <v>2017</v>
      </c>
      <c r="C629" s="76" t="s">
        <v>262</v>
      </c>
      <c r="D629" s="76">
        <v>1062.3699999999999</v>
      </c>
      <c r="E629" s="76">
        <v>446.2</v>
      </c>
    </row>
    <row r="630" spans="1:5" x14ac:dyDescent="0.2">
      <c r="A630" s="75">
        <v>43315</v>
      </c>
      <c r="B630" s="76">
        <v>2018</v>
      </c>
      <c r="C630" s="76" t="s">
        <v>262</v>
      </c>
      <c r="D630" s="76">
        <v>726.73</v>
      </c>
      <c r="E630" s="76">
        <v>334.3</v>
      </c>
    </row>
    <row r="631" spans="1:5" x14ac:dyDescent="0.2">
      <c r="A631" s="75">
        <v>42552</v>
      </c>
      <c r="B631" s="76">
        <v>2016</v>
      </c>
      <c r="C631" s="76" t="s">
        <v>263</v>
      </c>
      <c r="D631" s="76">
        <v>1883.29</v>
      </c>
      <c r="E631" s="76">
        <v>1148.81</v>
      </c>
    </row>
    <row r="632" spans="1:5" x14ac:dyDescent="0.2">
      <c r="A632" s="75">
        <v>43072</v>
      </c>
      <c r="B632" s="76">
        <v>2017</v>
      </c>
      <c r="C632" s="76" t="s">
        <v>266</v>
      </c>
      <c r="D632" s="76">
        <v>850.93</v>
      </c>
      <c r="E632" s="76">
        <v>442.48</v>
      </c>
    </row>
    <row r="633" spans="1:5" x14ac:dyDescent="0.2">
      <c r="A633" s="75">
        <v>42709</v>
      </c>
      <c r="B633" s="76">
        <v>2016</v>
      </c>
      <c r="C633" s="76" t="s">
        <v>266</v>
      </c>
      <c r="D633" s="76">
        <v>2376.0100000000002</v>
      </c>
      <c r="E633" s="76">
        <v>1188.01</v>
      </c>
    </row>
    <row r="634" spans="1:5" x14ac:dyDescent="0.2">
      <c r="A634" s="75">
        <v>42860</v>
      </c>
      <c r="B634" s="76">
        <v>2017</v>
      </c>
      <c r="C634" s="76" t="s">
        <v>266</v>
      </c>
      <c r="D634" s="76">
        <v>183.9</v>
      </c>
      <c r="E634" s="76">
        <v>75.400000000000006</v>
      </c>
    </row>
    <row r="635" spans="1:5" x14ac:dyDescent="0.2">
      <c r="A635" s="75">
        <v>43135</v>
      </c>
      <c r="B635" s="76">
        <v>2018</v>
      </c>
      <c r="C635" s="76" t="s">
        <v>262</v>
      </c>
      <c r="D635" s="76">
        <v>2031.22</v>
      </c>
      <c r="E635" s="76">
        <v>1259.3599999999999</v>
      </c>
    </row>
    <row r="636" spans="1:5" x14ac:dyDescent="0.2">
      <c r="A636" s="75">
        <v>43317</v>
      </c>
      <c r="B636" s="76">
        <v>2018</v>
      </c>
      <c r="C636" s="76" t="s">
        <v>259</v>
      </c>
      <c r="D636" s="76">
        <v>1876.79</v>
      </c>
      <c r="E636" s="76">
        <v>1032.23</v>
      </c>
    </row>
    <row r="637" spans="1:5" x14ac:dyDescent="0.2">
      <c r="A637" s="75">
        <v>42879</v>
      </c>
      <c r="B637" s="76">
        <v>2017</v>
      </c>
      <c r="C637" s="76" t="s">
        <v>263</v>
      </c>
      <c r="D637" s="76">
        <v>89.32</v>
      </c>
      <c r="E637" s="76">
        <v>47.34</v>
      </c>
    </row>
    <row r="638" spans="1:5" x14ac:dyDescent="0.2">
      <c r="A638" s="75">
        <v>42870</v>
      </c>
      <c r="B638" s="76">
        <v>2017</v>
      </c>
      <c r="C638" s="76" t="s">
        <v>259</v>
      </c>
      <c r="D638" s="76">
        <v>56.93</v>
      </c>
      <c r="E638" s="76">
        <v>35.299999999999997</v>
      </c>
    </row>
    <row r="639" spans="1:5" x14ac:dyDescent="0.2">
      <c r="A639" s="75">
        <v>43186</v>
      </c>
      <c r="B639" s="76">
        <v>2018</v>
      </c>
      <c r="C639" s="76" t="s">
        <v>262</v>
      </c>
      <c r="D639" s="76">
        <v>312.88</v>
      </c>
      <c r="E639" s="76">
        <v>206.5</v>
      </c>
    </row>
    <row r="640" spans="1:5" x14ac:dyDescent="0.2">
      <c r="A640" s="75">
        <v>42876</v>
      </c>
      <c r="B640" s="76">
        <v>2017</v>
      </c>
      <c r="C640" s="76" t="s">
        <v>259</v>
      </c>
      <c r="D640" s="76">
        <v>215.25</v>
      </c>
      <c r="E640" s="76">
        <v>116.24</v>
      </c>
    </row>
    <row r="641" spans="1:5" x14ac:dyDescent="0.2">
      <c r="A641" s="75">
        <v>42725</v>
      </c>
      <c r="B641" s="76">
        <v>2016</v>
      </c>
      <c r="C641" s="76" t="s">
        <v>263</v>
      </c>
      <c r="D641" s="76">
        <v>1828.73</v>
      </c>
      <c r="E641" s="76">
        <v>987.51</v>
      </c>
    </row>
    <row r="642" spans="1:5" x14ac:dyDescent="0.2">
      <c r="A642" s="75">
        <v>42539</v>
      </c>
      <c r="B642" s="76">
        <v>2016</v>
      </c>
      <c r="C642" s="76" t="s">
        <v>266</v>
      </c>
      <c r="D642" s="76">
        <v>2246.1999999999998</v>
      </c>
      <c r="E642" s="76">
        <v>920.94</v>
      </c>
    </row>
    <row r="643" spans="1:5" x14ac:dyDescent="0.2">
      <c r="A643" s="75">
        <v>43425</v>
      </c>
      <c r="B643" s="76">
        <v>2018</v>
      </c>
      <c r="C643" s="76" t="s">
        <v>259</v>
      </c>
      <c r="D643" s="76">
        <v>1920.01</v>
      </c>
      <c r="E643" s="76">
        <v>864</v>
      </c>
    </row>
    <row r="644" spans="1:5" x14ac:dyDescent="0.2">
      <c r="A644" s="75">
        <v>42494</v>
      </c>
      <c r="B644" s="76">
        <v>2016</v>
      </c>
      <c r="C644" s="76" t="s">
        <v>262</v>
      </c>
      <c r="D644" s="76">
        <v>45.31</v>
      </c>
      <c r="E644" s="76">
        <v>29</v>
      </c>
    </row>
    <row r="645" spans="1:5" x14ac:dyDescent="0.2">
      <c r="A645" s="75">
        <v>42683</v>
      </c>
      <c r="B645" s="76">
        <v>2016</v>
      </c>
      <c r="C645" s="76" t="s">
        <v>266</v>
      </c>
      <c r="D645" s="76">
        <v>1753.84</v>
      </c>
      <c r="E645" s="76">
        <v>1175.07</v>
      </c>
    </row>
    <row r="646" spans="1:5" x14ac:dyDescent="0.2">
      <c r="A646" s="75">
        <v>43160</v>
      </c>
      <c r="B646" s="76">
        <v>2018</v>
      </c>
      <c r="C646" s="76" t="s">
        <v>263</v>
      </c>
      <c r="D646" s="76">
        <v>958.21</v>
      </c>
      <c r="E646" s="76">
        <v>622.84</v>
      </c>
    </row>
    <row r="647" spans="1:5" x14ac:dyDescent="0.2">
      <c r="A647" s="75">
        <v>43281</v>
      </c>
      <c r="B647" s="76">
        <v>2018</v>
      </c>
      <c r="C647" s="76" t="s">
        <v>263</v>
      </c>
      <c r="D647" s="76">
        <v>1866.89</v>
      </c>
      <c r="E647" s="76">
        <v>1232.1500000000001</v>
      </c>
    </row>
    <row r="648" spans="1:5" x14ac:dyDescent="0.2">
      <c r="A648" s="75">
        <v>42396</v>
      </c>
      <c r="B648" s="76">
        <v>2016</v>
      </c>
      <c r="C648" s="76" t="s">
        <v>259</v>
      </c>
      <c r="D648" s="76">
        <v>102.45</v>
      </c>
      <c r="E648" s="76">
        <v>52.25</v>
      </c>
    </row>
    <row r="649" spans="1:5" x14ac:dyDescent="0.2">
      <c r="A649" s="75">
        <v>42490</v>
      </c>
      <c r="B649" s="76">
        <v>2016</v>
      </c>
      <c r="C649" s="76" t="s">
        <v>266</v>
      </c>
      <c r="D649" s="76">
        <v>269.88</v>
      </c>
      <c r="E649" s="76">
        <v>107.95</v>
      </c>
    </row>
    <row r="650" spans="1:5" x14ac:dyDescent="0.2">
      <c r="A650" s="75">
        <v>43331</v>
      </c>
      <c r="B650" s="76">
        <v>2018</v>
      </c>
      <c r="C650" s="76" t="s">
        <v>263</v>
      </c>
      <c r="D650" s="76">
        <v>1622.11</v>
      </c>
      <c r="E650" s="76">
        <v>778.61</v>
      </c>
    </row>
    <row r="651" spans="1:5" x14ac:dyDescent="0.2">
      <c r="A651" s="75">
        <v>42937</v>
      </c>
      <c r="B651" s="76">
        <v>2017</v>
      </c>
      <c r="C651" s="76" t="s">
        <v>266</v>
      </c>
      <c r="D651" s="76">
        <v>98.09</v>
      </c>
      <c r="E651" s="76">
        <v>38.26</v>
      </c>
    </row>
    <row r="652" spans="1:5" x14ac:dyDescent="0.2">
      <c r="A652" s="75">
        <v>42989</v>
      </c>
      <c r="B652" s="76">
        <v>2017</v>
      </c>
      <c r="C652" s="76" t="s">
        <v>262</v>
      </c>
      <c r="D652" s="76">
        <v>2121.16</v>
      </c>
      <c r="E652" s="76">
        <v>1103</v>
      </c>
    </row>
    <row r="653" spans="1:5" x14ac:dyDescent="0.2">
      <c r="A653" s="75">
        <v>42809</v>
      </c>
      <c r="B653" s="76">
        <v>2017</v>
      </c>
      <c r="C653" s="76" t="s">
        <v>263</v>
      </c>
      <c r="D653" s="76">
        <v>1324.71</v>
      </c>
      <c r="E653" s="76">
        <v>794.83</v>
      </c>
    </row>
    <row r="654" spans="1:5" x14ac:dyDescent="0.2">
      <c r="A654" s="75">
        <v>43283</v>
      </c>
      <c r="B654" s="76">
        <v>2018</v>
      </c>
      <c r="C654" s="76" t="s">
        <v>266</v>
      </c>
      <c r="D654" s="76">
        <v>2115.63</v>
      </c>
      <c r="E654" s="76">
        <v>1015.5</v>
      </c>
    </row>
    <row r="655" spans="1:5" x14ac:dyDescent="0.2">
      <c r="A655" s="75">
        <v>42567</v>
      </c>
      <c r="B655" s="76">
        <v>2016</v>
      </c>
      <c r="C655" s="76" t="s">
        <v>259</v>
      </c>
      <c r="D655" s="76">
        <v>2350.71</v>
      </c>
      <c r="E655" s="76">
        <v>1551.47</v>
      </c>
    </row>
    <row r="656" spans="1:5" x14ac:dyDescent="0.2">
      <c r="A656" s="75">
        <v>42435</v>
      </c>
      <c r="B656" s="76">
        <v>2016</v>
      </c>
      <c r="C656" s="76" t="s">
        <v>266</v>
      </c>
      <c r="D656" s="76">
        <v>357.19</v>
      </c>
      <c r="E656" s="76">
        <v>157.16</v>
      </c>
    </row>
    <row r="657" spans="1:5" x14ac:dyDescent="0.2">
      <c r="A657" s="75">
        <v>43068</v>
      </c>
      <c r="B657" s="76">
        <v>2017</v>
      </c>
      <c r="C657" s="76" t="s">
        <v>266</v>
      </c>
      <c r="D657" s="76">
        <v>2313.92</v>
      </c>
      <c r="E657" s="76">
        <v>1226.3800000000001</v>
      </c>
    </row>
    <row r="658" spans="1:5" x14ac:dyDescent="0.2">
      <c r="A658" s="75">
        <v>43307</v>
      </c>
      <c r="B658" s="76">
        <v>2018</v>
      </c>
      <c r="C658" s="76" t="s">
        <v>263</v>
      </c>
      <c r="D658" s="76">
        <v>1059.7</v>
      </c>
      <c r="E658" s="76">
        <v>710</v>
      </c>
    </row>
    <row r="659" spans="1:5" x14ac:dyDescent="0.2">
      <c r="A659" s="75">
        <v>43043</v>
      </c>
      <c r="B659" s="76">
        <v>2017</v>
      </c>
      <c r="C659" s="76" t="s">
        <v>259</v>
      </c>
      <c r="D659" s="76">
        <v>353.06</v>
      </c>
      <c r="E659" s="76">
        <v>222.43</v>
      </c>
    </row>
    <row r="660" spans="1:5" x14ac:dyDescent="0.2">
      <c r="A660" s="75">
        <v>42749</v>
      </c>
      <c r="B660" s="76">
        <v>2017</v>
      </c>
      <c r="C660" s="76" t="s">
        <v>262</v>
      </c>
      <c r="D660" s="76">
        <v>1504.56</v>
      </c>
      <c r="E660" s="76">
        <v>857.6</v>
      </c>
    </row>
    <row r="661" spans="1:5" x14ac:dyDescent="0.2">
      <c r="A661" s="75">
        <v>42864</v>
      </c>
      <c r="B661" s="76">
        <v>2017</v>
      </c>
      <c r="C661" s="76" t="s">
        <v>262</v>
      </c>
      <c r="D661" s="76">
        <v>593.80999999999995</v>
      </c>
      <c r="E661" s="76">
        <v>385.98</v>
      </c>
    </row>
    <row r="662" spans="1:5" x14ac:dyDescent="0.2">
      <c r="A662" s="75">
        <v>43087</v>
      </c>
      <c r="B662" s="76">
        <v>2017</v>
      </c>
      <c r="C662" s="76" t="s">
        <v>262</v>
      </c>
      <c r="D662" s="76">
        <v>1254.81</v>
      </c>
      <c r="E662" s="76">
        <v>639.95000000000005</v>
      </c>
    </row>
    <row r="663" spans="1:5" x14ac:dyDescent="0.2">
      <c r="A663" s="75">
        <v>42489</v>
      </c>
      <c r="B663" s="76">
        <v>2016</v>
      </c>
      <c r="C663" s="76" t="s">
        <v>262</v>
      </c>
      <c r="D663" s="76">
        <v>1753.17</v>
      </c>
      <c r="E663" s="76">
        <v>876.59</v>
      </c>
    </row>
    <row r="664" spans="1:5" x14ac:dyDescent="0.2">
      <c r="A664" s="75">
        <v>43133</v>
      </c>
      <c r="B664" s="76">
        <v>2018</v>
      </c>
      <c r="C664" s="76" t="s">
        <v>262</v>
      </c>
      <c r="D664" s="76">
        <v>1441.19</v>
      </c>
      <c r="E664" s="76">
        <v>864.71</v>
      </c>
    </row>
    <row r="665" spans="1:5" x14ac:dyDescent="0.2">
      <c r="A665" s="75">
        <v>42380</v>
      </c>
      <c r="B665" s="76">
        <v>2016</v>
      </c>
      <c r="C665" s="76" t="s">
        <v>263</v>
      </c>
      <c r="D665" s="76">
        <v>691.6</v>
      </c>
      <c r="E665" s="76">
        <v>290.47000000000003</v>
      </c>
    </row>
  </sheetData>
  <conditionalFormatting sqref="A2:E665">
    <cfRule type="expression" dxfId="6" priority="1">
      <formula>AND($C2=#REF!,$B2=#REF!)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F7178-26DE-4376-974B-7291C9AB4164}">
  <dimension ref="A1:G10"/>
  <sheetViews>
    <sheetView workbookViewId="0">
      <selection activeCell="C6" sqref="C6"/>
    </sheetView>
  </sheetViews>
  <sheetFormatPr defaultColWidth="9.140625" defaultRowHeight="12.75" x14ac:dyDescent="0.2"/>
  <cols>
    <col min="1" max="1" width="4.140625" style="85" customWidth="1"/>
    <col min="2" max="2" width="18.28515625" style="85" customWidth="1"/>
    <col min="3" max="3" width="12.7109375" style="85" customWidth="1"/>
    <col min="4" max="4" width="9.140625" style="85"/>
    <col min="5" max="5" width="25.140625" style="85" customWidth="1"/>
    <col min="6" max="6" width="13.140625" style="85" customWidth="1"/>
    <col min="7" max="16384" width="9.140625" style="86"/>
  </cols>
  <sheetData>
    <row r="1" spans="1:7" ht="26.25" x14ac:dyDescent="0.4">
      <c r="A1" s="83"/>
      <c r="B1" s="84"/>
      <c r="C1" s="84"/>
    </row>
    <row r="2" spans="1:7" ht="15" x14ac:dyDescent="0.2">
      <c r="A2" s="87" t="s">
        <v>0</v>
      </c>
      <c r="B2" s="87" t="s">
        <v>275</v>
      </c>
      <c r="C2" s="87" t="s">
        <v>276</v>
      </c>
    </row>
    <row r="3" spans="1:7" ht="15" x14ac:dyDescent="0.25">
      <c r="A3" s="88">
        <v>1</v>
      </c>
      <c r="B3" s="88" t="s">
        <v>277</v>
      </c>
      <c r="C3" s="88">
        <v>0</v>
      </c>
      <c r="D3" s="89"/>
      <c r="E3"/>
      <c r="F3"/>
      <c r="G3"/>
    </row>
    <row r="4" spans="1:7" ht="15" x14ac:dyDescent="0.25">
      <c r="A4" s="88">
        <v>2</v>
      </c>
      <c r="B4" s="88" t="s">
        <v>278</v>
      </c>
      <c r="C4" s="88">
        <v>1</v>
      </c>
      <c r="D4" s="89"/>
      <c r="E4"/>
      <c r="F4"/>
      <c r="G4"/>
    </row>
    <row r="5" spans="1:7" ht="15" x14ac:dyDescent="0.25">
      <c r="A5" s="88">
        <v>3</v>
      </c>
      <c r="B5" s="88" t="s">
        <v>279</v>
      </c>
      <c r="C5" s="88">
        <v>4</v>
      </c>
      <c r="D5" s="89"/>
    </row>
    <row r="6" spans="1:7" ht="15" x14ac:dyDescent="0.25">
      <c r="A6" s="88">
        <v>4</v>
      </c>
      <c r="B6" s="88" t="s">
        <v>280</v>
      </c>
      <c r="C6" s="88">
        <v>2</v>
      </c>
      <c r="D6" s="89"/>
    </row>
    <row r="7" spans="1:7" ht="15" x14ac:dyDescent="0.25">
      <c r="A7" s="88">
        <v>5</v>
      </c>
      <c r="B7" s="88" t="s">
        <v>281</v>
      </c>
      <c r="C7" s="88">
        <v>3</v>
      </c>
      <c r="D7" s="89"/>
    </row>
    <row r="8" spans="1:7" ht="15" x14ac:dyDescent="0.25">
      <c r="A8" s="88">
        <v>6</v>
      </c>
      <c r="B8" s="88" t="s">
        <v>282</v>
      </c>
      <c r="C8" s="88">
        <v>10</v>
      </c>
      <c r="D8" s="89"/>
    </row>
    <row r="9" spans="1:7" ht="15" x14ac:dyDescent="0.25">
      <c r="A9" s="88">
        <v>7</v>
      </c>
      <c r="B9" s="88" t="s">
        <v>283</v>
      </c>
      <c r="C9" s="88">
        <v>1</v>
      </c>
      <c r="D9" s="89"/>
    </row>
    <row r="10" spans="1:7" ht="15" x14ac:dyDescent="0.25">
      <c r="A10" s="88">
        <v>8</v>
      </c>
      <c r="B10" s="88" t="s">
        <v>284</v>
      </c>
      <c r="C10" s="88">
        <v>7</v>
      </c>
      <c r="D10" s="89"/>
    </row>
  </sheetData>
  <dataValidations count="1">
    <dataValidation type="whole" allowBlank="1" showInputMessage="1" showErrorMessage="1" error="Ancaq 0-10 aralığından tam ədəd daxil etmək mümkündür" sqref="C3:C10" xr:uid="{702FD689-FB90-4C32-8740-2A6905BF51B1}">
      <formula1>0</formula1>
      <formula2>10</formula2>
    </dataValidation>
  </dataValidation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5395-18AA-481B-9454-802DB8D1E3E8}">
  <dimension ref="A1:B5"/>
  <sheetViews>
    <sheetView workbookViewId="0">
      <selection activeCell="B4" sqref="B4"/>
    </sheetView>
  </sheetViews>
  <sheetFormatPr defaultRowHeight="12.75" x14ac:dyDescent="0.2"/>
  <cols>
    <col min="1" max="1" width="43.140625" bestFit="1" customWidth="1"/>
    <col min="2" max="2" width="22.85546875" customWidth="1"/>
  </cols>
  <sheetData>
    <row r="1" spans="1:2" x14ac:dyDescent="0.2">
      <c r="A1" s="121" t="s">
        <v>285</v>
      </c>
      <c r="B1" s="120" t="s">
        <v>252</v>
      </c>
    </row>
    <row r="2" spans="1:2" x14ac:dyDescent="0.2">
      <c r="A2" s="123" t="s">
        <v>286</v>
      </c>
      <c r="B2" s="123" t="str">
        <f>LEFT(A2,FIND("-",A2)-1)</f>
        <v>Badam</v>
      </c>
    </row>
    <row r="3" spans="1:2" x14ac:dyDescent="0.2">
      <c r="A3" s="123" t="s">
        <v>287</v>
      </c>
      <c r="B3" s="123" t="str">
        <f t="shared" ref="B3:B5" si="0">LEFT(A3,FIND("-",A3)-1)</f>
        <v>Nar</v>
      </c>
    </row>
    <row r="4" spans="1:2" x14ac:dyDescent="0.2">
      <c r="A4" s="123" t="s">
        <v>288</v>
      </c>
      <c r="B4" s="123" t="str">
        <f t="shared" si="0"/>
        <v>Zeytun</v>
      </c>
    </row>
    <row r="5" spans="1:2" x14ac:dyDescent="0.2">
      <c r="A5" s="123" t="s">
        <v>289</v>
      </c>
      <c r="B5" s="123" t="str">
        <f t="shared" si="0"/>
        <v>Alma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565C1-5791-4814-9834-D00991FF2FEF}">
  <dimension ref="A2:H1042"/>
  <sheetViews>
    <sheetView workbookViewId="0">
      <selection activeCell="F7" sqref="F7"/>
    </sheetView>
  </sheetViews>
  <sheetFormatPr defaultColWidth="9.28515625" defaultRowHeight="14.25" x14ac:dyDescent="0.2"/>
  <cols>
    <col min="1" max="1" width="18" style="91" customWidth="1"/>
    <col min="2" max="2" width="13.42578125" style="91" bestFit="1" customWidth="1"/>
    <col min="3" max="3" width="11" style="91" bestFit="1" customWidth="1"/>
    <col min="4" max="4" width="9.7109375" style="91" bestFit="1" customWidth="1"/>
    <col min="5" max="5" width="12" style="91" customWidth="1"/>
    <col min="6" max="6" width="16" style="91" customWidth="1"/>
    <col min="7" max="7" width="14.42578125" style="91" customWidth="1"/>
    <col min="8" max="8" width="26.28515625" style="92" bestFit="1" customWidth="1"/>
    <col min="9" max="9" width="28.42578125" style="91" bestFit="1" customWidth="1"/>
    <col min="10" max="16384" width="9.28515625" style="91"/>
  </cols>
  <sheetData>
    <row r="2" spans="1:8" ht="15" x14ac:dyDescent="0.25">
      <c r="A2" t="s">
        <v>290</v>
      </c>
    </row>
    <row r="3" spans="1:8" x14ac:dyDescent="0.2">
      <c r="A3"/>
    </row>
    <row r="4" spans="1:8" ht="16.899999999999999" customHeight="1" x14ac:dyDescent="0.2">
      <c r="A4" s="124" t="s">
        <v>275</v>
      </c>
      <c r="B4" s="124" t="s">
        <v>291</v>
      </c>
      <c r="C4" s="125" t="s">
        <v>1</v>
      </c>
      <c r="H4" s="91"/>
    </row>
    <row r="5" spans="1:8" x14ac:dyDescent="0.2">
      <c r="A5" s="126" t="s">
        <v>277</v>
      </c>
      <c r="B5" s="127">
        <v>5600</v>
      </c>
      <c r="C5" s="128">
        <v>43466</v>
      </c>
      <c r="H5" s="91"/>
    </row>
    <row r="6" spans="1:8" ht="15" x14ac:dyDescent="0.2">
      <c r="A6" s="126" t="s">
        <v>278</v>
      </c>
      <c r="B6" s="127">
        <v>17100</v>
      </c>
      <c r="C6" s="128">
        <v>43468</v>
      </c>
      <c r="E6" s="124" t="s">
        <v>275</v>
      </c>
      <c r="F6" s="124" t="s">
        <v>291</v>
      </c>
      <c r="H6" s="91"/>
    </row>
    <row r="7" spans="1:8" x14ac:dyDescent="0.2">
      <c r="A7" s="126" t="s">
        <v>279</v>
      </c>
      <c r="B7" s="127">
        <v>33000</v>
      </c>
      <c r="C7" s="128">
        <v>43469</v>
      </c>
      <c r="E7" s="129" t="s">
        <v>277</v>
      </c>
      <c r="F7" s="163">
        <f>INDEX($B$5:$B$1040, MATCH(_xlfn.MAXIFS($C$5:$C$1040, $A$5:$A$1040, E7), $C$5:$C$1040, 0))</f>
        <v>105000</v>
      </c>
      <c r="G7" s="91">
        <f>MATCH(_xlfn.MAXIFS($C$5:$C$1040, $A$5:$A$1040, E7), C5:C1040, 0)</f>
        <v>1035</v>
      </c>
      <c r="H7" s="91">
        <f>INDEX(B5:B1040, MATCH(_xlfn.MAXIFS($C$5:$C$1040, $A$5:$A$1040, E7), C5:C1040, 0))</f>
        <v>105000</v>
      </c>
    </row>
    <row r="8" spans="1:8" x14ac:dyDescent="0.2">
      <c r="A8" s="126" t="s">
        <v>282</v>
      </c>
      <c r="B8" s="127">
        <v>8750</v>
      </c>
      <c r="C8" s="128">
        <v>43469</v>
      </c>
      <c r="E8" s="129" t="s">
        <v>278</v>
      </c>
      <c r="F8" s="163">
        <f>INDEX($B$5:$B$1040, MATCH(_xlfn.MAXIFS($C$5:$C$1040, $A$5:$A$1040, E8), $C$5:$C$1040, 0))</f>
        <v>30000</v>
      </c>
      <c r="H8" s="91"/>
    </row>
    <row r="9" spans="1:8" x14ac:dyDescent="0.2">
      <c r="A9" s="126" t="s">
        <v>283</v>
      </c>
      <c r="B9" s="127">
        <v>30000</v>
      </c>
      <c r="C9" s="128">
        <v>43469</v>
      </c>
      <c r="E9" s="129" t="s">
        <v>279</v>
      </c>
      <c r="F9" s="163">
        <f t="shared" ref="F9:F34" si="0">INDEX($B$5:$B$1040, MATCH(_xlfn.MAXIFS($C$5:$C$1040, $A$5:$A$1040, E9), $C$5:$C$1040, 0))</f>
        <v>17500</v>
      </c>
      <c r="H9" s="91"/>
    </row>
    <row r="10" spans="1:8" x14ac:dyDescent="0.2">
      <c r="A10" s="126" t="s">
        <v>292</v>
      </c>
      <c r="B10" s="127">
        <v>1440</v>
      </c>
      <c r="C10" s="128">
        <v>43469</v>
      </c>
      <c r="E10" s="129" t="s">
        <v>282</v>
      </c>
      <c r="F10" s="163">
        <f t="shared" si="0"/>
        <v>105000</v>
      </c>
      <c r="H10" s="91"/>
    </row>
    <row r="11" spans="1:8" x14ac:dyDescent="0.2">
      <c r="A11" s="126" t="s">
        <v>277</v>
      </c>
      <c r="B11" s="127">
        <v>12000</v>
      </c>
      <c r="C11" s="128">
        <v>43470</v>
      </c>
      <c r="E11" s="129" t="s">
        <v>283</v>
      </c>
      <c r="F11" s="163">
        <f t="shared" si="0"/>
        <v>7000</v>
      </c>
      <c r="H11" s="91"/>
    </row>
    <row r="12" spans="1:8" x14ac:dyDescent="0.2">
      <c r="A12" s="126" t="s">
        <v>292</v>
      </c>
      <c r="B12" s="127">
        <v>11900</v>
      </c>
      <c r="C12" s="128">
        <v>43472</v>
      </c>
      <c r="E12" s="129" t="s">
        <v>292</v>
      </c>
      <c r="F12" s="163">
        <f t="shared" si="0"/>
        <v>30000</v>
      </c>
      <c r="H12" s="91"/>
    </row>
    <row r="13" spans="1:8" x14ac:dyDescent="0.2">
      <c r="A13" s="126" t="s">
        <v>277</v>
      </c>
      <c r="B13" s="127">
        <v>14700</v>
      </c>
      <c r="C13" s="128">
        <v>43472</v>
      </c>
      <c r="E13" s="129" t="s">
        <v>284</v>
      </c>
      <c r="F13" s="163">
        <f t="shared" si="0"/>
        <v>14500</v>
      </c>
      <c r="H13" s="91"/>
    </row>
    <row r="14" spans="1:8" x14ac:dyDescent="0.2">
      <c r="A14" s="126" t="s">
        <v>284</v>
      </c>
      <c r="B14" s="127">
        <v>54000</v>
      </c>
      <c r="C14" s="128">
        <v>43473</v>
      </c>
      <c r="E14" s="129" t="s">
        <v>281</v>
      </c>
      <c r="F14" s="163">
        <f>INDEX($B$5:$B$1040, MATCH(_xlfn.MAXIFS($C$5:$C$1040, $A$5:$A$1040, E14), $C$5:$C$1040, 0))</f>
        <v>11200</v>
      </c>
      <c r="H14" s="91"/>
    </row>
    <row r="15" spans="1:8" x14ac:dyDescent="0.2">
      <c r="A15" s="126" t="s">
        <v>283</v>
      </c>
      <c r="B15" s="127">
        <v>11400</v>
      </c>
      <c r="C15" s="128">
        <v>43473</v>
      </c>
      <c r="E15" s="129" t="s">
        <v>280</v>
      </c>
      <c r="F15" s="163">
        <f t="shared" si="0"/>
        <v>12250</v>
      </c>
      <c r="H15" s="91"/>
    </row>
    <row r="16" spans="1:8" x14ac:dyDescent="0.2">
      <c r="A16" s="126" t="s">
        <v>281</v>
      </c>
      <c r="B16" s="127">
        <v>28500</v>
      </c>
      <c r="C16" s="128">
        <v>43473</v>
      </c>
      <c r="E16" s="129" t="s">
        <v>293</v>
      </c>
      <c r="F16" s="163">
        <f t="shared" si="0"/>
        <v>17400</v>
      </c>
      <c r="H16" s="91"/>
    </row>
    <row r="17" spans="1:8" x14ac:dyDescent="0.2">
      <c r="A17" s="126" t="s">
        <v>280</v>
      </c>
      <c r="B17" s="127">
        <v>7000</v>
      </c>
      <c r="C17" s="128">
        <v>43473</v>
      </c>
      <c r="E17" s="129" t="s">
        <v>294</v>
      </c>
      <c r="F17" s="163">
        <f t="shared" si="0"/>
        <v>10500</v>
      </c>
      <c r="H17" s="91"/>
    </row>
    <row r="18" spans="1:8" x14ac:dyDescent="0.2">
      <c r="A18" s="126" t="s">
        <v>284</v>
      </c>
      <c r="B18" s="127">
        <v>18000</v>
      </c>
      <c r="C18" s="128">
        <v>43473</v>
      </c>
      <c r="E18" s="129" t="s">
        <v>295</v>
      </c>
      <c r="F18" s="163">
        <f t="shared" si="0"/>
        <v>30600</v>
      </c>
      <c r="H18" s="91"/>
    </row>
    <row r="19" spans="1:8" x14ac:dyDescent="0.2">
      <c r="A19" s="126" t="s">
        <v>293</v>
      </c>
      <c r="B19" s="127">
        <v>12000</v>
      </c>
      <c r="C19" s="128">
        <v>43474</v>
      </c>
      <c r="E19" s="129" t="s">
        <v>296</v>
      </c>
      <c r="F19" s="163">
        <f t="shared" si="0"/>
        <v>7000</v>
      </c>
      <c r="H19" s="91"/>
    </row>
    <row r="20" spans="1:8" x14ac:dyDescent="0.2">
      <c r="A20" s="126" t="s">
        <v>284</v>
      </c>
      <c r="B20" s="127">
        <v>12500</v>
      </c>
      <c r="C20" s="128">
        <v>43476</v>
      </c>
      <c r="E20" s="129" t="s">
        <v>297</v>
      </c>
      <c r="F20" s="163">
        <f t="shared" si="0"/>
        <v>17500</v>
      </c>
      <c r="H20" s="91"/>
    </row>
    <row r="21" spans="1:8" x14ac:dyDescent="0.2">
      <c r="A21" s="126" t="s">
        <v>279</v>
      </c>
      <c r="B21" s="127">
        <v>9200</v>
      </c>
      <c r="C21" s="128">
        <v>43478</v>
      </c>
      <c r="E21" s="129" t="s">
        <v>298</v>
      </c>
      <c r="F21" s="163">
        <f t="shared" si="0"/>
        <v>2320</v>
      </c>
      <c r="H21" s="91"/>
    </row>
    <row r="22" spans="1:8" x14ac:dyDescent="0.2">
      <c r="A22" s="126" t="s">
        <v>281</v>
      </c>
      <c r="B22" s="127">
        <v>8400</v>
      </c>
      <c r="C22" s="128">
        <v>43478</v>
      </c>
      <c r="E22" s="129" t="s">
        <v>299</v>
      </c>
      <c r="F22" s="163">
        <f t="shared" si="0"/>
        <v>27600</v>
      </c>
      <c r="H22" s="91"/>
    </row>
    <row r="23" spans="1:8" x14ac:dyDescent="0.2">
      <c r="A23" s="126" t="s">
        <v>294</v>
      </c>
      <c r="B23" s="127">
        <v>26400</v>
      </c>
      <c r="C23" s="128">
        <v>43479</v>
      </c>
      <c r="E23" s="129" t="s">
        <v>300</v>
      </c>
      <c r="F23" s="163">
        <f t="shared" si="0"/>
        <v>1840</v>
      </c>
      <c r="H23" s="91"/>
    </row>
    <row r="24" spans="1:8" x14ac:dyDescent="0.2">
      <c r="A24" s="126" t="s">
        <v>282</v>
      </c>
      <c r="B24" s="127">
        <v>12000</v>
      </c>
      <c r="C24" s="128">
        <v>43480</v>
      </c>
      <c r="E24" s="129" t="s">
        <v>301</v>
      </c>
      <c r="F24" s="163">
        <f t="shared" si="0"/>
        <v>11200</v>
      </c>
      <c r="H24" s="91"/>
    </row>
    <row r="25" spans="1:8" x14ac:dyDescent="0.2">
      <c r="A25" s="126" t="s">
        <v>278</v>
      </c>
      <c r="B25" s="127">
        <v>15300</v>
      </c>
      <c r="C25" s="128">
        <v>43481</v>
      </c>
      <c r="E25" s="129" t="s">
        <v>302</v>
      </c>
      <c r="F25" s="163">
        <f t="shared" si="0"/>
        <v>2400</v>
      </c>
      <c r="H25" s="91"/>
    </row>
    <row r="26" spans="1:8" x14ac:dyDescent="0.2">
      <c r="A26" s="126" t="s">
        <v>279</v>
      </c>
      <c r="B26" s="127">
        <v>37500</v>
      </c>
      <c r="C26" s="128">
        <v>43481</v>
      </c>
      <c r="E26" s="129" t="s">
        <v>303</v>
      </c>
      <c r="F26" s="163">
        <f t="shared" si="0"/>
        <v>33000</v>
      </c>
      <c r="H26" s="91"/>
    </row>
    <row r="27" spans="1:8" x14ac:dyDescent="0.2">
      <c r="A27" s="126" t="s">
        <v>295</v>
      </c>
      <c r="B27" s="127">
        <v>24000</v>
      </c>
      <c r="C27" s="128">
        <v>43482</v>
      </c>
      <c r="E27" s="129" t="s">
        <v>304</v>
      </c>
      <c r="F27" s="163">
        <f t="shared" si="0"/>
        <v>9800</v>
      </c>
      <c r="H27" s="91"/>
    </row>
    <row r="28" spans="1:8" x14ac:dyDescent="0.2">
      <c r="A28" s="126" t="s">
        <v>296</v>
      </c>
      <c r="B28" s="127">
        <v>8400</v>
      </c>
      <c r="C28" s="128">
        <v>43483</v>
      </c>
      <c r="E28" s="129" t="s">
        <v>305</v>
      </c>
      <c r="F28" s="163">
        <f t="shared" si="0"/>
        <v>10000</v>
      </c>
      <c r="H28" s="91"/>
    </row>
    <row r="29" spans="1:8" x14ac:dyDescent="0.2">
      <c r="A29" s="126" t="s">
        <v>279</v>
      </c>
      <c r="B29" s="127">
        <v>12000</v>
      </c>
      <c r="C29" s="128">
        <v>43483</v>
      </c>
      <c r="E29" s="129" t="s">
        <v>306</v>
      </c>
      <c r="F29" s="163">
        <f t="shared" si="0"/>
        <v>28500</v>
      </c>
      <c r="H29" s="91"/>
    </row>
    <row r="30" spans="1:8" x14ac:dyDescent="0.2">
      <c r="A30" s="126" t="s">
        <v>283</v>
      </c>
      <c r="B30" s="127">
        <v>8400</v>
      </c>
      <c r="C30" s="128">
        <v>43483</v>
      </c>
      <c r="E30" s="129" t="s">
        <v>307</v>
      </c>
      <c r="F30" s="163">
        <f t="shared" si="0"/>
        <v>2240</v>
      </c>
      <c r="H30" s="91"/>
    </row>
    <row r="31" spans="1:8" x14ac:dyDescent="0.2">
      <c r="A31" s="126" t="s">
        <v>297</v>
      </c>
      <c r="B31" s="127">
        <v>8500</v>
      </c>
      <c r="C31" s="128">
        <v>43484</v>
      </c>
      <c r="E31" s="129" t="s">
        <v>308</v>
      </c>
      <c r="F31" s="163">
        <f t="shared" si="0"/>
        <v>11550</v>
      </c>
      <c r="H31" s="91"/>
    </row>
    <row r="32" spans="1:8" x14ac:dyDescent="0.2">
      <c r="A32" s="126" t="s">
        <v>278</v>
      </c>
      <c r="B32" s="127">
        <v>16800</v>
      </c>
      <c r="C32" s="128">
        <v>43485</v>
      </c>
      <c r="E32" s="129" t="s">
        <v>309</v>
      </c>
      <c r="F32" s="163">
        <f t="shared" si="0"/>
        <v>25200</v>
      </c>
      <c r="H32" s="91"/>
    </row>
    <row r="33" spans="1:8" x14ac:dyDescent="0.2">
      <c r="A33" s="126" t="s">
        <v>292</v>
      </c>
      <c r="B33" s="127">
        <v>18000</v>
      </c>
      <c r="C33" s="128">
        <v>43486</v>
      </c>
      <c r="E33" s="129" t="s">
        <v>310</v>
      </c>
      <c r="F33" s="163">
        <f t="shared" si="0"/>
        <v>81000</v>
      </c>
      <c r="H33" s="91"/>
    </row>
    <row r="34" spans="1:8" x14ac:dyDescent="0.2">
      <c r="A34" s="126" t="s">
        <v>298</v>
      </c>
      <c r="B34" s="127">
        <v>1600</v>
      </c>
      <c r="C34" s="128">
        <v>43489</v>
      </c>
      <c r="E34" s="129" t="s">
        <v>311</v>
      </c>
      <c r="F34" s="163">
        <f t="shared" si="0"/>
        <v>10000</v>
      </c>
      <c r="H34" s="91"/>
    </row>
    <row r="35" spans="1:8" x14ac:dyDescent="0.2">
      <c r="A35" s="126" t="s">
        <v>299</v>
      </c>
      <c r="B35" s="127">
        <v>28800</v>
      </c>
      <c r="C35" s="128">
        <v>43490</v>
      </c>
      <c r="E35"/>
      <c r="H35" s="91"/>
    </row>
    <row r="36" spans="1:8" x14ac:dyDescent="0.2">
      <c r="A36" s="126" t="s">
        <v>282</v>
      </c>
      <c r="B36" s="127">
        <v>5600</v>
      </c>
      <c r="C36" s="128">
        <v>43491</v>
      </c>
      <c r="E36"/>
      <c r="H36" s="91"/>
    </row>
    <row r="37" spans="1:8" x14ac:dyDescent="0.2">
      <c r="A37" s="126" t="s">
        <v>277</v>
      </c>
      <c r="B37" s="127">
        <v>66000</v>
      </c>
      <c r="C37" s="128">
        <v>43492</v>
      </c>
      <c r="E37"/>
      <c r="H37" s="91"/>
    </row>
    <row r="38" spans="1:8" x14ac:dyDescent="0.2">
      <c r="A38" s="126" t="s">
        <v>283</v>
      </c>
      <c r="B38" s="127">
        <v>9000</v>
      </c>
      <c r="C38" s="128">
        <v>43493</v>
      </c>
      <c r="E38"/>
      <c r="H38" s="91"/>
    </row>
    <row r="39" spans="1:8" x14ac:dyDescent="0.2">
      <c r="A39" s="126" t="s">
        <v>298</v>
      </c>
      <c r="B39" s="127">
        <v>30000</v>
      </c>
      <c r="C39" s="128">
        <v>43494</v>
      </c>
      <c r="E39"/>
      <c r="H39" s="91"/>
    </row>
    <row r="40" spans="1:8" x14ac:dyDescent="0.2">
      <c r="A40" s="126" t="s">
        <v>292</v>
      </c>
      <c r="B40" s="127">
        <v>21600</v>
      </c>
      <c r="C40" s="128">
        <v>43495</v>
      </c>
      <c r="E40"/>
      <c r="H40" s="91"/>
    </row>
    <row r="41" spans="1:8" x14ac:dyDescent="0.2">
      <c r="A41" s="126" t="s">
        <v>293</v>
      </c>
      <c r="B41" s="127">
        <v>10800</v>
      </c>
      <c r="C41" s="128">
        <v>43495</v>
      </c>
      <c r="E41"/>
      <c r="H41" s="91"/>
    </row>
    <row r="42" spans="1:8" x14ac:dyDescent="0.2">
      <c r="A42" s="126" t="s">
        <v>281</v>
      </c>
      <c r="B42" s="127">
        <v>72000</v>
      </c>
      <c r="C42" s="128">
        <v>43496</v>
      </c>
      <c r="E42"/>
      <c r="H42" s="91"/>
    </row>
    <row r="43" spans="1:8" x14ac:dyDescent="0.2">
      <c r="A43" s="126" t="s">
        <v>278</v>
      </c>
      <c r="B43" s="127">
        <v>25300</v>
      </c>
      <c r="C43" s="128">
        <v>43497</v>
      </c>
      <c r="E43"/>
      <c r="H43" s="91"/>
    </row>
    <row r="44" spans="1:8" x14ac:dyDescent="0.2">
      <c r="A44" s="126" t="s">
        <v>300</v>
      </c>
      <c r="B44" s="127">
        <v>27500</v>
      </c>
      <c r="C44" s="128">
        <v>43498</v>
      </c>
      <c r="E44"/>
      <c r="H44" s="91"/>
    </row>
    <row r="45" spans="1:8" x14ac:dyDescent="0.2">
      <c r="A45" s="126" t="s">
        <v>278</v>
      </c>
      <c r="B45" s="127">
        <v>22500</v>
      </c>
      <c r="C45" s="128">
        <v>43499</v>
      </c>
      <c r="E45"/>
      <c r="H45" s="91"/>
    </row>
    <row r="46" spans="1:8" x14ac:dyDescent="0.2">
      <c r="A46" s="126" t="s">
        <v>283</v>
      </c>
      <c r="B46" s="127">
        <v>48000</v>
      </c>
      <c r="C46" s="128">
        <v>43502</v>
      </c>
      <c r="E46"/>
      <c r="H46" s="91"/>
    </row>
    <row r="47" spans="1:8" x14ac:dyDescent="0.2">
      <c r="A47" s="126" t="s">
        <v>281</v>
      </c>
      <c r="B47" s="127">
        <v>9000</v>
      </c>
      <c r="C47" s="128">
        <v>43502</v>
      </c>
      <c r="E47"/>
      <c r="H47" s="91"/>
    </row>
    <row r="48" spans="1:8" x14ac:dyDescent="0.2">
      <c r="A48" s="126" t="s">
        <v>299</v>
      </c>
      <c r="B48" s="127">
        <v>16100</v>
      </c>
      <c r="C48" s="128">
        <v>43502</v>
      </c>
      <c r="E48"/>
      <c r="H48" s="91"/>
    </row>
    <row r="49" spans="1:8" x14ac:dyDescent="0.2">
      <c r="A49" s="126" t="s">
        <v>277</v>
      </c>
      <c r="B49" s="127">
        <v>1520</v>
      </c>
      <c r="C49" s="128">
        <v>43502</v>
      </c>
      <c r="E49"/>
      <c r="H49" s="91"/>
    </row>
    <row r="50" spans="1:8" x14ac:dyDescent="0.2">
      <c r="A50" s="126" t="s">
        <v>279</v>
      </c>
      <c r="B50" s="127">
        <v>10500</v>
      </c>
      <c r="C50" s="128">
        <v>43503</v>
      </c>
      <c r="E50"/>
      <c r="H50" s="91"/>
    </row>
    <row r="51" spans="1:8" x14ac:dyDescent="0.2">
      <c r="A51" s="126" t="s">
        <v>293</v>
      </c>
      <c r="B51" s="127">
        <v>15000</v>
      </c>
      <c r="C51" s="128">
        <v>43504</v>
      </c>
      <c r="E51"/>
      <c r="H51" s="91"/>
    </row>
    <row r="52" spans="1:8" x14ac:dyDescent="0.2">
      <c r="A52" s="126" t="s">
        <v>301</v>
      </c>
      <c r="B52" s="127">
        <v>1280</v>
      </c>
      <c r="C52" s="128">
        <v>43505</v>
      </c>
      <c r="E52"/>
      <c r="H52" s="91"/>
    </row>
    <row r="53" spans="1:8" x14ac:dyDescent="0.2">
      <c r="A53" s="126" t="s">
        <v>302</v>
      </c>
      <c r="B53" s="127">
        <v>7350</v>
      </c>
      <c r="C53" s="128">
        <v>43506</v>
      </c>
      <c r="E53"/>
      <c r="H53" s="91"/>
    </row>
    <row r="54" spans="1:8" x14ac:dyDescent="0.2">
      <c r="A54" s="126" t="s">
        <v>277</v>
      </c>
      <c r="B54" s="127">
        <v>21600</v>
      </c>
      <c r="C54" s="128">
        <v>43507</v>
      </c>
      <c r="E54"/>
      <c r="H54" s="91"/>
    </row>
    <row r="55" spans="1:8" x14ac:dyDescent="0.2">
      <c r="A55" s="126" t="s">
        <v>303</v>
      </c>
      <c r="B55" s="127">
        <v>12600</v>
      </c>
      <c r="C55" s="128">
        <v>43508</v>
      </c>
      <c r="E55"/>
      <c r="H55" s="91"/>
    </row>
    <row r="56" spans="1:8" x14ac:dyDescent="0.2">
      <c r="A56" s="126" t="s">
        <v>304</v>
      </c>
      <c r="B56" s="127">
        <v>8400</v>
      </c>
      <c r="C56" s="128">
        <v>43508</v>
      </c>
      <c r="E56"/>
      <c r="H56" s="91"/>
    </row>
    <row r="57" spans="1:8" x14ac:dyDescent="0.2">
      <c r="A57" s="126" t="s">
        <v>297</v>
      </c>
      <c r="B57" s="127">
        <v>9600</v>
      </c>
      <c r="C57" s="128">
        <v>43510</v>
      </c>
      <c r="E57"/>
      <c r="H57" s="91"/>
    </row>
    <row r="58" spans="1:8" x14ac:dyDescent="0.2">
      <c r="A58" s="126" t="s">
        <v>279</v>
      </c>
      <c r="B58" s="127">
        <v>14400</v>
      </c>
      <c r="C58" s="128">
        <v>43511</v>
      </c>
      <c r="E58"/>
      <c r="H58" s="91"/>
    </row>
    <row r="59" spans="1:8" x14ac:dyDescent="0.2">
      <c r="A59" s="126" t="s">
        <v>292</v>
      </c>
      <c r="B59" s="127">
        <v>11200</v>
      </c>
      <c r="C59" s="128">
        <v>43517</v>
      </c>
      <c r="E59"/>
      <c r="H59" s="91"/>
    </row>
    <row r="60" spans="1:8" x14ac:dyDescent="0.2">
      <c r="A60" s="126" t="s">
        <v>300</v>
      </c>
      <c r="B60" s="127">
        <v>1280</v>
      </c>
      <c r="C60" s="128">
        <v>43518</v>
      </c>
      <c r="E60"/>
      <c r="H60" s="91"/>
    </row>
    <row r="61" spans="1:8" x14ac:dyDescent="0.2">
      <c r="A61" s="126" t="s">
        <v>292</v>
      </c>
      <c r="B61" s="127">
        <v>16100</v>
      </c>
      <c r="C61" s="128">
        <v>43519</v>
      </c>
      <c r="E61"/>
      <c r="H61" s="91"/>
    </row>
    <row r="62" spans="1:8" x14ac:dyDescent="0.2">
      <c r="A62" s="126" t="s">
        <v>284</v>
      </c>
      <c r="B62" s="127">
        <v>9000</v>
      </c>
      <c r="C62" s="128">
        <v>43519</v>
      </c>
      <c r="E62"/>
      <c r="H62" s="91"/>
    </row>
    <row r="63" spans="1:8" x14ac:dyDescent="0.2">
      <c r="A63" s="126" t="s">
        <v>280</v>
      </c>
      <c r="B63" s="127">
        <v>13300</v>
      </c>
      <c r="C63" s="128">
        <v>43520</v>
      </c>
      <c r="E63"/>
      <c r="H63" s="91"/>
    </row>
    <row r="64" spans="1:8" x14ac:dyDescent="0.2">
      <c r="A64" s="126" t="s">
        <v>298</v>
      </c>
      <c r="B64" s="127">
        <v>26400</v>
      </c>
      <c r="C64" s="128">
        <v>43520</v>
      </c>
      <c r="E64"/>
      <c r="H64" s="91"/>
    </row>
    <row r="65" spans="1:8" x14ac:dyDescent="0.2">
      <c r="A65" s="126" t="s">
        <v>280</v>
      </c>
      <c r="B65" s="127">
        <v>10200</v>
      </c>
      <c r="C65" s="128">
        <v>43520</v>
      </c>
      <c r="E65"/>
      <c r="H65" s="91"/>
    </row>
    <row r="66" spans="1:8" x14ac:dyDescent="0.2">
      <c r="A66" s="126" t="s">
        <v>277</v>
      </c>
      <c r="B66" s="127">
        <v>15000</v>
      </c>
      <c r="C66" s="128">
        <v>43522</v>
      </c>
      <c r="E66"/>
      <c r="H66" s="91"/>
    </row>
    <row r="67" spans="1:8" x14ac:dyDescent="0.2">
      <c r="A67" s="126" t="s">
        <v>305</v>
      </c>
      <c r="B67" s="127">
        <v>25300</v>
      </c>
      <c r="C67" s="128">
        <v>43522</v>
      </c>
      <c r="E67"/>
      <c r="H67" s="91"/>
    </row>
    <row r="68" spans="1:8" x14ac:dyDescent="0.2">
      <c r="A68" s="126" t="s">
        <v>278</v>
      </c>
      <c r="B68" s="127">
        <v>18000</v>
      </c>
      <c r="C68" s="128">
        <v>43522</v>
      </c>
      <c r="E68"/>
      <c r="H68" s="91"/>
    </row>
    <row r="69" spans="1:8" x14ac:dyDescent="0.2">
      <c r="A69" s="126" t="s">
        <v>281</v>
      </c>
      <c r="B69" s="127">
        <v>18000</v>
      </c>
      <c r="C69" s="128">
        <v>43522</v>
      </c>
      <c r="E69"/>
      <c r="H69" s="91"/>
    </row>
    <row r="70" spans="1:8" x14ac:dyDescent="0.2">
      <c r="A70" s="126" t="s">
        <v>284</v>
      </c>
      <c r="B70" s="127">
        <v>5600</v>
      </c>
      <c r="C70" s="128">
        <v>43522</v>
      </c>
      <c r="E70"/>
      <c r="H70" s="91"/>
    </row>
    <row r="71" spans="1:8" x14ac:dyDescent="0.2">
      <c r="A71" s="126" t="s">
        <v>283</v>
      </c>
      <c r="B71" s="127">
        <v>54000</v>
      </c>
      <c r="C71" s="128">
        <v>43524</v>
      </c>
      <c r="E71"/>
      <c r="H71" s="91"/>
    </row>
    <row r="72" spans="1:8" x14ac:dyDescent="0.2">
      <c r="A72" s="126" t="s">
        <v>300</v>
      </c>
      <c r="B72" s="127">
        <v>8750</v>
      </c>
      <c r="C72" s="128">
        <v>43529</v>
      </c>
      <c r="E72"/>
      <c r="H72" s="91"/>
    </row>
    <row r="73" spans="1:8" x14ac:dyDescent="0.2">
      <c r="A73" s="126" t="s">
        <v>306</v>
      </c>
      <c r="B73" s="127">
        <v>17100</v>
      </c>
      <c r="C73" s="128">
        <v>43530</v>
      </c>
      <c r="E73"/>
      <c r="H73" s="91"/>
    </row>
    <row r="74" spans="1:8" x14ac:dyDescent="0.2">
      <c r="A74" s="126" t="s">
        <v>298</v>
      </c>
      <c r="B74" s="127">
        <v>13200</v>
      </c>
      <c r="C74" s="128">
        <v>43530</v>
      </c>
      <c r="E74"/>
      <c r="H74" s="91"/>
    </row>
    <row r="75" spans="1:8" x14ac:dyDescent="0.2">
      <c r="A75" s="126" t="s">
        <v>298</v>
      </c>
      <c r="B75" s="127">
        <v>9500</v>
      </c>
      <c r="C75" s="128">
        <v>43530</v>
      </c>
      <c r="E75"/>
      <c r="H75" s="91"/>
    </row>
    <row r="76" spans="1:8" x14ac:dyDescent="0.2">
      <c r="A76" s="126" t="s">
        <v>284</v>
      </c>
      <c r="B76" s="127">
        <v>1840</v>
      </c>
      <c r="C76" s="128">
        <v>43531</v>
      </c>
      <c r="E76"/>
      <c r="H76" s="91"/>
    </row>
    <row r="77" spans="1:8" x14ac:dyDescent="0.2">
      <c r="A77" s="126" t="s">
        <v>296</v>
      </c>
      <c r="B77" s="127">
        <v>12000</v>
      </c>
      <c r="C77" s="128">
        <v>43532</v>
      </c>
      <c r="E77"/>
      <c r="H77" s="91"/>
    </row>
    <row r="78" spans="1:8" x14ac:dyDescent="0.2">
      <c r="A78" s="126" t="s">
        <v>296</v>
      </c>
      <c r="B78" s="127">
        <v>8050</v>
      </c>
      <c r="C78" s="128">
        <v>43533</v>
      </c>
      <c r="E78"/>
      <c r="H78" s="91"/>
    </row>
    <row r="79" spans="1:8" x14ac:dyDescent="0.2">
      <c r="A79" s="126" t="s">
        <v>293</v>
      </c>
      <c r="B79" s="127">
        <v>18000</v>
      </c>
      <c r="C79" s="128">
        <v>43534</v>
      </c>
      <c r="E79"/>
      <c r="H79" s="91"/>
    </row>
    <row r="80" spans="1:8" x14ac:dyDescent="0.2">
      <c r="A80" s="126" t="s">
        <v>280</v>
      </c>
      <c r="B80" s="127">
        <v>37500</v>
      </c>
      <c r="C80" s="128">
        <v>43534</v>
      </c>
      <c r="E80"/>
      <c r="H80" s="91"/>
    </row>
    <row r="81" spans="1:8" x14ac:dyDescent="0.2">
      <c r="A81" s="126" t="s">
        <v>299</v>
      </c>
      <c r="B81" s="127">
        <v>5250</v>
      </c>
      <c r="C81" s="128">
        <v>43535</v>
      </c>
      <c r="E81"/>
      <c r="H81" s="91"/>
    </row>
    <row r="82" spans="1:8" x14ac:dyDescent="0.2">
      <c r="A82" s="126" t="s">
        <v>283</v>
      </c>
      <c r="B82" s="127">
        <v>1200</v>
      </c>
      <c r="C82" s="128">
        <v>43535</v>
      </c>
      <c r="E82"/>
      <c r="H82" s="91"/>
    </row>
    <row r="83" spans="1:8" x14ac:dyDescent="0.2">
      <c r="A83" s="126" t="s">
        <v>298</v>
      </c>
      <c r="B83" s="127">
        <v>10200</v>
      </c>
      <c r="C83" s="128">
        <v>43535</v>
      </c>
      <c r="E83"/>
      <c r="H83" s="91"/>
    </row>
    <row r="84" spans="1:8" x14ac:dyDescent="0.2">
      <c r="A84" s="126" t="s">
        <v>279</v>
      </c>
      <c r="B84" s="127">
        <v>19800</v>
      </c>
      <c r="C84" s="128">
        <v>43536</v>
      </c>
      <c r="E84"/>
      <c r="H84" s="91"/>
    </row>
    <row r="85" spans="1:8" x14ac:dyDescent="0.2">
      <c r="A85" s="126" t="s">
        <v>297</v>
      </c>
      <c r="B85" s="127">
        <v>12600</v>
      </c>
      <c r="C85" s="128">
        <v>43539</v>
      </c>
      <c r="E85"/>
      <c r="H85" s="91"/>
    </row>
    <row r="86" spans="1:8" x14ac:dyDescent="0.2">
      <c r="A86" s="126" t="s">
        <v>300</v>
      </c>
      <c r="B86" s="127">
        <v>8750</v>
      </c>
      <c r="C86" s="128">
        <v>43539</v>
      </c>
      <c r="E86"/>
      <c r="H86" s="91"/>
    </row>
    <row r="87" spans="1:8" x14ac:dyDescent="0.2">
      <c r="A87" s="126" t="s">
        <v>277</v>
      </c>
      <c r="B87" s="127">
        <v>28800</v>
      </c>
      <c r="C87" s="128">
        <v>43540</v>
      </c>
      <c r="E87"/>
      <c r="H87" s="91"/>
    </row>
    <row r="88" spans="1:8" x14ac:dyDescent="0.2">
      <c r="A88" s="126" t="s">
        <v>300</v>
      </c>
      <c r="B88" s="127">
        <v>22500</v>
      </c>
      <c r="C88" s="128">
        <v>43543</v>
      </c>
      <c r="E88"/>
      <c r="H88" s="91"/>
    </row>
    <row r="89" spans="1:8" x14ac:dyDescent="0.2">
      <c r="A89" s="126" t="s">
        <v>305</v>
      </c>
      <c r="B89" s="127">
        <v>28500</v>
      </c>
      <c r="C89" s="128">
        <v>43543</v>
      </c>
      <c r="E89"/>
      <c r="H89" s="91"/>
    </row>
    <row r="90" spans="1:8" x14ac:dyDescent="0.2">
      <c r="A90" s="126" t="s">
        <v>284</v>
      </c>
      <c r="B90" s="127">
        <v>22500</v>
      </c>
      <c r="C90" s="128">
        <v>43545</v>
      </c>
      <c r="E90"/>
      <c r="H90" s="91"/>
    </row>
    <row r="91" spans="1:8" x14ac:dyDescent="0.2">
      <c r="A91" s="126" t="s">
        <v>304</v>
      </c>
      <c r="B91" s="127">
        <v>10500</v>
      </c>
      <c r="C91" s="128">
        <v>43548</v>
      </c>
      <c r="E91"/>
      <c r="H91" s="91"/>
    </row>
    <row r="92" spans="1:8" x14ac:dyDescent="0.2">
      <c r="A92" s="126" t="s">
        <v>305</v>
      </c>
      <c r="B92" s="127">
        <v>36000</v>
      </c>
      <c r="C92" s="128">
        <v>43550</v>
      </c>
      <c r="E92"/>
      <c r="H92" s="91"/>
    </row>
    <row r="93" spans="1:8" x14ac:dyDescent="0.2">
      <c r="A93" s="126" t="s">
        <v>307</v>
      </c>
      <c r="B93" s="127">
        <v>10000</v>
      </c>
      <c r="C93" s="128">
        <v>43551</v>
      </c>
      <c r="E93"/>
      <c r="H93" s="91"/>
    </row>
    <row r="94" spans="1:8" x14ac:dyDescent="0.2">
      <c r="A94" s="126" t="s">
        <v>279</v>
      </c>
      <c r="B94" s="127">
        <v>11900</v>
      </c>
      <c r="C94" s="128">
        <v>43551</v>
      </c>
      <c r="E94"/>
      <c r="H94" s="91"/>
    </row>
    <row r="95" spans="1:8" x14ac:dyDescent="0.2">
      <c r="A95" s="126" t="s">
        <v>303</v>
      </c>
      <c r="B95" s="127">
        <v>23000</v>
      </c>
      <c r="C95" s="128">
        <v>43552</v>
      </c>
      <c r="E95"/>
      <c r="H95" s="91"/>
    </row>
    <row r="96" spans="1:8" x14ac:dyDescent="0.2">
      <c r="A96" s="126" t="s">
        <v>303</v>
      </c>
      <c r="B96" s="127">
        <v>13500</v>
      </c>
      <c r="C96" s="128">
        <v>43553</v>
      </c>
      <c r="E96"/>
      <c r="H96" s="91"/>
    </row>
    <row r="97" spans="1:8" x14ac:dyDescent="0.2">
      <c r="A97" s="126" t="s">
        <v>303</v>
      </c>
      <c r="B97" s="127">
        <v>24000</v>
      </c>
      <c r="C97" s="128">
        <v>43554</v>
      </c>
      <c r="E97"/>
      <c r="H97" s="91"/>
    </row>
    <row r="98" spans="1:8" x14ac:dyDescent="0.2">
      <c r="A98" s="126" t="s">
        <v>277</v>
      </c>
      <c r="B98" s="127">
        <v>16800</v>
      </c>
      <c r="C98" s="128">
        <v>43554</v>
      </c>
      <c r="E98"/>
      <c r="H98" s="91"/>
    </row>
    <row r="99" spans="1:8" x14ac:dyDescent="0.2">
      <c r="A99" s="126" t="s">
        <v>296</v>
      </c>
      <c r="B99" s="127">
        <v>16200</v>
      </c>
      <c r="C99" s="128">
        <v>43554</v>
      </c>
      <c r="E99"/>
      <c r="H99" s="91"/>
    </row>
    <row r="100" spans="1:8" x14ac:dyDescent="0.2">
      <c r="A100" s="126" t="s">
        <v>277</v>
      </c>
      <c r="B100" s="127">
        <v>12000</v>
      </c>
      <c r="C100" s="128">
        <v>43555</v>
      </c>
      <c r="E100"/>
      <c r="H100" s="91"/>
    </row>
    <row r="101" spans="1:8" x14ac:dyDescent="0.2">
      <c r="A101" s="126" t="s">
        <v>296</v>
      </c>
      <c r="B101" s="127">
        <v>22500</v>
      </c>
      <c r="C101" s="128">
        <v>43556</v>
      </c>
      <c r="E101"/>
      <c r="H101" s="91"/>
    </row>
    <row r="102" spans="1:8" x14ac:dyDescent="0.2">
      <c r="A102" s="126" t="s">
        <v>293</v>
      </c>
      <c r="B102" s="127">
        <v>22800</v>
      </c>
      <c r="C102" s="128">
        <v>43556</v>
      </c>
      <c r="E102"/>
      <c r="H102" s="91"/>
    </row>
    <row r="103" spans="1:8" x14ac:dyDescent="0.2">
      <c r="A103" s="126" t="s">
        <v>292</v>
      </c>
      <c r="B103" s="127">
        <v>12000</v>
      </c>
      <c r="C103" s="128">
        <v>43557</v>
      </c>
      <c r="E103"/>
      <c r="H103" s="91"/>
    </row>
    <row r="104" spans="1:8" x14ac:dyDescent="0.2">
      <c r="A104" s="126" t="s">
        <v>278</v>
      </c>
      <c r="B104" s="127">
        <v>11900</v>
      </c>
      <c r="C104" s="128">
        <v>43558</v>
      </c>
      <c r="E104"/>
      <c r="H104" s="91"/>
    </row>
    <row r="105" spans="1:8" x14ac:dyDescent="0.2">
      <c r="A105" s="126" t="s">
        <v>297</v>
      </c>
      <c r="B105" s="127">
        <v>26400</v>
      </c>
      <c r="C105" s="128">
        <v>43559</v>
      </c>
      <c r="E105"/>
      <c r="H105" s="91"/>
    </row>
    <row r="106" spans="1:8" x14ac:dyDescent="0.2">
      <c r="A106" s="126" t="s">
        <v>280</v>
      </c>
      <c r="B106" s="127">
        <v>30000</v>
      </c>
      <c r="C106" s="128">
        <v>43560</v>
      </c>
      <c r="E106"/>
      <c r="H106" s="91"/>
    </row>
    <row r="107" spans="1:8" x14ac:dyDescent="0.2">
      <c r="A107" s="126" t="s">
        <v>281</v>
      </c>
      <c r="B107" s="127">
        <v>9000</v>
      </c>
      <c r="C107" s="128">
        <v>43564</v>
      </c>
      <c r="E107"/>
      <c r="H107" s="91"/>
    </row>
    <row r="108" spans="1:8" x14ac:dyDescent="0.2">
      <c r="A108" s="126" t="s">
        <v>292</v>
      </c>
      <c r="B108" s="127">
        <v>26400</v>
      </c>
      <c r="C108" s="128">
        <v>43565</v>
      </c>
      <c r="E108"/>
      <c r="H108" s="91"/>
    </row>
    <row r="109" spans="1:8" x14ac:dyDescent="0.2">
      <c r="A109" s="126" t="s">
        <v>297</v>
      </c>
      <c r="B109" s="127">
        <v>27000</v>
      </c>
      <c r="C109" s="128">
        <v>43566</v>
      </c>
      <c r="E109"/>
      <c r="H109" s="91"/>
    </row>
    <row r="110" spans="1:8" x14ac:dyDescent="0.2">
      <c r="A110" s="126" t="s">
        <v>303</v>
      </c>
      <c r="B110" s="127">
        <v>12600</v>
      </c>
      <c r="C110" s="128">
        <v>43567</v>
      </c>
      <c r="E110"/>
      <c r="H110" s="91"/>
    </row>
    <row r="111" spans="1:8" x14ac:dyDescent="0.2">
      <c r="A111" s="126" t="s">
        <v>295</v>
      </c>
      <c r="B111" s="127">
        <v>11200</v>
      </c>
      <c r="C111" s="128">
        <v>43569</v>
      </c>
      <c r="E111"/>
      <c r="H111" s="91"/>
    </row>
    <row r="112" spans="1:8" x14ac:dyDescent="0.2">
      <c r="A112" s="126" t="s">
        <v>307</v>
      </c>
      <c r="B112" s="127">
        <v>45000</v>
      </c>
      <c r="C112" s="128">
        <v>43570</v>
      </c>
      <c r="E112"/>
      <c r="H112" s="91"/>
    </row>
    <row r="113" spans="1:8" x14ac:dyDescent="0.2">
      <c r="A113" s="126" t="s">
        <v>284</v>
      </c>
      <c r="B113" s="127">
        <v>60000</v>
      </c>
      <c r="C113" s="128">
        <v>43570</v>
      </c>
      <c r="E113"/>
      <c r="H113" s="91"/>
    </row>
    <row r="114" spans="1:8" x14ac:dyDescent="0.2">
      <c r="A114" s="126" t="s">
        <v>278</v>
      </c>
      <c r="B114" s="127">
        <v>15400</v>
      </c>
      <c r="C114" s="128">
        <v>43572</v>
      </c>
      <c r="E114"/>
      <c r="H114" s="91"/>
    </row>
    <row r="115" spans="1:8" x14ac:dyDescent="0.2">
      <c r="A115" s="126" t="s">
        <v>298</v>
      </c>
      <c r="B115" s="127">
        <v>11500</v>
      </c>
      <c r="C115" s="128">
        <v>43572</v>
      </c>
      <c r="E115"/>
      <c r="H115" s="91"/>
    </row>
    <row r="116" spans="1:8" x14ac:dyDescent="0.2">
      <c r="A116" s="126" t="s">
        <v>298</v>
      </c>
      <c r="B116" s="127">
        <v>8000</v>
      </c>
      <c r="C116" s="128">
        <v>43575</v>
      </c>
      <c r="E116"/>
      <c r="H116" s="91"/>
    </row>
    <row r="117" spans="1:8" x14ac:dyDescent="0.2">
      <c r="A117" s="126" t="s">
        <v>302</v>
      </c>
      <c r="B117" s="127">
        <v>8500</v>
      </c>
      <c r="C117" s="128">
        <v>43576</v>
      </c>
      <c r="E117"/>
      <c r="H117" s="91"/>
    </row>
    <row r="118" spans="1:8" x14ac:dyDescent="0.2">
      <c r="A118" s="126" t="s">
        <v>305</v>
      </c>
      <c r="B118" s="127">
        <v>37500</v>
      </c>
      <c r="C118" s="128">
        <v>43576</v>
      </c>
      <c r="E118"/>
      <c r="H118" s="91"/>
    </row>
    <row r="119" spans="1:8" x14ac:dyDescent="0.2">
      <c r="A119" s="126" t="s">
        <v>306</v>
      </c>
      <c r="B119" s="127">
        <v>5250</v>
      </c>
      <c r="C119" s="128">
        <v>43579</v>
      </c>
      <c r="E119"/>
      <c r="H119" s="91"/>
    </row>
    <row r="120" spans="1:8" x14ac:dyDescent="0.2">
      <c r="A120" s="126" t="s">
        <v>307</v>
      </c>
      <c r="B120" s="127">
        <v>69000</v>
      </c>
      <c r="C120" s="128">
        <v>43580</v>
      </c>
      <c r="E120"/>
      <c r="H120" s="91"/>
    </row>
    <row r="121" spans="1:8" x14ac:dyDescent="0.2">
      <c r="A121" s="126" t="s">
        <v>297</v>
      </c>
      <c r="B121" s="127">
        <v>6000</v>
      </c>
      <c r="C121" s="128">
        <v>43582</v>
      </c>
      <c r="E121"/>
      <c r="H121" s="91"/>
    </row>
    <row r="122" spans="1:8" x14ac:dyDescent="0.2">
      <c r="A122" s="126" t="s">
        <v>284</v>
      </c>
      <c r="B122" s="127">
        <v>28500</v>
      </c>
      <c r="C122" s="128">
        <v>43584</v>
      </c>
      <c r="E122"/>
      <c r="H122" s="91"/>
    </row>
    <row r="123" spans="1:8" x14ac:dyDescent="0.2">
      <c r="A123" s="126" t="s">
        <v>300</v>
      </c>
      <c r="B123" s="127">
        <v>8400</v>
      </c>
      <c r="C123" s="128">
        <v>43585</v>
      </c>
      <c r="E123"/>
      <c r="H123" s="91"/>
    </row>
    <row r="124" spans="1:8" x14ac:dyDescent="0.2">
      <c r="A124" s="126" t="s">
        <v>300</v>
      </c>
      <c r="B124" s="127">
        <v>18000</v>
      </c>
      <c r="C124" s="128">
        <v>43586</v>
      </c>
      <c r="E124"/>
      <c r="H124" s="91"/>
    </row>
    <row r="125" spans="1:8" x14ac:dyDescent="0.2">
      <c r="A125" s="126" t="s">
        <v>279</v>
      </c>
      <c r="B125" s="127">
        <v>20400</v>
      </c>
      <c r="C125" s="128">
        <v>43587</v>
      </c>
      <c r="E125"/>
      <c r="H125" s="91"/>
    </row>
    <row r="126" spans="1:8" x14ac:dyDescent="0.2">
      <c r="A126" s="126" t="s">
        <v>279</v>
      </c>
      <c r="B126" s="127">
        <v>6000</v>
      </c>
      <c r="C126" s="128">
        <v>43589</v>
      </c>
      <c r="E126"/>
      <c r="H126" s="91"/>
    </row>
    <row r="127" spans="1:8" x14ac:dyDescent="0.2">
      <c r="A127" s="126" t="s">
        <v>298</v>
      </c>
      <c r="B127" s="127">
        <v>9600</v>
      </c>
      <c r="C127" s="128">
        <v>43596</v>
      </c>
      <c r="E127"/>
      <c r="H127" s="91"/>
    </row>
    <row r="128" spans="1:8" x14ac:dyDescent="0.2">
      <c r="A128" s="126" t="s">
        <v>281</v>
      </c>
      <c r="B128" s="127">
        <v>20400</v>
      </c>
      <c r="C128" s="128">
        <v>43597</v>
      </c>
      <c r="E128"/>
      <c r="H128" s="91"/>
    </row>
    <row r="129" spans="1:8" x14ac:dyDescent="0.2">
      <c r="A129" s="126" t="s">
        <v>301</v>
      </c>
      <c r="B129" s="127">
        <v>19200</v>
      </c>
      <c r="C129" s="128">
        <v>43598</v>
      </c>
      <c r="E129"/>
      <c r="H129" s="91"/>
    </row>
    <row r="130" spans="1:8" x14ac:dyDescent="0.2">
      <c r="A130" s="126" t="s">
        <v>292</v>
      </c>
      <c r="B130" s="127">
        <v>14700</v>
      </c>
      <c r="C130" s="128">
        <v>43599</v>
      </c>
      <c r="E130"/>
      <c r="H130" s="91"/>
    </row>
    <row r="131" spans="1:8" x14ac:dyDescent="0.2">
      <c r="A131" s="126" t="s">
        <v>277</v>
      </c>
      <c r="B131" s="127">
        <v>14000</v>
      </c>
      <c r="C131" s="128">
        <v>43601</v>
      </c>
      <c r="E131"/>
      <c r="H131" s="91"/>
    </row>
    <row r="132" spans="1:8" x14ac:dyDescent="0.2">
      <c r="A132" s="126" t="s">
        <v>281</v>
      </c>
      <c r="B132" s="127">
        <v>1920</v>
      </c>
      <c r="C132" s="128">
        <v>43601</v>
      </c>
      <c r="E132"/>
      <c r="H132" s="91"/>
    </row>
    <row r="133" spans="1:8" x14ac:dyDescent="0.2">
      <c r="A133" s="126" t="s">
        <v>298</v>
      </c>
      <c r="B133" s="127">
        <v>5600</v>
      </c>
      <c r="C133" s="128">
        <v>43601</v>
      </c>
      <c r="E133"/>
      <c r="H133" s="91"/>
    </row>
    <row r="134" spans="1:8" x14ac:dyDescent="0.2">
      <c r="A134" s="126" t="s">
        <v>301</v>
      </c>
      <c r="B134" s="127">
        <v>1600</v>
      </c>
      <c r="C134" s="128">
        <v>43601</v>
      </c>
      <c r="E134"/>
      <c r="H134" s="91"/>
    </row>
    <row r="135" spans="1:8" x14ac:dyDescent="0.2">
      <c r="A135" s="126" t="s">
        <v>305</v>
      </c>
      <c r="B135" s="127">
        <v>10500</v>
      </c>
      <c r="C135" s="128">
        <v>43601</v>
      </c>
      <c r="E135"/>
      <c r="H135" s="91"/>
    </row>
    <row r="136" spans="1:8" x14ac:dyDescent="0.2">
      <c r="A136" s="126" t="s">
        <v>300</v>
      </c>
      <c r="B136" s="127">
        <v>5600</v>
      </c>
      <c r="C136" s="128">
        <v>43605</v>
      </c>
      <c r="E136"/>
      <c r="H136" s="91"/>
    </row>
    <row r="137" spans="1:8" x14ac:dyDescent="0.2">
      <c r="A137" s="126" t="s">
        <v>301</v>
      </c>
      <c r="B137" s="127">
        <v>11400</v>
      </c>
      <c r="C137" s="128">
        <v>43607</v>
      </c>
      <c r="E137"/>
      <c r="H137" s="91"/>
    </row>
    <row r="138" spans="1:8" x14ac:dyDescent="0.2">
      <c r="A138" s="126" t="s">
        <v>306</v>
      </c>
      <c r="B138" s="127">
        <v>7000</v>
      </c>
      <c r="C138" s="128">
        <v>43610</v>
      </c>
      <c r="E138"/>
      <c r="H138" s="91"/>
    </row>
    <row r="139" spans="1:8" x14ac:dyDescent="0.2">
      <c r="A139" s="126" t="s">
        <v>278</v>
      </c>
      <c r="B139" s="127">
        <v>11900</v>
      </c>
      <c r="C139" s="128">
        <v>43610</v>
      </c>
      <c r="E139"/>
      <c r="H139" s="91"/>
    </row>
    <row r="140" spans="1:8" x14ac:dyDescent="0.2">
      <c r="A140" s="126" t="s">
        <v>284</v>
      </c>
      <c r="B140" s="127">
        <v>18000</v>
      </c>
      <c r="C140" s="128">
        <v>43611</v>
      </c>
      <c r="E140"/>
      <c r="H140" s="91"/>
    </row>
    <row r="141" spans="1:8" x14ac:dyDescent="0.2">
      <c r="A141" s="126" t="s">
        <v>293</v>
      </c>
      <c r="B141" s="127">
        <v>18000</v>
      </c>
      <c r="C141" s="128">
        <v>43612</v>
      </c>
      <c r="E141"/>
      <c r="H141" s="91"/>
    </row>
    <row r="142" spans="1:8" x14ac:dyDescent="0.2">
      <c r="A142" s="126" t="s">
        <v>283</v>
      </c>
      <c r="B142" s="127">
        <v>36000</v>
      </c>
      <c r="C142" s="128">
        <v>43613</v>
      </c>
      <c r="E142"/>
      <c r="H142" s="91"/>
    </row>
    <row r="143" spans="1:8" x14ac:dyDescent="0.2">
      <c r="A143" s="126" t="s">
        <v>295</v>
      </c>
      <c r="B143" s="127">
        <v>30000</v>
      </c>
      <c r="C143" s="128">
        <v>43614</v>
      </c>
      <c r="E143"/>
      <c r="H143" s="91"/>
    </row>
    <row r="144" spans="1:8" x14ac:dyDescent="0.2">
      <c r="A144" s="126" t="s">
        <v>302</v>
      </c>
      <c r="B144" s="127">
        <v>1840</v>
      </c>
      <c r="C144" s="128">
        <v>43615</v>
      </c>
      <c r="E144"/>
      <c r="H144" s="91"/>
    </row>
    <row r="145" spans="1:8" x14ac:dyDescent="0.2">
      <c r="A145" s="126" t="s">
        <v>284</v>
      </c>
      <c r="B145" s="127">
        <v>30000</v>
      </c>
      <c r="C145" s="128">
        <v>43615</v>
      </c>
      <c r="E145"/>
      <c r="H145" s="91"/>
    </row>
    <row r="146" spans="1:8" x14ac:dyDescent="0.2">
      <c r="A146" s="126" t="s">
        <v>299</v>
      </c>
      <c r="B146" s="127">
        <v>16500</v>
      </c>
      <c r="C146" s="128">
        <v>43616</v>
      </c>
      <c r="E146"/>
      <c r="H146" s="91"/>
    </row>
    <row r="147" spans="1:8" x14ac:dyDescent="0.2">
      <c r="A147" s="126" t="s">
        <v>282</v>
      </c>
      <c r="B147" s="127">
        <v>69000</v>
      </c>
      <c r="C147" s="128">
        <v>43616</v>
      </c>
      <c r="E147"/>
      <c r="H147" s="91"/>
    </row>
    <row r="148" spans="1:8" x14ac:dyDescent="0.2">
      <c r="A148" s="126" t="s">
        <v>284</v>
      </c>
      <c r="B148" s="127">
        <v>8400</v>
      </c>
      <c r="C148" s="128">
        <v>43617</v>
      </c>
      <c r="E148"/>
      <c r="H148" s="91"/>
    </row>
    <row r="149" spans="1:8" x14ac:dyDescent="0.2">
      <c r="A149" s="126" t="s">
        <v>281</v>
      </c>
      <c r="B149" s="127">
        <v>13300</v>
      </c>
      <c r="C149" s="128">
        <v>43618</v>
      </c>
      <c r="E149"/>
      <c r="H149" s="91"/>
    </row>
    <row r="150" spans="1:8" x14ac:dyDescent="0.2">
      <c r="A150" s="126" t="s">
        <v>305</v>
      </c>
      <c r="B150" s="127">
        <v>48000</v>
      </c>
      <c r="C150" s="128">
        <v>43619</v>
      </c>
      <c r="E150"/>
      <c r="H150" s="91"/>
    </row>
    <row r="151" spans="1:8" x14ac:dyDescent="0.2">
      <c r="A151" s="126" t="s">
        <v>283</v>
      </c>
      <c r="B151" s="127">
        <v>1280</v>
      </c>
      <c r="C151" s="128">
        <v>43620</v>
      </c>
      <c r="E151"/>
      <c r="H151" s="91"/>
    </row>
    <row r="152" spans="1:8" x14ac:dyDescent="0.2">
      <c r="A152" s="126" t="s">
        <v>301</v>
      </c>
      <c r="B152" s="127">
        <v>9600</v>
      </c>
      <c r="C152" s="128">
        <v>43621</v>
      </c>
      <c r="E152"/>
      <c r="H152" s="91"/>
    </row>
    <row r="153" spans="1:8" x14ac:dyDescent="0.2">
      <c r="A153" s="126" t="s">
        <v>302</v>
      </c>
      <c r="B153" s="127">
        <v>48000</v>
      </c>
      <c r="C153" s="128">
        <v>43622</v>
      </c>
      <c r="E153"/>
      <c r="H153" s="91"/>
    </row>
    <row r="154" spans="1:8" x14ac:dyDescent="0.2">
      <c r="A154" s="126" t="s">
        <v>301</v>
      </c>
      <c r="B154" s="127">
        <v>11900</v>
      </c>
      <c r="C154" s="128">
        <v>43623</v>
      </c>
      <c r="E154"/>
      <c r="H154" s="91"/>
    </row>
    <row r="155" spans="1:8" x14ac:dyDescent="0.2">
      <c r="A155" s="126" t="s">
        <v>299</v>
      </c>
      <c r="B155" s="127">
        <v>22800</v>
      </c>
      <c r="C155" s="128">
        <v>43624</v>
      </c>
      <c r="E155"/>
      <c r="H155" s="91"/>
    </row>
    <row r="156" spans="1:8" x14ac:dyDescent="0.2">
      <c r="A156" s="126" t="s">
        <v>281</v>
      </c>
      <c r="B156" s="127">
        <v>12000</v>
      </c>
      <c r="C156" s="128">
        <v>43624</v>
      </c>
      <c r="E156"/>
      <c r="H156" s="91"/>
    </row>
    <row r="157" spans="1:8" x14ac:dyDescent="0.2">
      <c r="A157" s="126" t="s">
        <v>308</v>
      </c>
      <c r="B157" s="127">
        <v>8400</v>
      </c>
      <c r="C157" s="128">
        <v>43624</v>
      </c>
      <c r="E157"/>
      <c r="H157" s="91"/>
    </row>
    <row r="158" spans="1:8" x14ac:dyDescent="0.2">
      <c r="A158" s="126" t="s">
        <v>292</v>
      </c>
      <c r="B158" s="127">
        <v>16800</v>
      </c>
      <c r="C158" s="128">
        <v>43625</v>
      </c>
      <c r="E158"/>
      <c r="H158" s="91"/>
    </row>
    <row r="159" spans="1:8" x14ac:dyDescent="0.2">
      <c r="A159" s="126" t="s">
        <v>300</v>
      </c>
      <c r="B159" s="127">
        <v>12600</v>
      </c>
      <c r="C159" s="128">
        <v>43625</v>
      </c>
      <c r="E159"/>
      <c r="H159" s="91"/>
    </row>
    <row r="160" spans="1:8" x14ac:dyDescent="0.2">
      <c r="A160" s="126" t="s">
        <v>280</v>
      </c>
      <c r="B160" s="127">
        <v>33000</v>
      </c>
      <c r="C160" s="128">
        <v>43625</v>
      </c>
      <c r="E160"/>
      <c r="H160" s="91"/>
    </row>
    <row r="161" spans="1:8" x14ac:dyDescent="0.2">
      <c r="A161" s="126" t="s">
        <v>284</v>
      </c>
      <c r="B161" s="127">
        <v>25200</v>
      </c>
      <c r="C161" s="128">
        <v>43626</v>
      </c>
      <c r="E161"/>
      <c r="H161" s="91"/>
    </row>
    <row r="162" spans="1:8" x14ac:dyDescent="0.2">
      <c r="A162" s="126" t="s">
        <v>300</v>
      </c>
      <c r="B162" s="127">
        <v>48000</v>
      </c>
      <c r="C162" s="128">
        <v>43627</v>
      </c>
      <c r="E162"/>
      <c r="H162" s="91"/>
    </row>
    <row r="163" spans="1:8" x14ac:dyDescent="0.2">
      <c r="A163" s="126" t="s">
        <v>299</v>
      </c>
      <c r="B163" s="127">
        <v>22000</v>
      </c>
      <c r="C163" s="128">
        <v>43629</v>
      </c>
      <c r="E163"/>
      <c r="H163" s="91"/>
    </row>
    <row r="164" spans="1:8" x14ac:dyDescent="0.2">
      <c r="A164" s="126" t="s">
        <v>309</v>
      </c>
      <c r="B164" s="127">
        <v>1680</v>
      </c>
      <c r="C164" s="128">
        <v>43630</v>
      </c>
      <c r="E164"/>
      <c r="H164" s="91"/>
    </row>
    <row r="165" spans="1:8" x14ac:dyDescent="0.2">
      <c r="A165" s="126" t="s">
        <v>279</v>
      </c>
      <c r="B165" s="127">
        <v>8000</v>
      </c>
      <c r="C165" s="128">
        <v>43631</v>
      </c>
      <c r="E165"/>
      <c r="H165" s="91"/>
    </row>
    <row r="166" spans="1:8" x14ac:dyDescent="0.2">
      <c r="A166" s="126" t="s">
        <v>277</v>
      </c>
      <c r="B166" s="127">
        <v>1520</v>
      </c>
      <c r="C166" s="128">
        <v>43631</v>
      </c>
      <c r="E166"/>
      <c r="H166" s="91"/>
    </row>
    <row r="167" spans="1:8" x14ac:dyDescent="0.2">
      <c r="A167" s="126" t="s">
        <v>303</v>
      </c>
      <c r="B167" s="127">
        <v>23000</v>
      </c>
      <c r="C167" s="128">
        <v>43632</v>
      </c>
      <c r="E167"/>
      <c r="H167" s="91"/>
    </row>
    <row r="168" spans="1:8" x14ac:dyDescent="0.2">
      <c r="A168" s="126" t="s">
        <v>292</v>
      </c>
      <c r="B168" s="127">
        <v>13300</v>
      </c>
      <c r="C168" s="128">
        <v>43632</v>
      </c>
      <c r="E168"/>
      <c r="H168" s="91"/>
    </row>
    <row r="169" spans="1:8" x14ac:dyDescent="0.2">
      <c r="A169" s="126" t="s">
        <v>305</v>
      </c>
      <c r="B169" s="127">
        <v>54000</v>
      </c>
      <c r="C169" s="128">
        <v>43632</v>
      </c>
      <c r="E169"/>
      <c r="H169" s="91"/>
    </row>
    <row r="170" spans="1:8" x14ac:dyDescent="0.2">
      <c r="A170" s="126" t="s">
        <v>300</v>
      </c>
      <c r="B170" s="127">
        <v>69000</v>
      </c>
      <c r="C170" s="128">
        <v>43633</v>
      </c>
      <c r="E170"/>
      <c r="H170" s="91"/>
    </row>
    <row r="171" spans="1:8" x14ac:dyDescent="0.2">
      <c r="A171" s="126" t="s">
        <v>292</v>
      </c>
      <c r="B171" s="127">
        <v>26400</v>
      </c>
      <c r="C171" s="128">
        <v>43634</v>
      </c>
      <c r="E171"/>
      <c r="H171" s="91"/>
    </row>
    <row r="172" spans="1:8" x14ac:dyDescent="0.2">
      <c r="A172" s="126" t="s">
        <v>309</v>
      </c>
      <c r="B172" s="127">
        <v>25200</v>
      </c>
      <c r="C172" s="128">
        <v>43635</v>
      </c>
      <c r="E172"/>
      <c r="H172" s="91"/>
    </row>
    <row r="173" spans="1:8" x14ac:dyDescent="0.2">
      <c r="A173" s="126" t="s">
        <v>277</v>
      </c>
      <c r="B173" s="127">
        <v>48000</v>
      </c>
      <c r="C173" s="128">
        <v>43635</v>
      </c>
      <c r="E173"/>
      <c r="H173" s="91"/>
    </row>
    <row r="174" spans="1:8" x14ac:dyDescent="0.2">
      <c r="A174" s="126" t="s">
        <v>282</v>
      </c>
      <c r="B174" s="127">
        <v>5600</v>
      </c>
      <c r="C174" s="128">
        <v>43638</v>
      </c>
      <c r="E174"/>
      <c r="H174" s="91"/>
    </row>
    <row r="175" spans="1:8" x14ac:dyDescent="0.2">
      <c r="A175" s="126" t="s">
        <v>281</v>
      </c>
      <c r="B175" s="127">
        <v>22000</v>
      </c>
      <c r="C175" s="128">
        <v>43639</v>
      </c>
      <c r="E175"/>
      <c r="H175" s="91"/>
    </row>
    <row r="176" spans="1:8" x14ac:dyDescent="0.2">
      <c r="A176" s="126" t="s">
        <v>299</v>
      </c>
      <c r="B176" s="127">
        <v>6400</v>
      </c>
      <c r="C176" s="128">
        <v>43639</v>
      </c>
      <c r="E176"/>
      <c r="H176" s="91"/>
    </row>
    <row r="177" spans="1:8" x14ac:dyDescent="0.2">
      <c r="A177" s="126" t="s">
        <v>305</v>
      </c>
      <c r="B177" s="127">
        <v>14400</v>
      </c>
      <c r="C177" s="128">
        <v>43641</v>
      </c>
      <c r="E177"/>
      <c r="H177" s="91"/>
    </row>
    <row r="178" spans="1:8" x14ac:dyDescent="0.2">
      <c r="A178" s="126" t="s">
        <v>299</v>
      </c>
      <c r="B178" s="127">
        <v>28800</v>
      </c>
      <c r="C178" s="128">
        <v>43642</v>
      </c>
      <c r="E178"/>
      <c r="H178" s="91"/>
    </row>
    <row r="179" spans="1:8" x14ac:dyDescent="0.2">
      <c r="A179" s="126" t="s">
        <v>293</v>
      </c>
      <c r="B179" s="127">
        <v>28800</v>
      </c>
      <c r="C179" s="128">
        <v>43643</v>
      </c>
      <c r="E179"/>
      <c r="H179" s="91"/>
    </row>
    <row r="180" spans="1:8" x14ac:dyDescent="0.2">
      <c r="A180" s="126" t="s">
        <v>281</v>
      </c>
      <c r="B180" s="127">
        <v>13500</v>
      </c>
      <c r="C180" s="128">
        <v>43643</v>
      </c>
      <c r="E180"/>
      <c r="H180" s="91"/>
    </row>
    <row r="181" spans="1:8" x14ac:dyDescent="0.2">
      <c r="A181" s="126" t="s">
        <v>284</v>
      </c>
      <c r="B181" s="127">
        <v>19800</v>
      </c>
      <c r="C181" s="128">
        <v>43645</v>
      </c>
      <c r="E181"/>
      <c r="H181" s="91"/>
    </row>
    <row r="182" spans="1:8" x14ac:dyDescent="0.2">
      <c r="A182" s="126" t="s">
        <v>303</v>
      </c>
      <c r="B182" s="127">
        <v>27600</v>
      </c>
      <c r="C182" s="128">
        <v>43645</v>
      </c>
      <c r="E182"/>
      <c r="H182" s="91"/>
    </row>
    <row r="183" spans="1:8" x14ac:dyDescent="0.2">
      <c r="A183" s="126" t="s">
        <v>282</v>
      </c>
      <c r="B183" s="127">
        <v>69000</v>
      </c>
      <c r="C183" s="128">
        <v>43645</v>
      </c>
      <c r="E183"/>
      <c r="H183" s="91"/>
    </row>
    <row r="184" spans="1:8" x14ac:dyDescent="0.2">
      <c r="A184" s="126" t="s">
        <v>299</v>
      </c>
      <c r="B184" s="127">
        <v>10500</v>
      </c>
      <c r="C184" s="128">
        <v>43647</v>
      </c>
      <c r="E184"/>
      <c r="H184" s="91"/>
    </row>
    <row r="185" spans="1:8" x14ac:dyDescent="0.2">
      <c r="A185" s="126" t="s">
        <v>292</v>
      </c>
      <c r="B185" s="127">
        <v>10200</v>
      </c>
      <c r="C185" s="128">
        <v>43648</v>
      </c>
      <c r="E185"/>
      <c r="H185" s="91"/>
    </row>
    <row r="186" spans="1:8" x14ac:dyDescent="0.2">
      <c r="A186" s="126" t="s">
        <v>305</v>
      </c>
      <c r="B186" s="127">
        <v>16200</v>
      </c>
      <c r="C186" s="128">
        <v>43649</v>
      </c>
      <c r="E186"/>
      <c r="H186" s="91"/>
    </row>
    <row r="187" spans="1:8" x14ac:dyDescent="0.2">
      <c r="A187" s="126" t="s">
        <v>292</v>
      </c>
      <c r="B187" s="127">
        <v>16500</v>
      </c>
      <c r="C187" s="128">
        <v>43650</v>
      </c>
      <c r="E187"/>
      <c r="H187" s="91"/>
    </row>
    <row r="188" spans="1:8" x14ac:dyDescent="0.2">
      <c r="A188" s="126" t="s">
        <v>305</v>
      </c>
      <c r="B188" s="127">
        <v>16500</v>
      </c>
      <c r="C188" s="128">
        <v>43652</v>
      </c>
      <c r="E188"/>
      <c r="H188" s="91"/>
    </row>
    <row r="189" spans="1:8" x14ac:dyDescent="0.2">
      <c r="A189" s="126" t="s">
        <v>300</v>
      </c>
      <c r="B189" s="127">
        <v>26400</v>
      </c>
      <c r="C189" s="128">
        <v>43656</v>
      </c>
      <c r="E189"/>
      <c r="H189" s="91"/>
    </row>
    <row r="190" spans="1:8" x14ac:dyDescent="0.2">
      <c r="A190" s="126" t="s">
        <v>297</v>
      </c>
      <c r="B190" s="127">
        <v>10000</v>
      </c>
      <c r="C190" s="128">
        <v>43659</v>
      </c>
      <c r="E190"/>
      <c r="H190" s="91"/>
    </row>
    <row r="191" spans="1:8" x14ac:dyDescent="0.2">
      <c r="A191" s="126" t="s">
        <v>297</v>
      </c>
      <c r="B191" s="127">
        <v>16200</v>
      </c>
      <c r="C191" s="128">
        <v>43659</v>
      </c>
      <c r="E191"/>
      <c r="H191" s="91"/>
    </row>
    <row r="192" spans="1:8" x14ac:dyDescent="0.2">
      <c r="A192" s="126" t="s">
        <v>283</v>
      </c>
      <c r="B192" s="127">
        <v>11500</v>
      </c>
      <c r="C192" s="128">
        <v>43660</v>
      </c>
      <c r="E192"/>
      <c r="H192" s="91"/>
    </row>
    <row r="193" spans="1:8" x14ac:dyDescent="0.2">
      <c r="A193" s="126" t="s">
        <v>278</v>
      </c>
      <c r="B193" s="127">
        <v>30000</v>
      </c>
      <c r="C193" s="128">
        <v>43660</v>
      </c>
      <c r="E193"/>
      <c r="H193" s="91"/>
    </row>
    <row r="194" spans="1:8" x14ac:dyDescent="0.2">
      <c r="A194" s="126" t="s">
        <v>281</v>
      </c>
      <c r="B194" s="127">
        <v>24000</v>
      </c>
      <c r="C194" s="128">
        <v>43661</v>
      </c>
      <c r="E194"/>
      <c r="H194" s="91"/>
    </row>
    <row r="195" spans="1:8" x14ac:dyDescent="0.2">
      <c r="A195" s="126" t="s">
        <v>305</v>
      </c>
      <c r="B195" s="127">
        <v>7700</v>
      </c>
      <c r="C195" s="128">
        <v>43662</v>
      </c>
      <c r="E195"/>
      <c r="H195" s="91"/>
    </row>
    <row r="196" spans="1:8" x14ac:dyDescent="0.2">
      <c r="A196" s="126" t="s">
        <v>284</v>
      </c>
      <c r="B196" s="127">
        <v>6300</v>
      </c>
      <c r="C196" s="128">
        <v>43663</v>
      </c>
      <c r="E196"/>
      <c r="H196" s="91"/>
    </row>
    <row r="197" spans="1:8" x14ac:dyDescent="0.2">
      <c r="A197" s="126" t="s">
        <v>296</v>
      </c>
      <c r="B197" s="127">
        <v>2000</v>
      </c>
      <c r="C197" s="128">
        <v>43663</v>
      </c>
      <c r="E197"/>
      <c r="H197" s="91"/>
    </row>
    <row r="198" spans="1:8" x14ac:dyDescent="0.2">
      <c r="A198" s="126" t="s">
        <v>302</v>
      </c>
      <c r="B198" s="127">
        <v>7000</v>
      </c>
      <c r="C198" s="128">
        <v>43663</v>
      </c>
      <c r="E198"/>
      <c r="H198" s="91"/>
    </row>
    <row r="199" spans="1:8" x14ac:dyDescent="0.2">
      <c r="A199" s="126" t="s">
        <v>280</v>
      </c>
      <c r="B199" s="127">
        <v>57000</v>
      </c>
      <c r="C199" s="128">
        <v>43665</v>
      </c>
      <c r="E199"/>
      <c r="H199" s="91"/>
    </row>
    <row r="200" spans="1:8" x14ac:dyDescent="0.2">
      <c r="A200" s="126" t="s">
        <v>283</v>
      </c>
      <c r="B200" s="127">
        <v>69000</v>
      </c>
      <c r="C200" s="128">
        <v>43667</v>
      </c>
      <c r="E200"/>
      <c r="H200" s="91"/>
    </row>
    <row r="201" spans="1:8" x14ac:dyDescent="0.2">
      <c r="A201" s="126" t="s">
        <v>309</v>
      </c>
      <c r="B201" s="127">
        <v>20400</v>
      </c>
      <c r="C201" s="128">
        <v>43667</v>
      </c>
      <c r="E201"/>
      <c r="H201" s="91"/>
    </row>
    <row r="202" spans="1:8" x14ac:dyDescent="0.2">
      <c r="A202" s="126" t="s">
        <v>305</v>
      </c>
      <c r="B202" s="127">
        <v>22000</v>
      </c>
      <c r="C202" s="128">
        <v>43667</v>
      </c>
      <c r="E202"/>
      <c r="H202" s="91"/>
    </row>
    <row r="203" spans="1:8" x14ac:dyDescent="0.2">
      <c r="A203" s="126" t="s">
        <v>305</v>
      </c>
      <c r="B203" s="127">
        <v>5600</v>
      </c>
      <c r="C203" s="128">
        <v>43667</v>
      </c>
      <c r="E203"/>
      <c r="H203" s="91"/>
    </row>
    <row r="204" spans="1:8" x14ac:dyDescent="0.2">
      <c r="A204" s="126" t="s">
        <v>299</v>
      </c>
      <c r="B204" s="127">
        <v>10500</v>
      </c>
      <c r="C204" s="128">
        <v>43669</v>
      </c>
      <c r="E204"/>
      <c r="H204" s="91"/>
    </row>
    <row r="205" spans="1:8" x14ac:dyDescent="0.2">
      <c r="A205" s="126" t="s">
        <v>280</v>
      </c>
      <c r="B205" s="127">
        <v>27600</v>
      </c>
      <c r="C205" s="128">
        <v>43670</v>
      </c>
      <c r="E205"/>
      <c r="H205" s="91"/>
    </row>
    <row r="206" spans="1:8" x14ac:dyDescent="0.2">
      <c r="A206" s="126" t="s">
        <v>308</v>
      </c>
      <c r="B206" s="127">
        <v>54000</v>
      </c>
      <c r="C206" s="128">
        <v>43670</v>
      </c>
      <c r="E206"/>
      <c r="H206" s="91"/>
    </row>
    <row r="207" spans="1:8" x14ac:dyDescent="0.2">
      <c r="A207" s="126" t="s">
        <v>294</v>
      </c>
      <c r="B207" s="127">
        <v>20000</v>
      </c>
      <c r="C207" s="128">
        <v>43673</v>
      </c>
      <c r="E207"/>
      <c r="H207" s="91"/>
    </row>
    <row r="208" spans="1:8" x14ac:dyDescent="0.2">
      <c r="A208" s="126" t="s">
        <v>292</v>
      </c>
      <c r="B208" s="127">
        <v>8000</v>
      </c>
      <c r="C208" s="128">
        <v>43673</v>
      </c>
      <c r="E208"/>
      <c r="H208" s="91"/>
    </row>
    <row r="209" spans="1:8" x14ac:dyDescent="0.2">
      <c r="A209" s="126" t="s">
        <v>281</v>
      </c>
      <c r="B209" s="127">
        <v>8050</v>
      </c>
      <c r="C209" s="128">
        <v>43674</v>
      </c>
      <c r="E209"/>
      <c r="H209" s="91"/>
    </row>
    <row r="210" spans="1:8" x14ac:dyDescent="0.2">
      <c r="A210" s="126" t="s">
        <v>305</v>
      </c>
      <c r="B210" s="127">
        <v>5950</v>
      </c>
      <c r="C210" s="128">
        <v>43674</v>
      </c>
      <c r="E210"/>
      <c r="H210" s="91"/>
    </row>
    <row r="211" spans="1:8" x14ac:dyDescent="0.2">
      <c r="A211" s="126" t="s">
        <v>305</v>
      </c>
      <c r="B211" s="127">
        <v>12600</v>
      </c>
      <c r="C211" s="128">
        <v>43674</v>
      </c>
      <c r="E211"/>
      <c r="H211" s="91"/>
    </row>
    <row r="212" spans="1:8" x14ac:dyDescent="0.2">
      <c r="A212" s="126" t="s">
        <v>283</v>
      </c>
      <c r="B212" s="127">
        <v>9000</v>
      </c>
      <c r="C212" s="128">
        <v>43675</v>
      </c>
      <c r="E212"/>
      <c r="H212" s="91"/>
    </row>
    <row r="213" spans="1:8" x14ac:dyDescent="0.2">
      <c r="A213" s="126" t="s">
        <v>310</v>
      </c>
      <c r="B213" s="127">
        <v>17100</v>
      </c>
      <c r="C213" s="128">
        <v>43677</v>
      </c>
      <c r="E213"/>
      <c r="H213" s="91"/>
    </row>
    <row r="214" spans="1:8" x14ac:dyDescent="0.2">
      <c r="A214" s="126" t="s">
        <v>284</v>
      </c>
      <c r="B214" s="127">
        <v>63000</v>
      </c>
      <c r="C214" s="128">
        <v>43678</v>
      </c>
      <c r="E214"/>
      <c r="H214" s="91"/>
    </row>
    <row r="215" spans="1:8" x14ac:dyDescent="0.2">
      <c r="A215" s="126" t="s">
        <v>299</v>
      </c>
      <c r="B215" s="127">
        <v>30000</v>
      </c>
      <c r="C215" s="128">
        <v>43678</v>
      </c>
      <c r="E215"/>
      <c r="H215" s="91"/>
    </row>
    <row r="216" spans="1:8" x14ac:dyDescent="0.2">
      <c r="A216" s="126" t="s">
        <v>300</v>
      </c>
      <c r="B216" s="127">
        <v>36000</v>
      </c>
      <c r="C216" s="128">
        <v>43678</v>
      </c>
      <c r="E216"/>
      <c r="H216" s="91"/>
    </row>
    <row r="217" spans="1:8" x14ac:dyDescent="0.2">
      <c r="A217" s="126" t="s">
        <v>281</v>
      </c>
      <c r="B217" s="127">
        <v>15000</v>
      </c>
      <c r="C217" s="128">
        <v>43679</v>
      </c>
      <c r="E217"/>
      <c r="H217" s="91"/>
    </row>
    <row r="218" spans="1:8" x14ac:dyDescent="0.2">
      <c r="A218" s="126" t="s">
        <v>293</v>
      </c>
      <c r="B218" s="127">
        <v>27600</v>
      </c>
      <c r="C218" s="128">
        <v>43681</v>
      </c>
      <c r="E218"/>
      <c r="H218" s="91"/>
    </row>
    <row r="219" spans="1:8" x14ac:dyDescent="0.2">
      <c r="A219" s="126" t="s">
        <v>300</v>
      </c>
      <c r="B219" s="127">
        <v>11000</v>
      </c>
      <c r="C219" s="128">
        <v>43682</v>
      </c>
      <c r="E219"/>
      <c r="H219" s="91"/>
    </row>
    <row r="220" spans="1:8" x14ac:dyDescent="0.2">
      <c r="A220" s="126" t="s">
        <v>303</v>
      </c>
      <c r="B220" s="127">
        <v>17000</v>
      </c>
      <c r="C220" s="128">
        <v>43683</v>
      </c>
      <c r="E220"/>
      <c r="H220" s="91"/>
    </row>
    <row r="221" spans="1:8" x14ac:dyDescent="0.2">
      <c r="A221" s="126" t="s">
        <v>301</v>
      </c>
      <c r="B221" s="127">
        <v>17600</v>
      </c>
      <c r="C221" s="128">
        <v>43684</v>
      </c>
      <c r="E221"/>
      <c r="H221" s="91"/>
    </row>
    <row r="222" spans="1:8" x14ac:dyDescent="0.2">
      <c r="A222" s="126" t="s">
        <v>280</v>
      </c>
      <c r="B222" s="127">
        <v>13300</v>
      </c>
      <c r="C222" s="128">
        <v>43687</v>
      </c>
      <c r="E222"/>
      <c r="H222" s="91"/>
    </row>
    <row r="223" spans="1:8" x14ac:dyDescent="0.2">
      <c r="A223" s="126" t="s">
        <v>278</v>
      </c>
      <c r="B223" s="127">
        <v>7500</v>
      </c>
      <c r="C223" s="128">
        <v>43690</v>
      </c>
      <c r="E223"/>
      <c r="H223" s="91"/>
    </row>
    <row r="224" spans="1:8" x14ac:dyDescent="0.2">
      <c r="A224" s="126" t="s">
        <v>305</v>
      </c>
      <c r="B224" s="127">
        <v>16800</v>
      </c>
      <c r="C224" s="128">
        <v>43691</v>
      </c>
      <c r="E224"/>
      <c r="H224" s="91"/>
    </row>
    <row r="225" spans="1:8" x14ac:dyDescent="0.2">
      <c r="A225" s="126" t="s">
        <v>277</v>
      </c>
      <c r="B225" s="127">
        <v>8500</v>
      </c>
      <c r="C225" s="128">
        <v>43691</v>
      </c>
      <c r="E225"/>
      <c r="H225" s="91"/>
    </row>
    <row r="226" spans="1:8" x14ac:dyDescent="0.2">
      <c r="A226" s="126" t="s">
        <v>298</v>
      </c>
      <c r="B226" s="127">
        <v>33000</v>
      </c>
      <c r="C226" s="128">
        <v>43692</v>
      </c>
      <c r="E226"/>
      <c r="H226" s="91"/>
    </row>
    <row r="227" spans="1:8" x14ac:dyDescent="0.2">
      <c r="A227" s="126" t="s">
        <v>310</v>
      </c>
      <c r="B227" s="127">
        <v>33000</v>
      </c>
      <c r="C227" s="128">
        <v>43693</v>
      </c>
      <c r="E227"/>
      <c r="H227" s="91"/>
    </row>
    <row r="228" spans="1:8" x14ac:dyDescent="0.2">
      <c r="A228" s="126" t="s">
        <v>300</v>
      </c>
      <c r="B228" s="127">
        <v>19800</v>
      </c>
      <c r="C228" s="128">
        <v>43694</v>
      </c>
      <c r="E228"/>
      <c r="H228" s="91"/>
    </row>
    <row r="229" spans="1:8" x14ac:dyDescent="0.2">
      <c r="A229" s="126" t="s">
        <v>278</v>
      </c>
      <c r="B229" s="127">
        <v>17600</v>
      </c>
      <c r="C229" s="128">
        <v>43694</v>
      </c>
      <c r="E229"/>
      <c r="H229" s="91"/>
    </row>
    <row r="230" spans="1:8" x14ac:dyDescent="0.2">
      <c r="A230" s="126" t="s">
        <v>281</v>
      </c>
      <c r="B230" s="127">
        <v>12000</v>
      </c>
      <c r="C230" s="128">
        <v>43696</v>
      </c>
      <c r="E230"/>
      <c r="H230" s="91"/>
    </row>
    <row r="231" spans="1:8" x14ac:dyDescent="0.2">
      <c r="A231" s="126" t="s">
        <v>277</v>
      </c>
      <c r="B231" s="127">
        <v>22500</v>
      </c>
      <c r="C231" s="128">
        <v>43699</v>
      </c>
      <c r="E231"/>
      <c r="H231" s="91"/>
    </row>
    <row r="232" spans="1:8" x14ac:dyDescent="0.2">
      <c r="A232" s="126" t="s">
        <v>295</v>
      </c>
      <c r="B232" s="127">
        <v>16800</v>
      </c>
      <c r="C232" s="128">
        <v>43700</v>
      </c>
      <c r="E232"/>
      <c r="H232" s="91"/>
    </row>
    <row r="233" spans="1:8" x14ac:dyDescent="0.2">
      <c r="A233" s="126" t="s">
        <v>305</v>
      </c>
      <c r="B233" s="127">
        <v>21600</v>
      </c>
      <c r="C233" s="128">
        <v>43701</v>
      </c>
      <c r="E233"/>
      <c r="H233" s="91"/>
    </row>
    <row r="234" spans="1:8" x14ac:dyDescent="0.2">
      <c r="A234" s="126" t="s">
        <v>298</v>
      </c>
      <c r="B234" s="127">
        <v>21600</v>
      </c>
      <c r="C234" s="128">
        <v>43702</v>
      </c>
      <c r="E234"/>
      <c r="H234" s="91"/>
    </row>
    <row r="235" spans="1:8" x14ac:dyDescent="0.2">
      <c r="A235" s="126" t="s">
        <v>308</v>
      </c>
      <c r="B235" s="127">
        <v>7700</v>
      </c>
      <c r="C235" s="128">
        <v>43702</v>
      </c>
      <c r="E235"/>
      <c r="H235" s="91"/>
    </row>
    <row r="236" spans="1:8" x14ac:dyDescent="0.2">
      <c r="A236" s="126" t="s">
        <v>306</v>
      </c>
      <c r="B236" s="127">
        <v>30000</v>
      </c>
      <c r="C236" s="128">
        <v>43705</v>
      </c>
      <c r="E236"/>
      <c r="H236" s="91"/>
    </row>
    <row r="237" spans="1:8" x14ac:dyDescent="0.2">
      <c r="A237" s="126" t="s">
        <v>298</v>
      </c>
      <c r="B237" s="127">
        <v>19200</v>
      </c>
      <c r="C237" s="128">
        <v>43706</v>
      </c>
      <c r="E237"/>
      <c r="H237" s="91"/>
    </row>
    <row r="238" spans="1:8" x14ac:dyDescent="0.2">
      <c r="A238" s="126" t="s">
        <v>305</v>
      </c>
      <c r="B238" s="127">
        <v>14400</v>
      </c>
      <c r="C238" s="128">
        <v>43706</v>
      </c>
      <c r="E238"/>
      <c r="H238" s="91"/>
    </row>
    <row r="239" spans="1:8" x14ac:dyDescent="0.2">
      <c r="A239" s="126" t="s">
        <v>299</v>
      </c>
      <c r="B239" s="127">
        <v>19000</v>
      </c>
      <c r="C239" s="128">
        <v>43707</v>
      </c>
      <c r="E239"/>
      <c r="H239" s="91"/>
    </row>
    <row r="240" spans="1:8" x14ac:dyDescent="0.2">
      <c r="A240" s="126" t="s">
        <v>300</v>
      </c>
      <c r="B240" s="127">
        <v>8750</v>
      </c>
      <c r="C240" s="128">
        <v>43707</v>
      </c>
      <c r="E240"/>
      <c r="H240" s="91"/>
    </row>
    <row r="241" spans="1:8" x14ac:dyDescent="0.2">
      <c r="A241" s="126" t="s">
        <v>308</v>
      </c>
      <c r="B241" s="127">
        <v>20400</v>
      </c>
      <c r="C241" s="128">
        <v>43707</v>
      </c>
      <c r="E241"/>
      <c r="H241" s="91"/>
    </row>
    <row r="242" spans="1:8" x14ac:dyDescent="0.2">
      <c r="A242" s="126" t="s">
        <v>305</v>
      </c>
      <c r="B242" s="127">
        <v>14000</v>
      </c>
      <c r="C242" s="128">
        <v>43708</v>
      </c>
      <c r="E242"/>
      <c r="H242" s="91"/>
    </row>
    <row r="243" spans="1:8" x14ac:dyDescent="0.2">
      <c r="A243" s="126" t="s">
        <v>280</v>
      </c>
      <c r="B243" s="127">
        <v>18700</v>
      </c>
      <c r="C243" s="128">
        <v>43710</v>
      </c>
      <c r="E243"/>
      <c r="H243" s="91"/>
    </row>
    <row r="244" spans="1:8" x14ac:dyDescent="0.2">
      <c r="A244" s="126" t="s">
        <v>300</v>
      </c>
      <c r="B244" s="127">
        <v>63000</v>
      </c>
      <c r="C244" s="128">
        <v>43711</v>
      </c>
      <c r="E244"/>
      <c r="H244" s="91"/>
    </row>
    <row r="245" spans="1:8" x14ac:dyDescent="0.2">
      <c r="A245" s="126" t="s">
        <v>305</v>
      </c>
      <c r="B245" s="127">
        <v>13300</v>
      </c>
      <c r="C245" s="128">
        <v>43712</v>
      </c>
      <c r="E245"/>
      <c r="H245" s="91"/>
    </row>
    <row r="246" spans="1:8" x14ac:dyDescent="0.2">
      <c r="A246" s="126" t="s">
        <v>298</v>
      </c>
      <c r="B246" s="127">
        <v>54000</v>
      </c>
      <c r="C246" s="128">
        <v>43713</v>
      </c>
      <c r="E246"/>
      <c r="H246" s="91"/>
    </row>
    <row r="247" spans="1:8" x14ac:dyDescent="0.2">
      <c r="A247" s="126" t="s">
        <v>277</v>
      </c>
      <c r="B247" s="127">
        <v>17500</v>
      </c>
      <c r="C247" s="128">
        <v>43715</v>
      </c>
      <c r="E247"/>
      <c r="H247" s="91"/>
    </row>
    <row r="248" spans="1:8" x14ac:dyDescent="0.2">
      <c r="A248" s="126" t="s">
        <v>298</v>
      </c>
      <c r="B248" s="127">
        <v>20400</v>
      </c>
      <c r="C248" s="128">
        <v>43717</v>
      </c>
      <c r="E248"/>
      <c r="H248" s="91"/>
    </row>
    <row r="249" spans="1:8" x14ac:dyDescent="0.2">
      <c r="A249" s="126" t="s">
        <v>292</v>
      </c>
      <c r="B249" s="127">
        <v>25200</v>
      </c>
      <c r="C249" s="128">
        <v>43719</v>
      </c>
      <c r="E249"/>
      <c r="H249" s="91"/>
    </row>
    <row r="250" spans="1:8" x14ac:dyDescent="0.2">
      <c r="A250" s="126" t="s">
        <v>305</v>
      </c>
      <c r="B250" s="127">
        <v>8750</v>
      </c>
      <c r="C250" s="128">
        <v>43720</v>
      </c>
      <c r="E250"/>
      <c r="H250" s="91"/>
    </row>
    <row r="251" spans="1:8" x14ac:dyDescent="0.2">
      <c r="A251" s="126" t="s">
        <v>280</v>
      </c>
      <c r="B251" s="127">
        <v>17500</v>
      </c>
      <c r="C251" s="128">
        <v>43720</v>
      </c>
      <c r="E251"/>
      <c r="H251" s="91"/>
    </row>
    <row r="252" spans="1:8" x14ac:dyDescent="0.2">
      <c r="A252" s="126" t="s">
        <v>292</v>
      </c>
      <c r="B252" s="127">
        <v>16800</v>
      </c>
      <c r="C252" s="128">
        <v>43721</v>
      </c>
      <c r="E252"/>
      <c r="H252" s="91"/>
    </row>
    <row r="253" spans="1:8" x14ac:dyDescent="0.2">
      <c r="A253" s="126" t="s">
        <v>280</v>
      </c>
      <c r="B253" s="127">
        <v>10800</v>
      </c>
      <c r="C253" s="128">
        <v>43723</v>
      </c>
      <c r="E253"/>
      <c r="H253" s="91"/>
    </row>
    <row r="254" spans="1:8" x14ac:dyDescent="0.2">
      <c r="A254" s="126" t="s">
        <v>308</v>
      </c>
      <c r="B254" s="127">
        <v>20700</v>
      </c>
      <c r="C254" s="128">
        <v>43723</v>
      </c>
      <c r="E254"/>
      <c r="H254" s="91"/>
    </row>
    <row r="255" spans="1:8" x14ac:dyDescent="0.2">
      <c r="A255" s="126" t="s">
        <v>308</v>
      </c>
      <c r="B255" s="127">
        <v>17100</v>
      </c>
      <c r="C255" s="128">
        <v>43725</v>
      </c>
      <c r="E255"/>
      <c r="H255" s="91"/>
    </row>
    <row r="256" spans="1:8" x14ac:dyDescent="0.2">
      <c r="A256" s="126" t="s">
        <v>283</v>
      </c>
      <c r="B256" s="127">
        <v>6650</v>
      </c>
      <c r="C256" s="128">
        <v>43726</v>
      </c>
      <c r="E256"/>
      <c r="H256" s="91"/>
    </row>
    <row r="257" spans="1:8" x14ac:dyDescent="0.2">
      <c r="A257" s="126" t="s">
        <v>293</v>
      </c>
      <c r="B257" s="127">
        <v>9000</v>
      </c>
      <c r="C257" s="128">
        <v>43727</v>
      </c>
      <c r="E257"/>
      <c r="H257" s="91"/>
    </row>
    <row r="258" spans="1:8" x14ac:dyDescent="0.2">
      <c r="A258" s="126" t="s">
        <v>305</v>
      </c>
      <c r="B258" s="127">
        <v>8400</v>
      </c>
      <c r="C258" s="128">
        <v>43727</v>
      </c>
      <c r="E258"/>
      <c r="H258" s="91"/>
    </row>
    <row r="259" spans="1:8" x14ac:dyDescent="0.2">
      <c r="A259" s="126" t="s">
        <v>306</v>
      </c>
      <c r="B259" s="127">
        <v>8800</v>
      </c>
      <c r="C259" s="128">
        <v>43729</v>
      </c>
      <c r="E259"/>
      <c r="H259" s="91"/>
    </row>
    <row r="260" spans="1:8" x14ac:dyDescent="0.2">
      <c r="A260" s="126" t="s">
        <v>306</v>
      </c>
      <c r="B260" s="127">
        <v>8400</v>
      </c>
      <c r="C260" s="128">
        <v>43731</v>
      </c>
      <c r="E260"/>
      <c r="H260" s="91"/>
    </row>
    <row r="261" spans="1:8" x14ac:dyDescent="0.2">
      <c r="A261" s="126" t="s">
        <v>306</v>
      </c>
      <c r="B261" s="127">
        <v>66000</v>
      </c>
      <c r="C261" s="128">
        <v>43732</v>
      </c>
      <c r="E261"/>
      <c r="H261" s="91"/>
    </row>
    <row r="262" spans="1:8" x14ac:dyDescent="0.2">
      <c r="A262" s="126" t="s">
        <v>299</v>
      </c>
      <c r="B262" s="127">
        <v>16800</v>
      </c>
      <c r="C262" s="128">
        <v>43733</v>
      </c>
      <c r="E262"/>
      <c r="H262" s="91"/>
    </row>
    <row r="263" spans="1:8" x14ac:dyDescent="0.2">
      <c r="A263" s="126" t="s">
        <v>295</v>
      </c>
      <c r="B263" s="127">
        <v>22000</v>
      </c>
      <c r="C263" s="128">
        <v>43733</v>
      </c>
      <c r="E263"/>
      <c r="H263" s="91"/>
    </row>
    <row r="264" spans="1:8" x14ac:dyDescent="0.2">
      <c r="A264" s="126" t="s">
        <v>282</v>
      </c>
      <c r="B264" s="127">
        <v>8400</v>
      </c>
      <c r="C264" s="128">
        <v>43733</v>
      </c>
      <c r="E264"/>
      <c r="H264" s="91"/>
    </row>
    <row r="265" spans="1:8" x14ac:dyDescent="0.2">
      <c r="A265" s="126" t="s">
        <v>298</v>
      </c>
      <c r="B265" s="127">
        <v>7200</v>
      </c>
      <c r="C265" s="128">
        <v>43733</v>
      </c>
      <c r="E265"/>
      <c r="H265" s="91"/>
    </row>
    <row r="266" spans="1:8" x14ac:dyDescent="0.2">
      <c r="A266" s="126" t="s">
        <v>280</v>
      </c>
      <c r="B266" s="127">
        <v>1520</v>
      </c>
      <c r="C266" s="128">
        <v>43739</v>
      </c>
      <c r="E266"/>
      <c r="H266" s="91"/>
    </row>
    <row r="267" spans="1:8" x14ac:dyDescent="0.2">
      <c r="A267" s="126" t="s">
        <v>283</v>
      </c>
      <c r="B267" s="127">
        <v>16200</v>
      </c>
      <c r="C267" s="128">
        <v>43739</v>
      </c>
      <c r="E267"/>
      <c r="H267" s="91"/>
    </row>
    <row r="268" spans="1:8" x14ac:dyDescent="0.2">
      <c r="A268" s="126" t="s">
        <v>298</v>
      </c>
      <c r="B268" s="127">
        <v>7700</v>
      </c>
      <c r="C268" s="128">
        <v>43739</v>
      </c>
      <c r="E268"/>
      <c r="H268" s="91"/>
    </row>
    <row r="269" spans="1:8" x14ac:dyDescent="0.2">
      <c r="A269" s="126" t="s">
        <v>280</v>
      </c>
      <c r="B269" s="127">
        <v>18000</v>
      </c>
      <c r="C269" s="128">
        <v>43740</v>
      </c>
      <c r="E269"/>
      <c r="H269" s="91"/>
    </row>
    <row r="270" spans="1:8" x14ac:dyDescent="0.2">
      <c r="A270" s="126" t="s">
        <v>306</v>
      </c>
      <c r="B270" s="127">
        <v>2000</v>
      </c>
      <c r="C270" s="128">
        <v>43741</v>
      </c>
      <c r="E270"/>
      <c r="H270" s="91"/>
    </row>
    <row r="271" spans="1:8" x14ac:dyDescent="0.2">
      <c r="A271" s="126" t="s">
        <v>308</v>
      </c>
      <c r="B271" s="127">
        <v>18900</v>
      </c>
      <c r="C271" s="128">
        <v>43742</v>
      </c>
      <c r="E271"/>
      <c r="H271" s="91"/>
    </row>
    <row r="272" spans="1:8" x14ac:dyDescent="0.2">
      <c r="A272" s="126" t="s">
        <v>300</v>
      </c>
      <c r="B272" s="127">
        <v>6400</v>
      </c>
      <c r="C272" s="128">
        <v>43744</v>
      </c>
      <c r="E272"/>
      <c r="H272" s="91"/>
    </row>
    <row r="273" spans="1:8" x14ac:dyDescent="0.2">
      <c r="A273" s="126" t="s">
        <v>295</v>
      </c>
      <c r="B273" s="127">
        <v>24000</v>
      </c>
      <c r="C273" s="128">
        <v>43745</v>
      </c>
      <c r="E273"/>
      <c r="H273" s="91"/>
    </row>
    <row r="274" spans="1:8" x14ac:dyDescent="0.2">
      <c r="A274" s="126" t="s">
        <v>280</v>
      </c>
      <c r="B274" s="127">
        <v>1360</v>
      </c>
      <c r="C274" s="128">
        <v>43747</v>
      </c>
      <c r="E274"/>
      <c r="H274" s="91"/>
    </row>
    <row r="275" spans="1:8" x14ac:dyDescent="0.2">
      <c r="A275" s="126" t="s">
        <v>302</v>
      </c>
      <c r="B275" s="127">
        <v>75000</v>
      </c>
      <c r="C275" s="128">
        <v>43748</v>
      </c>
      <c r="E275"/>
      <c r="H275" s="91"/>
    </row>
    <row r="276" spans="1:8" x14ac:dyDescent="0.2">
      <c r="A276" s="126" t="s">
        <v>278</v>
      </c>
      <c r="B276" s="127">
        <v>30000</v>
      </c>
      <c r="C276" s="128">
        <v>43748</v>
      </c>
      <c r="E276"/>
      <c r="H276" s="91"/>
    </row>
    <row r="277" spans="1:8" x14ac:dyDescent="0.2">
      <c r="A277" s="126" t="s">
        <v>298</v>
      </c>
      <c r="B277" s="127">
        <v>30000</v>
      </c>
      <c r="C277" s="128">
        <v>43748</v>
      </c>
      <c r="E277"/>
      <c r="H277" s="91"/>
    </row>
    <row r="278" spans="1:8" x14ac:dyDescent="0.2">
      <c r="A278" s="126" t="s">
        <v>292</v>
      </c>
      <c r="B278" s="127">
        <v>22500</v>
      </c>
      <c r="C278" s="128">
        <v>43748</v>
      </c>
      <c r="E278"/>
      <c r="H278" s="91"/>
    </row>
    <row r="279" spans="1:8" x14ac:dyDescent="0.2">
      <c r="A279" s="126" t="s">
        <v>292</v>
      </c>
      <c r="B279" s="127">
        <v>10000</v>
      </c>
      <c r="C279" s="128">
        <v>43749</v>
      </c>
      <c r="E279"/>
      <c r="H279" s="91"/>
    </row>
    <row r="280" spans="1:8" x14ac:dyDescent="0.2">
      <c r="A280" s="126" t="s">
        <v>282</v>
      </c>
      <c r="B280" s="127">
        <v>22500</v>
      </c>
      <c r="C280" s="128">
        <v>43751</v>
      </c>
      <c r="E280"/>
      <c r="H280" s="91"/>
    </row>
    <row r="281" spans="1:8" x14ac:dyDescent="0.2">
      <c r="A281" s="126" t="s">
        <v>297</v>
      </c>
      <c r="B281" s="127">
        <v>51000</v>
      </c>
      <c r="C281" s="128">
        <v>43751</v>
      </c>
      <c r="E281"/>
      <c r="H281" s="91"/>
    </row>
    <row r="282" spans="1:8" x14ac:dyDescent="0.2">
      <c r="A282" s="126" t="s">
        <v>300</v>
      </c>
      <c r="B282" s="127">
        <v>22800</v>
      </c>
      <c r="C282" s="128">
        <v>43751</v>
      </c>
      <c r="E282"/>
      <c r="H282" s="91"/>
    </row>
    <row r="283" spans="1:8" x14ac:dyDescent="0.2">
      <c r="A283" s="126" t="s">
        <v>280</v>
      </c>
      <c r="B283" s="127">
        <v>18000</v>
      </c>
      <c r="C283" s="128">
        <v>43753</v>
      </c>
      <c r="E283"/>
      <c r="H283" s="91"/>
    </row>
    <row r="284" spans="1:8" x14ac:dyDescent="0.2">
      <c r="A284" s="126" t="s">
        <v>284</v>
      </c>
      <c r="B284" s="127">
        <v>31500</v>
      </c>
      <c r="C284" s="128">
        <v>43755</v>
      </c>
      <c r="E284"/>
      <c r="H284" s="91"/>
    </row>
    <row r="285" spans="1:8" x14ac:dyDescent="0.2">
      <c r="A285" s="126" t="s">
        <v>303</v>
      </c>
      <c r="B285" s="127">
        <v>18000</v>
      </c>
      <c r="C285" s="128">
        <v>43755</v>
      </c>
      <c r="E285"/>
      <c r="H285" s="91"/>
    </row>
    <row r="286" spans="1:8" x14ac:dyDescent="0.2">
      <c r="A286" s="126" t="s">
        <v>297</v>
      </c>
      <c r="B286" s="127">
        <v>9000</v>
      </c>
      <c r="C286" s="128">
        <v>43756</v>
      </c>
      <c r="E286"/>
      <c r="H286" s="91"/>
    </row>
    <row r="287" spans="1:8" x14ac:dyDescent="0.2">
      <c r="A287" s="126" t="s">
        <v>297</v>
      </c>
      <c r="B287" s="127">
        <v>12000</v>
      </c>
      <c r="C287" s="128">
        <v>43756</v>
      </c>
      <c r="E287"/>
      <c r="H287" s="91"/>
    </row>
    <row r="288" spans="1:8" x14ac:dyDescent="0.2">
      <c r="A288" s="126" t="s">
        <v>308</v>
      </c>
      <c r="B288" s="127">
        <v>25200</v>
      </c>
      <c r="C288" s="128">
        <v>43756</v>
      </c>
      <c r="E288"/>
      <c r="H288" s="91"/>
    </row>
    <row r="289" spans="1:8" x14ac:dyDescent="0.2">
      <c r="A289" s="126" t="s">
        <v>281</v>
      </c>
      <c r="B289" s="127">
        <v>27500</v>
      </c>
      <c r="C289" s="128">
        <v>43756</v>
      </c>
      <c r="E289"/>
      <c r="H289" s="91"/>
    </row>
    <row r="290" spans="1:8" x14ac:dyDescent="0.2">
      <c r="A290" s="126" t="s">
        <v>283</v>
      </c>
      <c r="B290" s="127">
        <v>7200</v>
      </c>
      <c r="C290" s="128">
        <v>43756</v>
      </c>
      <c r="E290"/>
      <c r="H290" s="91"/>
    </row>
    <row r="291" spans="1:8" x14ac:dyDescent="0.2">
      <c r="A291" s="126" t="s">
        <v>279</v>
      </c>
      <c r="B291" s="127">
        <v>19800</v>
      </c>
      <c r="C291" s="128">
        <v>43757</v>
      </c>
      <c r="E291"/>
      <c r="H291" s="91"/>
    </row>
    <row r="292" spans="1:8" x14ac:dyDescent="0.2">
      <c r="A292" s="126" t="s">
        <v>311</v>
      </c>
      <c r="B292" s="127">
        <v>10200</v>
      </c>
      <c r="C292" s="128">
        <v>43758</v>
      </c>
      <c r="E292"/>
      <c r="H292" s="91"/>
    </row>
    <row r="293" spans="1:8" x14ac:dyDescent="0.2">
      <c r="A293" s="126" t="s">
        <v>302</v>
      </c>
      <c r="B293" s="127">
        <v>5600</v>
      </c>
      <c r="C293" s="128">
        <v>43760</v>
      </c>
      <c r="E293"/>
      <c r="H293" s="91"/>
    </row>
    <row r="294" spans="1:8" x14ac:dyDescent="0.2">
      <c r="A294" s="126" t="s">
        <v>308</v>
      </c>
      <c r="B294" s="127">
        <v>7600</v>
      </c>
      <c r="C294" s="128">
        <v>43760</v>
      </c>
      <c r="E294"/>
      <c r="H294" s="91"/>
    </row>
    <row r="295" spans="1:8" x14ac:dyDescent="0.2">
      <c r="A295" s="126" t="s">
        <v>305</v>
      </c>
      <c r="B295" s="127">
        <v>20400</v>
      </c>
      <c r="C295" s="128">
        <v>43761</v>
      </c>
      <c r="E295"/>
      <c r="H295" s="91"/>
    </row>
    <row r="296" spans="1:8" x14ac:dyDescent="0.2">
      <c r="A296" s="126" t="s">
        <v>303</v>
      </c>
      <c r="B296" s="127">
        <v>18900</v>
      </c>
      <c r="C296" s="128">
        <v>43761</v>
      </c>
      <c r="E296"/>
      <c r="H296" s="91"/>
    </row>
    <row r="297" spans="1:8" x14ac:dyDescent="0.2">
      <c r="A297" s="126" t="s">
        <v>296</v>
      </c>
      <c r="B297" s="127">
        <v>7000</v>
      </c>
      <c r="C297" s="128">
        <v>43762</v>
      </c>
      <c r="E297"/>
      <c r="H297" s="91"/>
    </row>
    <row r="298" spans="1:8" x14ac:dyDescent="0.2">
      <c r="A298" s="126" t="s">
        <v>307</v>
      </c>
      <c r="B298" s="127">
        <v>51000</v>
      </c>
      <c r="C298" s="128">
        <v>43763</v>
      </c>
      <c r="E298"/>
      <c r="H298" s="91"/>
    </row>
    <row r="299" spans="1:8" x14ac:dyDescent="0.2">
      <c r="A299" s="126" t="s">
        <v>310</v>
      </c>
      <c r="B299" s="127">
        <v>7700</v>
      </c>
      <c r="C299" s="128">
        <v>43764</v>
      </c>
      <c r="E299"/>
      <c r="H299" s="91"/>
    </row>
    <row r="300" spans="1:8" x14ac:dyDescent="0.2">
      <c r="A300" s="126" t="s">
        <v>282</v>
      </c>
      <c r="B300" s="127">
        <v>8500</v>
      </c>
      <c r="C300" s="128">
        <v>43765</v>
      </c>
      <c r="E300"/>
      <c r="H300" s="91"/>
    </row>
    <row r="301" spans="1:8" x14ac:dyDescent="0.2">
      <c r="A301" s="126" t="s">
        <v>299</v>
      </c>
      <c r="B301" s="127">
        <v>31500</v>
      </c>
      <c r="C301" s="128">
        <v>43765</v>
      </c>
      <c r="E301"/>
      <c r="H301" s="91"/>
    </row>
    <row r="302" spans="1:8" x14ac:dyDescent="0.2">
      <c r="A302" s="126" t="s">
        <v>299</v>
      </c>
      <c r="B302" s="127">
        <v>13500</v>
      </c>
      <c r="C302" s="128">
        <v>43766</v>
      </c>
      <c r="E302"/>
      <c r="H302" s="91"/>
    </row>
    <row r="303" spans="1:8" x14ac:dyDescent="0.2">
      <c r="A303" s="126" t="s">
        <v>279</v>
      </c>
      <c r="B303" s="127">
        <v>20700</v>
      </c>
      <c r="C303" s="128">
        <v>43768</v>
      </c>
      <c r="E303"/>
      <c r="H303" s="91"/>
    </row>
    <row r="304" spans="1:8" x14ac:dyDescent="0.2">
      <c r="A304" s="126" t="s">
        <v>277</v>
      </c>
      <c r="B304" s="127">
        <v>28500</v>
      </c>
      <c r="C304" s="128">
        <v>43769</v>
      </c>
      <c r="E304"/>
      <c r="H304" s="91"/>
    </row>
    <row r="305" spans="1:8" x14ac:dyDescent="0.2">
      <c r="A305" s="126" t="s">
        <v>279</v>
      </c>
      <c r="B305" s="127">
        <v>14000</v>
      </c>
      <c r="C305" s="128">
        <v>43771</v>
      </c>
      <c r="E305"/>
      <c r="H305" s="91"/>
    </row>
    <row r="306" spans="1:8" x14ac:dyDescent="0.2">
      <c r="A306" s="126" t="s">
        <v>311</v>
      </c>
      <c r="B306" s="127">
        <v>8400</v>
      </c>
      <c r="C306" s="128">
        <v>43773</v>
      </c>
      <c r="E306"/>
      <c r="H306" s="91"/>
    </row>
    <row r="307" spans="1:8" x14ac:dyDescent="0.2">
      <c r="A307" s="126" t="s">
        <v>299</v>
      </c>
      <c r="B307" s="127">
        <v>20400</v>
      </c>
      <c r="C307" s="128">
        <v>43774</v>
      </c>
      <c r="E307"/>
      <c r="H307" s="91"/>
    </row>
    <row r="308" spans="1:8" x14ac:dyDescent="0.2">
      <c r="A308" s="126" t="s">
        <v>282</v>
      </c>
      <c r="B308" s="127">
        <v>6650</v>
      </c>
      <c r="C308" s="128">
        <v>43776</v>
      </c>
      <c r="E308"/>
      <c r="H308" s="91"/>
    </row>
    <row r="309" spans="1:8" x14ac:dyDescent="0.2">
      <c r="A309" s="126" t="s">
        <v>295</v>
      </c>
      <c r="B309" s="127">
        <v>13200</v>
      </c>
      <c r="C309" s="128">
        <v>43777</v>
      </c>
      <c r="E309"/>
      <c r="H309" s="91"/>
    </row>
    <row r="310" spans="1:8" x14ac:dyDescent="0.2">
      <c r="A310" s="126" t="s">
        <v>307</v>
      </c>
      <c r="B310" s="127">
        <v>1920</v>
      </c>
      <c r="C310" s="128">
        <v>43777</v>
      </c>
      <c r="E310"/>
      <c r="H310" s="91"/>
    </row>
    <row r="311" spans="1:8" x14ac:dyDescent="0.2">
      <c r="A311" s="126" t="s">
        <v>293</v>
      </c>
      <c r="B311" s="127">
        <v>28800</v>
      </c>
      <c r="C311" s="128">
        <v>43780</v>
      </c>
      <c r="E311"/>
      <c r="H311" s="91"/>
    </row>
    <row r="312" spans="1:8" x14ac:dyDescent="0.2">
      <c r="A312" s="126" t="s">
        <v>281</v>
      </c>
      <c r="B312" s="127">
        <v>8050</v>
      </c>
      <c r="C312" s="128">
        <v>43781</v>
      </c>
      <c r="E312"/>
      <c r="H312" s="91"/>
    </row>
    <row r="313" spans="1:8" x14ac:dyDescent="0.2">
      <c r="A313" s="126" t="s">
        <v>292</v>
      </c>
      <c r="B313" s="127">
        <v>17500</v>
      </c>
      <c r="C313" s="128">
        <v>43783</v>
      </c>
      <c r="E313"/>
      <c r="H313" s="91"/>
    </row>
    <row r="314" spans="1:8" x14ac:dyDescent="0.2">
      <c r="A314" s="126" t="s">
        <v>306</v>
      </c>
      <c r="B314" s="127">
        <v>63000</v>
      </c>
      <c r="C314" s="128">
        <v>43783</v>
      </c>
      <c r="E314"/>
      <c r="H314" s="91"/>
    </row>
    <row r="315" spans="1:8" x14ac:dyDescent="0.2">
      <c r="A315" s="126" t="s">
        <v>284</v>
      </c>
      <c r="B315" s="127">
        <v>75000</v>
      </c>
      <c r="C315" s="128">
        <v>43784</v>
      </c>
      <c r="E315"/>
      <c r="H315" s="91"/>
    </row>
    <row r="316" spans="1:8" x14ac:dyDescent="0.2">
      <c r="A316" s="126" t="s">
        <v>282</v>
      </c>
      <c r="B316" s="127">
        <v>24000</v>
      </c>
      <c r="C316" s="128">
        <v>43788</v>
      </c>
      <c r="E316"/>
      <c r="H316" s="91"/>
    </row>
    <row r="317" spans="1:8" x14ac:dyDescent="0.2">
      <c r="A317" s="126" t="s">
        <v>299</v>
      </c>
      <c r="B317" s="127">
        <v>51000</v>
      </c>
      <c r="C317" s="128">
        <v>43789</v>
      </c>
      <c r="E317"/>
      <c r="H317" s="91"/>
    </row>
    <row r="318" spans="1:8" x14ac:dyDescent="0.2">
      <c r="A318" s="126" t="s">
        <v>277</v>
      </c>
      <c r="B318" s="127">
        <v>7000</v>
      </c>
      <c r="C318" s="128">
        <v>43791</v>
      </c>
      <c r="E318"/>
      <c r="H318" s="91"/>
    </row>
    <row r="319" spans="1:8" x14ac:dyDescent="0.2">
      <c r="A319" s="126" t="s">
        <v>305</v>
      </c>
      <c r="B319" s="127">
        <v>20000</v>
      </c>
      <c r="C319" s="128">
        <v>43791</v>
      </c>
      <c r="E319"/>
      <c r="H319" s="91"/>
    </row>
    <row r="320" spans="1:8" x14ac:dyDescent="0.2">
      <c r="A320" s="126" t="s">
        <v>303</v>
      </c>
      <c r="B320" s="127">
        <v>12000</v>
      </c>
      <c r="C320" s="128">
        <v>43793</v>
      </c>
      <c r="E320"/>
      <c r="H320" s="91"/>
    </row>
    <row r="321" spans="1:8" x14ac:dyDescent="0.2">
      <c r="A321" s="126" t="s">
        <v>278</v>
      </c>
      <c r="B321" s="127">
        <v>18000</v>
      </c>
      <c r="C321" s="128">
        <v>43794</v>
      </c>
      <c r="E321"/>
      <c r="H321" s="91"/>
    </row>
    <row r="322" spans="1:8" x14ac:dyDescent="0.2">
      <c r="A322" s="126" t="s">
        <v>284</v>
      </c>
      <c r="B322" s="127">
        <v>6650</v>
      </c>
      <c r="C322" s="128">
        <v>43795</v>
      </c>
      <c r="E322"/>
      <c r="H322" s="91"/>
    </row>
    <row r="323" spans="1:8" x14ac:dyDescent="0.2">
      <c r="A323" s="126" t="s">
        <v>304</v>
      </c>
      <c r="B323" s="127">
        <v>11500</v>
      </c>
      <c r="C323" s="128">
        <v>43795</v>
      </c>
      <c r="E323"/>
      <c r="H323" s="91"/>
    </row>
    <row r="324" spans="1:8" x14ac:dyDescent="0.2">
      <c r="A324" s="126" t="s">
        <v>300</v>
      </c>
      <c r="B324" s="127">
        <v>18000</v>
      </c>
      <c r="C324" s="128">
        <v>43796</v>
      </c>
      <c r="E324"/>
      <c r="H324" s="91"/>
    </row>
    <row r="325" spans="1:8" x14ac:dyDescent="0.2">
      <c r="A325" s="126" t="s">
        <v>293</v>
      </c>
      <c r="B325" s="127">
        <v>13800</v>
      </c>
      <c r="C325" s="128">
        <v>43798</v>
      </c>
      <c r="E325"/>
      <c r="H325" s="91"/>
    </row>
    <row r="326" spans="1:8" x14ac:dyDescent="0.2">
      <c r="A326" s="126" t="s">
        <v>296</v>
      </c>
      <c r="B326" s="127">
        <v>7700</v>
      </c>
      <c r="C326" s="128">
        <v>43801</v>
      </c>
      <c r="E326"/>
      <c r="H326" s="91"/>
    </row>
    <row r="327" spans="1:8" x14ac:dyDescent="0.2">
      <c r="A327" s="126" t="s">
        <v>284</v>
      </c>
      <c r="B327" s="127">
        <v>37500</v>
      </c>
      <c r="C327" s="128">
        <v>43804</v>
      </c>
      <c r="E327"/>
      <c r="H327" s="91"/>
    </row>
    <row r="328" spans="1:8" x14ac:dyDescent="0.2">
      <c r="A328" s="126" t="s">
        <v>292</v>
      </c>
      <c r="B328" s="127">
        <v>9200</v>
      </c>
      <c r="C328" s="128">
        <v>43805</v>
      </c>
      <c r="E328"/>
      <c r="H328" s="91"/>
    </row>
    <row r="329" spans="1:8" x14ac:dyDescent="0.2">
      <c r="A329" s="126" t="s">
        <v>284</v>
      </c>
      <c r="B329" s="127">
        <v>11000</v>
      </c>
      <c r="C329" s="128">
        <v>43806</v>
      </c>
      <c r="E329"/>
      <c r="H329" s="91"/>
    </row>
    <row r="330" spans="1:8" x14ac:dyDescent="0.2">
      <c r="A330" s="126" t="s">
        <v>283</v>
      </c>
      <c r="B330" s="127">
        <v>21600</v>
      </c>
      <c r="C330" s="128">
        <v>43808</v>
      </c>
      <c r="E330"/>
      <c r="H330" s="91"/>
    </row>
    <row r="331" spans="1:8" x14ac:dyDescent="0.2">
      <c r="A331" s="126" t="s">
        <v>310</v>
      </c>
      <c r="B331" s="127">
        <v>1440</v>
      </c>
      <c r="C331" s="128">
        <v>43808</v>
      </c>
      <c r="E331"/>
      <c r="H331" s="91"/>
    </row>
    <row r="332" spans="1:8" x14ac:dyDescent="0.2">
      <c r="A332" s="126" t="s">
        <v>292</v>
      </c>
      <c r="B332" s="127">
        <v>11400</v>
      </c>
      <c r="C332" s="128">
        <v>43808</v>
      </c>
      <c r="E332"/>
      <c r="H332" s="91"/>
    </row>
    <row r="333" spans="1:8" x14ac:dyDescent="0.2">
      <c r="A333" s="126" t="s">
        <v>297</v>
      </c>
      <c r="B333" s="127">
        <v>28800</v>
      </c>
      <c r="C333" s="128">
        <v>43809</v>
      </c>
      <c r="E333"/>
      <c r="H333" s="91"/>
    </row>
    <row r="334" spans="1:8" x14ac:dyDescent="0.2">
      <c r="A334" s="126" t="s">
        <v>298</v>
      </c>
      <c r="B334" s="127">
        <v>9000</v>
      </c>
      <c r="C334" s="128">
        <v>43810</v>
      </c>
      <c r="E334"/>
      <c r="H334" s="91"/>
    </row>
    <row r="335" spans="1:8" x14ac:dyDescent="0.2">
      <c r="A335" s="126" t="s">
        <v>300</v>
      </c>
      <c r="B335" s="127">
        <v>24000</v>
      </c>
      <c r="C335" s="128">
        <v>43810</v>
      </c>
      <c r="E335"/>
      <c r="H335" s="91"/>
    </row>
    <row r="336" spans="1:8" x14ac:dyDescent="0.2">
      <c r="A336" s="126" t="s">
        <v>293</v>
      </c>
      <c r="B336" s="127">
        <v>24000</v>
      </c>
      <c r="C336" s="128">
        <v>43811</v>
      </c>
      <c r="E336"/>
      <c r="H336" s="91"/>
    </row>
    <row r="337" spans="1:8" x14ac:dyDescent="0.2">
      <c r="A337" s="126" t="s">
        <v>280</v>
      </c>
      <c r="B337" s="127">
        <v>15000</v>
      </c>
      <c r="C337" s="128">
        <v>43812</v>
      </c>
      <c r="E337"/>
      <c r="H337" s="91"/>
    </row>
    <row r="338" spans="1:8" x14ac:dyDescent="0.2">
      <c r="A338" s="126" t="s">
        <v>305</v>
      </c>
      <c r="B338" s="127">
        <v>10200</v>
      </c>
      <c r="C338" s="128">
        <v>43814</v>
      </c>
      <c r="E338"/>
      <c r="H338" s="91"/>
    </row>
    <row r="339" spans="1:8" x14ac:dyDescent="0.2">
      <c r="A339" s="126" t="s">
        <v>292</v>
      </c>
      <c r="B339" s="127">
        <v>22000</v>
      </c>
      <c r="C339" s="128">
        <v>43814</v>
      </c>
      <c r="E339"/>
      <c r="H339" s="91"/>
    </row>
    <row r="340" spans="1:8" x14ac:dyDescent="0.2">
      <c r="A340" s="126" t="s">
        <v>310</v>
      </c>
      <c r="B340" s="127">
        <v>19200</v>
      </c>
      <c r="C340" s="128">
        <v>43814</v>
      </c>
      <c r="E340"/>
      <c r="H340" s="91"/>
    </row>
    <row r="341" spans="1:8" x14ac:dyDescent="0.2">
      <c r="A341" s="126" t="s">
        <v>298</v>
      </c>
      <c r="B341" s="127">
        <v>15000</v>
      </c>
      <c r="C341" s="128">
        <v>43814</v>
      </c>
      <c r="E341"/>
      <c r="H341" s="91"/>
    </row>
    <row r="342" spans="1:8" x14ac:dyDescent="0.2">
      <c r="A342" s="126" t="s">
        <v>298</v>
      </c>
      <c r="B342" s="127">
        <v>9000</v>
      </c>
      <c r="C342" s="128">
        <v>43814</v>
      </c>
      <c r="E342"/>
      <c r="H342" s="91"/>
    </row>
    <row r="343" spans="1:8" x14ac:dyDescent="0.2">
      <c r="A343" s="126" t="s">
        <v>292</v>
      </c>
      <c r="B343" s="127">
        <v>13300</v>
      </c>
      <c r="C343" s="128">
        <v>43814</v>
      </c>
      <c r="E343"/>
      <c r="H343" s="91"/>
    </row>
    <row r="344" spans="1:8" x14ac:dyDescent="0.2">
      <c r="A344" s="126" t="s">
        <v>293</v>
      </c>
      <c r="B344" s="127">
        <v>26400</v>
      </c>
      <c r="C344" s="128">
        <v>43817</v>
      </c>
      <c r="E344"/>
      <c r="H344" s="91"/>
    </row>
    <row r="345" spans="1:8" x14ac:dyDescent="0.2">
      <c r="A345" s="126" t="s">
        <v>284</v>
      </c>
      <c r="B345" s="127">
        <v>45000</v>
      </c>
      <c r="C345" s="128">
        <v>43817</v>
      </c>
      <c r="E345"/>
      <c r="H345" s="91"/>
    </row>
    <row r="346" spans="1:8" x14ac:dyDescent="0.2">
      <c r="A346" s="126" t="s">
        <v>292</v>
      </c>
      <c r="B346" s="127">
        <v>15000</v>
      </c>
      <c r="C346" s="128">
        <v>43818</v>
      </c>
      <c r="E346"/>
      <c r="H346" s="91"/>
    </row>
    <row r="347" spans="1:8" x14ac:dyDescent="0.2">
      <c r="A347" s="126" t="s">
        <v>292</v>
      </c>
      <c r="B347" s="127">
        <v>19800</v>
      </c>
      <c r="C347" s="128">
        <v>43819</v>
      </c>
      <c r="E347"/>
      <c r="H347" s="91"/>
    </row>
    <row r="348" spans="1:8" x14ac:dyDescent="0.2">
      <c r="A348" s="126" t="s">
        <v>300</v>
      </c>
      <c r="B348" s="127">
        <v>9000</v>
      </c>
      <c r="C348" s="128">
        <v>43820</v>
      </c>
      <c r="E348"/>
      <c r="H348" s="91"/>
    </row>
    <row r="349" spans="1:8" x14ac:dyDescent="0.2">
      <c r="A349" s="126" t="s">
        <v>305</v>
      </c>
      <c r="B349" s="127">
        <v>8800</v>
      </c>
      <c r="C349" s="128">
        <v>43821</v>
      </c>
      <c r="E349"/>
      <c r="H349" s="91"/>
    </row>
    <row r="350" spans="1:8" x14ac:dyDescent="0.2">
      <c r="A350" s="126" t="s">
        <v>309</v>
      </c>
      <c r="B350" s="127">
        <v>8000</v>
      </c>
      <c r="C350" s="128">
        <v>43822</v>
      </c>
      <c r="E350"/>
      <c r="H350" s="91"/>
    </row>
    <row r="351" spans="1:8" x14ac:dyDescent="0.2">
      <c r="A351" s="126" t="s">
        <v>284</v>
      </c>
      <c r="B351" s="127">
        <v>21600</v>
      </c>
      <c r="C351" s="128">
        <v>43822</v>
      </c>
      <c r="E351"/>
      <c r="H351" s="91"/>
    </row>
    <row r="352" spans="1:8" x14ac:dyDescent="0.2">
      <c r="A352" s="126" t="s">
        <v>292</v>
      </c>
      <c r="B352" s="127">
        <v>10500</v>
      </c>
      <c r="C352" s="128">
        <v>43825</v>
      </c>
      <c r="E352"/>
      <c r="H352" s="91"/>
    </row>
    <row r="353" spans="1:8" x14ac:dyDescent="0.2">
      <c r="A353" s="126" t="s">
        <v>278</v>
      </c>
      <c r="B353" s="127">
        <v>16000</v>
      </c>
      <c r="C353" s="128">
        <v>43826</v>
      </c>
      <c r="E353"/>
      <c r="H353" s="91"/>
    </row>
    <row r="354" spans="1:8" x14ac:dyDescent="0.2">
      <c r="A354" s="126" t="s">
        <v>292</v>
      </c>
      <c r="B354" s="127">
        <v>1440</v>
      </c>
      <c r="C354" s="128">
        <v>43827</v>
      </c>
      <c r="E354"/>
      <c r="H354" s="91"/>
    </row>
    <row r="355" spans="1:8" x14ac:dyDescent="0.2">
      <c r="A355" s="126" t="s">
        <v>280</v>
      </c>
      <c r="B355" s="127">
        <v>54000</v>
      </c>
      <c r="C355" s="128">
        <v>43828</v>
      </c>
      <c r="E355"/>
      <c r="H355" s="91"/>
    </row>
    <row r="356" spans="1:8" x14ac:dyDescent="0.2">
      <c r="A356" s="126" t="s">
        <v>277</v>
      </c>
      <c r="B356" s="127">
        <v>13200</v>
      </c>
      <c r="C356" s="128">
        <v>43828</v>
      </c>
      <c r="E356"/>
      <c r="H356" s="91"/>
    </row>
    <row r="357" spans="1:8" x14ac:dyDescent="0.2">
      <c r="A357" s="126" t="s">
        <v>311</v>
      </c>
      <c r="B357" s="127">
        <v>19200</v>
      </c>
      <c r="C357" s="128">
        <v>43830</v>
      </c>
      <c r="E357"/>
      <c r="H357" s="91"/>
    </row>
    <row r="358" spans="1:8" x14ac:dyDescent="0.2">
      <c r="A358" s="126" t="s">
        <v>305</v>
      </c>
      <c r="B358" s="127">
        <v>1600</v>
      </c>
      <c r="C358" s="128">
        <v>43830</v>
      </c>
      <c r="E358"/>
      <c r="H358" s="91"/>
    </row>
    <row r="359" spans="1:8" x14ac:dyDescent="0.2">
      <c r="A359" s="126" t="s">
        <v>282</v>
      </c>
      <c r="B359" s="127">
        <v>24000</v>
      </c>
      <c r="C359" s="128">
        <v>43830</v>
      </c>
      <c r="E359"/>
      <c r="H359" s="91"/>
    </row>
    <row r="360" spans="1:8" x14ac:dyDescent="0.2">
      <c r="A360" s="126" t="s">
        <v>293</v>
      </c>
      <c r="B360" s="127">
        <v>16200</v>
      </c>
      <c r="C360" s="128">
        <v>43832</v>
      </c>
      <c r="E360"/>
      <c r="H360" s="91"/>
    </row>
    <row r="361" spans="1:8" x14ac:dyDescent="0.2">
      <c r="A361" s="126" t="s">
        <v>300</v>
      </c>
      <c r="B361" s="127">
        <v>1760</v>
      </c>
      <c r="C361" s="128">
        <v>43833</v>
      </c>
      <c r="E361"/>
      <c r="H361" s="91"/>
    </row>
    <row r="362" spans="1:8" x14ac:dyDescent="0.2">
      <c r="A362" s="126" t="s">
        <v>299</v>
      </c>
      <c r="B362" s="127">
        <v>14000</v>
      </c>
      <c r="C362" s="128">
        <v>43833</v>
      </c>
      <c r="E362"/>
      <c r="H362" s="91"/>
    </row>
    <row r="363" spans="1:8" x14ac:dyDescent="0.2">
      <c r="A363" s="126" t="s">
        <v>283</v>
      </c>
      <c r="B363" s="127">
        <v>1840</v>
      </c>
      <c r="C363" s="128">
        <v>43833</v>
      </c>
      <c r="E363"/>
      <c r="H363" s="91"/>
    </row>
    <row r="364" spans="1:8" x14ac:dyDescent="0.2">
      <c r="A364" s="126" t="s">
        <v>279</v>
      </c>
      <c r="B364" s="127">
        <v>18700</v>
      </c>
      <c r="C364" s="128">
        <v>43836</v>
      </c>
      <c r="E364"/>
      <c r="H364" s="91"/>
    </row>
    <row r="365" spans="1:8" x14ac:dyDescent="0.2">
      <c r="A365" s="126" t="s">
        <v>278</v>
      </c>
      <c r="B365" s="127">
        <v>22500</v>
      </c>
      <c r="C365" s="128">
        <v>43837</v>
      </c>
      <c r="E365"/>
      <c r="H365" s="91"/>
    </row>
    <row r="366" spans="1:8" x14ac:dyDescent="0.2">
      <c r="A366" s="126" t="s">
        <v>310</v>
      </c>
      <c r="B366" s="127">
        <v>24000</v>
      </c>
      <c r="C366" s="128">
        <v>43838</v>
      </c>
      <c r="E366"/>
      <c r="H366" s="91"/>
    </row>
    <row r="367" spans="1:8" x14ac:dyDescent="0.2">
      <c r="A367" s="126" t="s">
        <v>299</v>
      </c>
      <c r="B367" s="127">
        <v>1760</v>
      </c>
      <c r="C367" s="128">
        <v>43840</v>
      </c>
      <c r="E367"/>
      <c r="H367" s="91"/>
    </row>
    <row r="368" spans="1:8" x14ac:dyDescent="0.2">
      <c r="A368" s="126" t="s">
        <v>280</v>
      </c>
      <c r="B368" s="127">
        <v>13800</v>
      </c>
      <c r="C368" s="128">
        <v>43842</v>
      </c>
      <c r="E368"/>
      <c r="H368" s="91"/>
    </row>
    <row r="369" spans="1:8" x14ac:dyDescent="0.2">
      <c r="A369" s="126" t="s">
        <v>278</v>
      </c>
      <c r="B369" s="127">
        <v>11900</v>
      </c>
      <c r="C369" s="128">
        <v>43842</v>
      </c>
      <c r="E369"/>
      <c r="H369" s="91"/>
    </row>
    <row r="370" spans="1:8" x14ac:dyDescent="0.2">
      <c r="A370" s="126" t="s">
        <v>305</v>
      </c>
      <c r="B370" s="127">
        <v>6650</v>
      </c>
      <c r="C370" s="128">
        <v>43843</v>
      </c>
      <c r="E370"/>
      <c r="H370" s="91"/>
    </row>
    <row r="371" spans="1:8" x14ac:dyDescent="0.2">
      <c r="A371" s="126" t="s">
        <v>292</v>
      </c>
      <c r="B371" s="127">
        <v>14400</v>
      </c>
      <c r="C371" s="128">
        <v>43844</v>
      </c>
      <c r="E371"/>
      <c r="H371" s="91"/>
    </row>
    <row r="372" spans="1:8" x14ac:dyDescent="0.2">
      <c r="A372" s="126" t="s">
        <v>284</v>
      </c>
      <c r="B372" s="127">
        <v>11400</v>
      </c>
      <c r="C372" s="128">
        <v>43845</v>
      </c>
      <c r="E372"/>
      <c r="H372" s="91"/>
    </row>
    <row r="373" spans="1:8" x14ac:dyDescent="0.2">
      <c r="A373" s="126" t="s">
        <v>284</v>
      </c>
      <c r="B373" s="127">
        <v>1760</v>
      </c>
      <c r="C373" s="128">
        <v>43846</v>
      </c>
      <c r="E373"/>
      <c r="H373" s="91"/>
    </row>
    <row r="374" spans="1:8" x14ac:dyDescent="0.2">
      <c r="A374" s="126" t="s">
        <v>306</v>
      </c>
      <c r="B374" s="127">
        <v>14700</v>
      </c>
      <c r="C374" s="128">
        <v>43847</v>
      </c>
      <c r="E374"/>
      <c r="H374" s="91"/>
    </row>
    <row r="375" spans="1:8" x14ac:dyDescent="0.2">
      <c r="A375" s="126" t="s">
        <v>281</v>
      </c>
      <c r="B375" s="127">
        <v>10000</v>
      </c>
      <c r="C375" s="128">
        <v>43847</v>
      </c>
      <c r="E375"/>
      <c r="H375" s="91"/>
    </row>
    <row r="376" spans="1:8" x14ac:dyDescent="0.2">
      <c r="A376" s="126" t="s">
        <v>298</v>
      </c>
      <c r="B376" s="127">
        <v>7200</v>
      </c>
      <c r="C376" s="128">
        <v>43849</v>
      </c>
      <c r="E376"/>
      <c r="H376" s="91"/>
    </row>
    <row r="377" spans="1:8" x14ac:dyDescent="0.2">
      <c r="A377" s="126" t="s">
        <v>306</v>
      </c>
      <c r="B377" s="127">
        <v>15000</v>
      </c>
      <c r="C377" s="128">
        <v>43851</v>
      </c>
      <c r="E377"/>
      <c r="H377" s="91"/>
    </row>
    <row r="378" spans="1:8" x14ac:dyDescent="0.2">
      <c r="A378" s="126" t="s">
        <v>283</v>
      </c>
      <c r="B378" s="127">
        <v>7700</v>
      </c>
      <c r="C378" s="128">
        <v>43853</v>
      </c>
      <c r="E378"/>
      <c r="H378" s="91"/>
    </row>
    <row r="379" spans="1:8" x14ac:dyDescent="0.2">
      <c r="A379" s="126" t="s">
        <v>281</v>
      </c>
      <c r="B379" s="127">
        <v>9000</v>
      </c>
      <c r="C379" s="128">
        <v>43855</v>
      </c>
      <c r="E379"/>
      <c r="H379" s="91"/>
    </row>
    <row r="380" spans="1:8" x14ac:dyDescent="0.2">
      <c r="A380" s="126" t="s">
        <v>293</v>
      </c>
      <c r="B380" s="127">
        <v>13800</v>
      </c>
      <c r="C380" s="128">
        <v>43855</v>
      </c>
      <c r="E380"/>
      <c r="H380" s="91"/>
    </row>
    <row r="381" spans="1:8" x14ac:dyDescent="0.2">
      <c r="A381" s="126" t="s">
        <v>297</v>
      </c>
      <c r="B381" s="127">
        <v>34500</v>
      </c>
      <c r="C381" s="128">
        <v>43858</v>
      </c>
      <c r="E381"/>
      <c r="H381" s="91"/>
    </row>
    <row r="382" spans="1:8" x14ac:dyDescent="0.2">
      <c r="A382" s="126" t="s">
        <v>292</v>
      </c>
      <c r="B382" s="127">
        <v>19800</v>
      </c>
      <c r="C382" s="128">
        <v>43859</v>
      </c>
      <c r="E382"/>
      <c r="H382" s="91"/>
    </row>
    <row r="383" spans="1:8" x14ac:dyDescent="0.2">
      <c r="A383" s="126" t="s">
        <v>281</v>
      </c>
      <c r="B383" s="127">
        <v>25200</v>
      </c>
      <c r="C383" s="128">
        <v>43861</v>
      </c>
      <c r="E383"/>
      <c r="H383" s="91"/>
    </row>
    <row r="384" spans="1:8" x14ac:dyDescent="0.2">
      <c r="A384" s="126" t="s">
        <v>305</v>
      </c>
      <c r="B384" s="127">
        <v>63000</v>
      </c>
      <c r="C384" s="128">
        <v>43862</v>
      </c>
      <c r="E384"/>
      <c r="H384" s="91"/>
    </row>
    <row r="385" spans="1:8" x14ac:dyDescent="0.2">
      <c r="A385" s="126" t="s">
        <v>283</v>
      </c>
      <c r="B385" s="127">
        <v>11000</v>
      </c>
      <c r="C385" s="128">
        <v>43863</v>
      </c>
      <c r="E385"/>
      <c r="H385" s="91"/>
    </row>
    <row r="386" spans="1:8" x14ac:dyDescent="0.2">
      <c r="A386" s="126" t="s">
        <v>283</v>
      </c>
      <c r="B386" s="127">
        <v>8500</v>
      </c>
      <c r="C386" s="128">
        <v>43864</v>
      </c>
      <c r="E386"/>
      <c r="H386" s="91"/>
    </row>
    <row r="387" spans="1:8" x14ac:dyDescent="0.2">
      <c r="A387" s="126" t="s">
        <v>303</v>
      </c>
      <c r="B387" s="127">
        <v>26400</v>
      </c>
      <c r="C387" s="128">
        <v>43866</v>
      </c>
      <c r="E387"/>
      <c r="H387" s="91"/>
    </row>
    <row r="388" spans="1:8" x14ac:dyDescent="0.2">
      <c r="A388" s="126" t="s">
        <v>305</v>
      </c>
      <c r="B388" s="127">
        <v>15000</v>
      </c>
      <c r="C388" s="128">
        <v>43867</v>
      </c>
      <c r="E388"/>
      <c r="H388" s="91"/>
    </row>
    <row r="389" spans="1:8" x14ac:dyDescent="0.2">
      <c r="A389" s="126" t="s">
        <v>309</v>
      </c>
      <c r="B389" s="127">
        <v>22000</v>
      </c>
      <c r="C389" s="128">
        <v>43867</v>
      </c>
      <c r="E389"/>
      <c r="H389" s="91"/>
    </row>
    <row r="390" spans="1:8" x14ac:dyDescent="0.2">
      <c r="A390" s="126" t="s">
        <v>281</v>
      </c>
      <c r="B390" s="127">
        <v>13300</v>
      </c>
      <c r="C390" s="128">
        <v>43868</v>
      </c>
      <c r="E390"/>
      <c r="H390" s="91"/>
    </row>
    <row r="391" spans="1:8" x14ac:dyDescent="0.2">
      <c r="A391" s="126" t="s">
        <v>281</v>
      </c>
      <c r="B391" s="127">
        <v>5600</v>
      </c>
      <c r="C391" s="128">
        <v>43869</v>
      </c>
      <c r="E391"/>
      <c r="H391" s="91"/>
    </row>
    <row r="392" spans="1:8" x14ac:dyDescent="0.2">
      <c r="A392" s="126" t="s">
        <v>304</v>
      </c>
      <c r="B392" s="127">
        <v>11000</v>
      </c>
      <c r="C392" s="128">
        <v>43872</v>
      </c>
      <c r="E392"/>
      <c r="H392" s="91"/>
    </row>
    <row r="393" spans="1:8" x14ac:dyDescent="0.2">
      <c r="A393" s="126" t="s">
        <v>305</v>
      </c>
      <c r="B393" s="127">
        <v>20400</v>
      </c>
      <c r="C393" s="128">
        <v>43873</v>
      </c>
      <c r="E393"/>
      <c r="H393" s="91"/>
    </row>
    <row r="394" spans="1:8" x14ac:dyDescent="0.2">
      <c r="A394" s="126" t="s">
        <v>305</v>
      </c>
      <c r="B394" s="127">
        <v>10800</v>
      </c>
      <c r="C394" s="128">
        <v>43874</v>
      </c>
      <c r="E394"/>
      <c r="H394" s="91"/>
    </row>
    <row r="395" spans="1:8" x14ac:dyDescent="0.2">
      <c r="A395" s="126" t="s">
        <v>279</v>
      </c>
      <c r="B395" s="127">
        <v>10200</v>
      </c>
      <c r="C395" s="128">
        <v>43875</v>
      </c>
      <c r="E395"/>
      <c r="H395" s="91"/>
    </row>
    <row r="396" spans="1:8" x14ac:dyDescent="0.2">
      <c r="A396" s="126" t="s">
        <v>301</v>
      </c>
      <c r="B396" s="127">
        <v>10500</v>
      </c>
      <c r="C396" s="128">
        <v>43875</v>
      </c>
      <c r="E396"/>
      <c r="H396" s="91"/>
    </row>
    <row r="397" spans="1:8" x14ac:dyDescent="0.2">
      <c r="A397" s="126" t="s">
        <v>310</v>
      </c>
      <c r="B397" s="127">
        <v>6000</v>
      </c>
      <c r="C397" s="128">
        <v>43876</v>
      </c>
      <c r="E397"/>
      <c r="H397" s="91"/>
    </row>
    <row r="398" spans="1:8" x14ac:dyDescent="0.2">
      <c r="A398" s="126" t="s">
        <v>281</v>
      </c>
      <c r="B398" s="127">
        <v>9000</v>
      </c>
      <c r="C398" s="128">
        <v>43877</v>
      </c>
      <c r="E398"/>
      <c r="H398" s="91"/>
    </row>
    <row r="399" spans="1:8" x14ac:dyDescent="0.2">
      <c r="A399" s="126" t="s">
        <v>277</v>
      </c>
      <c r="B399" s="127">
        <v>25300</v>
      </c>
      <c r="C399" s="128">
        <v>43879</v>
      </c>
      <c r="E399"/>
      <c r="H399" s="91"/>
    </row>
    <row r="400" spans="1:8" x14ac:dyDescent="0.2">
      <c r="A400" s="126" t="s">
        <v>292</v>
      </c>
      <c r="B400" s="127">
        <v>28800</v>
      </c>
      <c r="C400" s="128">
        <v>43879</v>
      </c>
      <c r="E400"/>
      <c r="H400" s="91"/>
    </row>
    <row r="401" spans="1:8" x14ac:dyDescent="0.2">
      <c r="A401" s="126" t="s">
        <v>282</v>
      </c>
      <c r="B401" s="127">
        <v>1600</v>
      </c>
      <c r="C401" s="128">
        <v>43880</v>
      </c>
      <c r="E401"/>
      <c r="H401" s="91"/>
    </row>
    <row r="402" spans="1:8" x14ac:dyDescent="0.2">
      <c r="A402" s="126" t="s">
        <v>306</v>
      </c>
      <c r="B402" s="127">
        <v>11500</v>
      </c>
      <c r="C402" s="128">
        <v>43881</v>
      </c>
      <c r="E402"/>
      <c r="H402" s="91"/>
    </row>
    <row r="403" spans="1:8" x14ac:dyDescent="0.2">
      <c r="A403" s="126" t="s">
        <v>310</v>
      </c>
      <c r="B403" s="127">
        <v>75000</v>
      </c>
      <c r="C403" s="128">
        <v>43881</v>
      </c>
      <c r="E403"/>
      <c r="H403" s="91"/>
    </row>
    <row r="404" spans="1:8" x14ac:dyDescent="0.2">
      <c r="A404" s="126" t="s">
        <v>300</v>
      </c>
      <c r="B404" s="127">
        <v>5950</v>
      </c>
      <c r="C404" s="128">
        <v>43881</v>
      </c>
      <c r="E404"/>
      <c r="H404" s="91"/>
    </row>
    <row r="405" spans="1:8" x14ac:dyDescent="0.2">
      <c r="A405" s="126" t="s">
        <v>292</v>
      </c>
      <c r="B405" s="127">
        <v>7600</v>
      </c>
      <c r="C405" s="128">
        <v>43882</v>
      </c>
      <c r="E405"/>
      <c r="H405" s="91"/>
    </row>
    <row r="406" spans="1:8" x14ac:dyDescent="0.2">
      <c r="A406" s="126" t="s">
        <v>304</v>
      </c>
      <c r="B406" s="127">
        <v>7350</v>
      </c>
      <c r="C406" s="128">
        <v>43882</v>
      </c>
      <c r="E406"/>
      <c r="H406" s="91"/>
    </row>
    <row r="407" spans="1:8" x14ac:dyDescent="0.2">
      <c r="A407" s="126" t="s">
        <v>305</v>
      </c>
      <c r="B407" s="127">
        <v>30000</v>
      </c>
      <c r="C407" s="128">
        <v>43886</v>
      </c>
      <c r="E407"/>
      <c r="H407" s="91"/>
    </row>
    <row r="408" spans="1:8" x14ac:dyDescent="0.2">
      <c r="A408" s="126" t="s">
        <v>283</v>
      </c>
      <c r="B408" s="127">
        <v>28800</v>
      </c>
      <c r="C408" s="128">
        <v>43887</v>
      </c>
      <c r="E408"/>
      <c r="H408" s="91"/>
    </row>
    <row r="409" spans="1:8" x14ac:dyDescent="0.2">
      <c r="A409" s="126" t="s">
        <v>297</v>
      </c>
      <c r="B409" s="127">
        <v>12000</v>
      </c>
      <c r="C409" s="128">
        <v>43888</v>
      </c>
      <c r="E409"/>
      <c r="H409" s="91"/>
    </row>
    <row r="410" spans="1:8" x14ac:dyDescent="0.2">
      <c r="A410" s="126" t="s">
        <v>292</v>
      </c>
      <c r="B410" s="127">
        <v>8800</v>
      </c>
      <c r="C410" s="128">
        <v>43889</v>
      </c>
      <c r="E410"/>
      <c r="H410" s="91"/>
    </row>
    <row r="411" spans="1:8" x14ac:dyDescent="0.2">
      <c r="A411" s="126" t="s">
        <v>296</v>
      </c>
      <c r="B411" s="127">
        <v>1200</v>
      </c>
      <c r="C411" s="128">
        <v>43891</v>
      </c>
      <c r="E411"/>
      <c r="H411" s="91"/>
    </row>
    <row r="412" spans="1:8" x14ac:dyDescent="0.2">
      <c r="A412" s="126" t="s">
        <v>298</v>
      </c>
      <c r="B412" s="127">
        <v>63000</v>
      </c>
      <c r="C412" s="128">
        <v>43892</v>
      </c>
      <c r="E412"/>
      <c r="H412" s="91"/>
    </row>
    <row r="413" spans="1:8" x14ac:dyDescent="0.2">
      <c r="A413" s="126" t="s">
        <v>305</v>
      </c>
      <c r="B413" s="127">
        <v>6300</v>
      </c>
      <c r="C413" s="128">
        <v>43892</v>
      </c>
      <c r="E413"/>
      <c r="H413" s="91"/>
    </row>
    <row r="414" spans="1:8" x14ac:dyDescent="0.2">
      <c r="A414" s="126" t="s">
        <v>306</v>
      </c>
      <c r="B414" s="127">
        <v>25500</v>
      </c>
      <c r="C414" s="128">
        <v>43893</v>
      </c>
      <c r="E414"/>
      <c r="H414" s="91"/>
    </row>
    <row r="415" spans="1:8" x14ac:dyDescent="0.2">
      <c r="A415" s="126" t="s">
        <v>296</v>
      </c>
      <c r="B415" s="127">
        <v>8000</v>
      </c>
      <c r="C415" s="128">
        <v>43893</v>
      </c>
      <c r="E415"/>
      <c r="H415" s="91"/>
    </row>
    <row r="416" spans="1:8" x14ac:dyDescent="0.2">
      <c r="A416" s="126" t="s">
        <v>279</v>
      </c>
      <c r="B416" s="127">
        <v>17600</v>
      </c>
      <c r="C416" s="128">
        <v>43898</v>
      </c>
      <c r="E416"/>
      <c r="H416" s="91"/>
    </row>
    <row r="417" spans="1:8" x14ac:dyDescent="0.2">
      <c r="A417" s="126" t="s">
        <v>306</v>
      </c>
      <c r="B417" s="127">
        <v>16800</v>
      </c>
      <c r="C417" s="128">
        <v>43900</v>
      </c>
      <c r="E417"/>
      <c r="H417" s="91"/>
    </row>
    <row r="418" spans="1:8" x14ac:dyDescent="0.2">
      <c r="A418" s="126" t="s">
        <v>303</v>
      </c>
      <c r="B418" s="127">
        <v>20400</v>
      </c>
      <c r="C418" s="128">
        <v>43900</v>
      </c>
      <c r="E418"/>
      <c r="H418" s="91"/>
    </row>
    <row r="419" spans="1:8" x14ac:dyDescent="0.2">
      <c r="A419" s="126" t="s">
        <v>279</v>
      </c>
      <c r="B419" s="127">
        <v>20900</v>
      </c>
      <c r="C419" s="128">
        <v>43901</v>
      </c>
      <c r="E419"/>
      <c r="H419" s="91"/>
    </row>
    <row r="420" spans="1:8" x14ac:dyDescent="0.2">
      <c r="A420" s="126" t="s">
        <v>306</v>
      </c>
      <c r="B420" s="127">
        <v>10500</v>
      </c>
      <c r="C420" s="128">
        <v>43901</v>
      </c>
      <c r="E420"/>
      <c r="H420" s="91"/>
    </row>
    <row r="421" spans="1:8" x14ac:dyDescent="0.2">
      <c r="A421" s="126" t="s">
        <v>298</v>
      </c>
      <c r="B421" s="127">
        <v>18000</v>
      </c>
      <c r="C421" s="128">
        <v>43902</v>
      </c>
      <c r="E421"/>
      <c r="H421" s="91"/>
    </row>
    <row r="422" spans="1:8" x14ac:dyDescent="0.2">
      <c r="A422" s="126" t="s">
        <v>292</v>
      </c>
      <c r="B422" s="127">
        <v>22500</v>
      </c>
      <c r="C422" s="128">
        <v>43902</v>
      </c>
      <c r="E422"/>
      <c r="H422" s="91"/>
    </row>
    <row r="423" spans="1:8" x14ac:dyDescent="0.2">
      <c r="A423" s="126" t="s">
        <v>296</v>
      </c>
      <c r="B423" s="127">
        <v>11000</v>
      </c>
      <c r="C423" s="128">
        <v>43903</v>
      </c>
      <c r="E423"/>
      <c r="H423" s="91"/>
    </row>
    <row r="424" spans="1:8" x14ac:dyDescent="0.2">
      <c r="A424" s="126" t="s">
        <v>279</v>
      </c>
      <c r="B424" s="127">
        <v>6650</v>
      </c>
      <c r="C424" s="128">
        <v>43907</v>
      </c>
      <c r="E424"/>
      <c r="H424" s="91"/>
    </row>
    <row r="425" spans="1:8" x14ac:dyDescent="0.2">
      <c r="A425" s="126" t="s">
        <v>303</v>
      </c>
      <c r="B425" s="127">
        <v>10800</v>
      </c>
      <c r="C425" s="128">
        <v>43908</v>
      </c>
      <c r="E425"/>
      <c r="H425" s="91"/>
    </row>
    <row r="426" spans="1:8" x14ac:dyDescent="0.2">
      <c r="A426" s="126" t="s">
        <v>279</v>
      </c>
      <c r="B426" s="127">
        <v>11400</v>
      </c>
      <c r="C426" s="128">
        <v>43909</v>
      </c>
      <c r="E426"/>
      <c r="H426" s="91"/>
    </row>
    <row r="427" spans="1:8" x14ac:dyDescent="0.2">
      <c r="A427" s="126" t="s">
        <v>283</v>
      </c>
      <c r="B427" s="127">
        <v>14400</v>
      </c>
      <c r="C427" s="128">
        <v>43912</v>
      </c>
      <c r="E427"/>
      <c r="H427" s="91"/>
    </row>
    <row r="428" spans="1:8" x14ac:dyDescent="0.2">
      <c r="A428" s="126" t="s">
        <v>309</v>
      </c>
      <c r="B428" s="127">
        <v>11200</v>
      </c>
      <c r="C428" s="128">
        <v>43914</v>
      </c>
      <c r="E428"/>
      <c r="H428" s="91"/>
    </row>
    <row r="429" spans="1:8" x14ac:dyDescent="0.2">
      <c r="A429" s="126" t="s">
        <v>302</v>
      </c>
      <c r="B429" s="127">
        <v>20400</v>
      </c>
      <c r="C429" s="128">
        <v>43915</v>
      </c>
      <c r="E429"/>
      <c r="H429" s="91"/>
    </row>
    <row r="430" spans="1:8" x14ac:dyDescent="0.2">
      <c r="A430" s="126" t="s">
        <v>293</v>
      </c>
      <c r="B430" s="127">
        <v>8500</v>
      </c>
      <c r="C430" s="128">
        <v>43916</v>
      </c>
      <c r="E430"/>
      <c r="H430" s="91"/>
    </row>
    <row r="431" spans="1:8" x14ac:dyDescent="0.2">
      <c r="A431" s="126" t="s">
        <v>300</v>
      </c>
      <c r="B431" s="127">
        <v>66000</v>
      </c>
      <c r="C431" s="128">
        <v>43917</v>
      </c>
      <c r="E431"/>
      <c r="H431" s="91"/>
    </row>
    <row r="432" spans="1:8" x14ac:dyDescent="0.2">
      <c r="A432" s="126" t="s">
        <v>309</v>
      </c>
      <c r="B432" s="127">
        <v>20400</v>
      </c>
      <c r="C432" s="128">
        <v>43917</v>
      </c>
      <c r="E432"/>
      <c r="H432" s="91"/>
    </row>
    <row r="433" spans="1:8" x14ac:dyDescent="0.2">
      <c r="A433" s="126" t="s">
        <v>300</v>
      </c>
      <c r="B433" s="127">
        <v>1920</v>
      </c>
      <c r="C433" s="128">
        <v>43917</v>
      </c>
      <c r="E433"/>
      <c r="H433" s="91"/>
    </row>
    <row r="434" spans="1:8" x14ac:dyDescent="0.2">
      <c r="A434" s="126" t="s">
        <v>310</v>
      </c>
      <c r="B434" s="127">
        <v>21600</v>
      </c>
      <c r="C434" s="128">
        <v>43917</v>
      </c>
      <c r="E434"/>
      <c r="H434" s="91"/>
    </row>
    <row r="435" spans="1:8" x14ac:dyDescent="0.2">
      <c r="A435" s="126" t="s">
        <v>301</v>
      </c>
      <c r="B435" s="127">
        <v>14000</v>
      </c>
      <c r="C435" s="128">
        <v>43917</v>
      </c>
      <c r="E435"/>
      <c r="H435" s="91"/>
    </row>
    <row r="436" spans="1:8" x14ac:dyDescent="0.2">
      <c r="A436" s="126" t="s">
        <v>281</v>
      </c>
      <c r="B436" s="127">
        <v>28800</v>
      </c>
      <c r="C436" s="128">
        <v>43917</v>
      </c>
      <c r="E436"/>
      <c r="H436" s="91"/>
    </row>
    <row r="437" spans="1:8" x14ac:dyDescent="0.2">
      <c r="A437" s="126" t="s">
        <v>301</v>
      </c>
      <c r="B437" s="127">
        <v>8750</v>
      </c>
      <c r="C437" s="128">
        <v>43919</v>
      </c>
      <c r="E437"/>
      <c r="H437" s="91"/>
    </row>
    <row r="438" spans="1:8" x14ac:dyDescent="0.2">
      <c r="A438" s="126" t="s">
        <v>308</v>
      </c>
      <c r="B438" s="127">
        <v>19800</v>
      </c>
      <c r="C438" s="128">
        <v>43921</v>
      </c>
      <c r="E438"/>
      <c r="H438" s="91"/>
    </row>
    <row r="439" spans="1:8" x14ac:dyDescent="0.2">
      <c r="A439" s="126" t="s">
        <v>292</v>
      </c>
      <c r="B439" s="127">
        <v>17500</v>
      </c>
      <c r="C439" s="128">
        <v>43921</v>
      </c>
      <c r="E439"/>
      <c r="H439" s="91"/>
    </row>
    <row r="440" spans="1:8" x14ac:dyDescent="0.2">
      <c r="A440" s="126" t="s">
        <v>281</v>
      </c>
      <c r="B440" s="127">
        <v>9600</v>
      </c>
      <c r="C440" s="128">
        <v>43921</v>
      </c>
      <c r="E440"/>
      <c r="H440" s="91"/>
    </row>
    <row r="441" spans="1:8" x14ac:dyDescent="0.2">
      <c r="A441" s="126" t="s">
        <v>278</v>
      </c>
      <c r="B441" s="127">
        <v>14000</v>
      </c>
      <c r="C441" s="128">
        <v>43921</v>
      </c>
      <c r="E441"/>
      <c r="H441" s="91"/>
    </row>
    <row r="442" spans="1:8" x14ac:dyDescent="0.2">
      <c r="A442" s="126" t="s">
        <v>279</v>
      </c>
      <c r="B442" s="127">
        <v>15400</v>
      </c>
      <c r="C442" s="128">
        <v>43924</v>
      </c>
      <c r="E442"/>
      <c r="H442" s="91"/>
    </row>
    <row r="443" spans="1:8" x14ac:dyDescent="0.2">
      <c r="A443" s="126" t="s">
        <v>308</v>
      </c>
      <c r="B443" s="127">
        <v>12000</v>
      </c>
      <c r="C443" s="128">
        <v>43926</v>
      </c>
      <c r="E443"/>
      <c r="H443" s="91"/>
    </row>
    <row r="444" spans="1:8" x14ac:dyDescent="0.2">
      <c r="A444" s="126" t="s">
        <v>279</v>
      </c>
      <c r="B444" s="127">
        <v>22000</v>
      </c>
      <c r="C444" s="128">
        <v>43928</v>
      </c>
      <c r="E444"/>
      <c r="H444" s="91"/>
    </row>
    <row r="445" spans="1:8" x14ac:dyDescent="0.2">
      <c r="A445" s="126" t="s">
        <v>305</v>
      </c>
      <c r="B445" s="127">
        <v>21000</v>
      </c>
      <c r="C445" s="128">
        <v>43929</v>
      </c>
      <c r="E445"/>
      <c r="H445" s="91"/>
    </row>
    <row r="446" spans="1:8" x14ac:dyDescent="0.2">
      <c r="A446" s="126" t="s">
        <v>292</v>
      </c>
      <c r="B446" s="127">
        <v>17000</v>
      </c>
      <c r="C446" s="128">
        <v>43931</v>
      </c>
      <c r="E446"/>
      <c r="H446" s="91"/>
    </row>
    <row r="447" spans="1:8" x14ac:dyDescent="0.2">
      <c r="A447" s="126" t="s">
        <v>305</v>
      </c>
      <c r="B447" s="127">
        <v>1360</v>
      </c>
      <c r="C447" s="128">
        <v>43932</v>
      </c>
      <c r="E447"/>
      <c r="H447" s="91"/>
    </row>
    <row r="448" spans="1:8" x14ac:dyDescent="0.2">
      <c r="A448" s="126" t="s">
        <v>298</v>
      </c>
      <c r="B448" s="127">
        <v>7700</v>
      </c>
      <c r="C448" s="128">
        <v>43932</v>
      </c>
      <c r="E448"/>
      <c r="H448" s="91"/>
    </row>
    <row r="449" spans="1:8" x14ac:dyDescent="0.2">
      <c r="A449" s="126" t="s">
        <v>283</v>
      </c>
      <c r="B449" s="127">
        <v>12000</v>
      </c>
      <c r="C449" s="128">
        <v>43932</v>
      </c>
      <c r="E449"/>
      <c r="H449" s="91"/>
    </row>
    <row r="450" spans="1:8" x14ac:dyDescent="0.2">
      <c r="A450" s="126" t="s">
        <v>305</v>
      </c>
      <c r="B450" s="127">
        <v>6300</v>
      </c>
      <c r="C450" s="128">
        <v>43933</v>
      </c>
      <c r="E450"/>
      <c r="H450" s="91"/>
    </row>
    <row r="451" spans="1:8" x14ac:dyDescent="0.2">
      <c r="A451" s="126" t="s">
        <v>302</v>
      </c>
      <c r="B451" s="127">
        <v>7350</v>
      </c>
      <c r="C451" s="128">
        <v>43934</v>
      </c>
      <c r="E451"/>
      <c r="H451" s="91"/>
    </row>
    <row r="452" spans="1:8" x14ac:dyDescent="0.2">
      <c r="A452" s="126" t="s">
        <v>311</v>
      </c>
      <c r="B452" s="127">
        <v>9600</v>
      </c>
      <c r="C452" s="128">
        <v>43934</v>
      </c>
      <c r="E452"/>
      <c r="H452" s="91"/>
    </row>
    <row r="453" spans="1:8" x14ac:dyDescent="0.2">
      <c r="A453" s="126" t="s">
        <v>277</v>
      </c>
      <c r="B453" s="127">
        <v>25000</v>
      </c>
      <c r="C453" s="128">
        <v>43935</v>
      </c>
      <c r="E453"/>
      <c r="H453" s="91"/>
    </row>
    <row r="454" spans="1:8" x14ac:dyDescent="0.2">
      <c r="A454" s="126" t="s">
        <v>302</v>
      </c>
      <c r="B454" s="127">
        <v>7000</v>
      </c>
      <c r="C454" s="128">
        <v>43937</v>
      </c>
      <c r="E454"/>
      <c r="H454" s="91"/>
    </row>
    <row r="455" spans="1:8" x14ac:dyDescent="0.2">
      <c r="A455" s="126" t="s">
        <v>278</v>
      </c>
      <c r="B455" s="127">
        <v>16200</v>
      </c>
      <c r="C455" s="128">
        <v>43937</v>
      </c>
      <c r="E455"/>
      <c r="H455" s="91"/>
    </row>
    <row r="456" spans="1:8" x14ac:dyDescent="0.2">
      <c r="A456" s="126" t="s">
        <v>283</v>
      </c>
      <c r="B456" s="127">
        <v>13200</v>
      </c>
      <c r="C456" s="128">
        <v>43937</v>
      </c>
      <c r="E456"/>
      <c r="H456" s="91"/>
    </row>
    <row r="457" spans="1:8" x14ac:dyDescent="0.2">
      <c r="A457" s="126" t="s">
        <v>278</v>
      </c>
      <c r="B457" s="127">
        <v>24000</v>
      </c>
      <c r="C457" s="128">
        <v>43938</v>
      </c>
      <c r="E457"/>
      <c r="H457" s="91"/>
    </row>
    <row r="458" spans="1:8" x14ac:dyDescent="0.2">
      <c r="A458" s="126" t="s">
        <v>278</v>
      </c>
      <c r="B458" s="127">
        <v>28800</v>
      </c>
      <c r="C458" s="128">
        <v>43939</v>
      </c>
      <c r="E458"/>
      <c r="H458" s="91"/>
    </row>
    <row r="459" spans="1:8" x14ac:dyDescent="0.2">
      <c r="A459" s="126" t="s">
        <v>279</v>
      </c>
      <c r="B459" s="127">
        <v>12600</v>
      </c>
      <c r="C459" s="128">
        <v>43939</v>
      </c>
      <c r="E459"/>
      <c r="H459" s="91"/>
    </row>
    <row r="460" spans="1:8" x14ac:dyDescent="0.2">
      <c r="A460" s="126" t="s">
        <v>284</v>
      </c>
      <c r="B460" s="127">
        <v>72000</v>
      </c>
      <c r="C460" s="128">
        <v>43941</v>
      </c>
      <c r="E460"/>
      <c r="H460" s="91"/>
    </row>
    <row r="461" spans="1:8" x14ac:dyDescent="0.2">
      <c r="A461" s="126" t="s">
        <v>300</v>
      </c>
      <c r="B461" s="127">
        <v>69000</v>
      </c>
      <c r="C461" s="128">
        <v>43942</v>
      </c>
      <c r="E461"/>
      <c r="H461" s="91"/>
    </row>
    <row r="462" spans="1:8" x14ac:dyDescent="0.2">
      <c r="A462" s="126" t="s">
        <v>279</v>
      </c>
      <c r="B462" s="127">
        <v>6000</v>
      </c>
      <c r="C462" s="128">
        <v>43944</v>
      </c>
      <c r="E462"/>
      <c r="H462" s="91"/>
    </row>
    <row r="463" spans="1:8" x14ac:dyDescent="0.2">
      <c r="A463" s="126" t="s">
        <v>309</v>
      </c>
      <c r="B463" s="127">
        <v>28800</v>
      </c>
      <c r="C463" s="128">
        <v>43945</v>
      </c>
      <c r="E463"/>
      <c r="H463" s="91"/>
    </row>
    <row r="464" spans="1:8" x14ac:dyDescent="0.2">
      <c r="A464" s="126" t="s">
        <v>296</v>
      </c>
      <c r="B464" s="127">
        <v>26400</v>
      </c>
      <c r="C464" s="128">
        <v>43946</v>
      </c>
      <c r="E464"/>
      <c r="H464" s="91"/>
    </row>
    <row r="465" spans="1:8" x14ac:dyDescent="0.2">
      <c r="A465" s="126" t="s">
        <v>278</v>
      </c>
      <c r="B465" s="127">
        <v>15000</v>
      </c>
      <c r="C465" s="128">
        <v>43947</v>
      </c>
      <c r="E465"/>
      <c r="H465" s="91"/>
    </row>
    <row r="466" spans="1:8" x14ac:dyDescent="0.2">
      <c r="A466" s="126" t="s">
        <v>303</v>
      </c>
      <c r="B466" s="127">
        <v>19200</v>
      </c>
      <c r="C466" s="128">
        <v>43949</v>
      </c>
      <c r="E466"/>
      <c r="H466" s="91"/>
    </row>
    <row r="467" spans="1:8" x14ac:dyDescent="0.2">
      <c r="A467" s="126" t="s">
        <v>283</v>
      </c>
      <c r="B467" s="127">
        <v>19200</v>
      </c>
      <c r="C467" s="128">
        <v>43950</v>
      </c>
      <c r="E467"/>
      <c r="H467" s="91"/>
    </row>
    <row r="468" spans="1:8" x14ac:dyDescent="0.2">
      <c r="A468" s="126" t="s">
        <v>304</v>
      </c>
      <c r="B468" s="127">
        <v>20700</v>
      </c>
      <c r="C468" s="128">
        <v>43951</v>
      </c>
      <c r="E468"/>
      <c r="H468" s="91"/>
    </row>
    <row r="469" spans="1:8" x14ac:dyDescent="0.2">
      <c r="A469" s="126" t="s">
        <v>296</v>
      </c>
      <c r="B469" s="127">
        <v>5250</v>
      </c>
      <c r="C469" s="128">
        <v>43952</v>
      </c>
      <c r="E469"/>
      <c r="H469" s="91"/>
    </row>
    <row r="470" spans="1:8" x14ac:dyDescent="0.2">
      <c r="A470" s="126" t="s">
        <v>279</v>
      </c>
      <c r="B470" s="127">
        <v>8750</v>
      </c>
      <c r="C470" s="128">
        <v>43953</v>
      </c>
      <c r="E470"/>
      <c r="H470" s="91"/>
    </row>
    <row r="471" spans="1:8" x14ac:dyDescent="0.2">
      <c r="A471" s="126" t="s">
        <v>280</v>
      </c>
      <c r="B471" s="127">
        <v>9600</v>
      </c>
      <c r="C471" s="128">
        <v>43954</v>
      </c>
      <c r="E471"/>
      <c r="H471" s="91"/>
    </row>
    <row r="472" spans="1:8" x14ac:dyDescent="0.2">
      <c r="A472" s="126" t="s">
        <v>277</v>
      </c>
      <c r="B472" s="127">
        <v>6300</v>
      </c>
      <c r="C472" s="128">
        <v>43954</v>
      </c>
      <c r="E472"/>
      <c r="H472" s="91"/>
    </row>
    <row r="473" spans="1:8" x14ac:dyDescent="0.2">
      <c r="A473" s="126" t="s">
        <v>299</v>
      </c>
      <c r="B473" s="127">
        <v>27600</v>
      </c>
      <c r="C473" s="128">
        <v>43954</v>
      </c>
      <c r="E473"/>
      <c r="H473" s="91"/>
    </row>
    <row r="474" spans="1:8" x14ac:dyDescent="0.2">
      <c r="A474" s="126" t="s">
        <v>303</v>
      </c>
      <c r="B474" s="127">
        <v>12600</v>
      </c>
      <c r="C474" s="128">
        <v>43954</v>
      </c>
      <c r="E474"/>
      <c r="H474" s="91"/>
    </row>
    <row r="475" spans="1:8" x14ac:dyDescent="0.2">
      <c r="A475" s="126" t="s">
        <v>308</v>
      </c>
      <c r="B475" s="127">
        <v>6300</v>
      </c>
      <c r="C475" s="128">
        <v>43954</v>
      </c>
      <c r="E475"/>
      <c r="H475" s="91"/>
    </row>
    <row r="476" spans="1:8" x14ac:dyDescent="0.2">
      <c r="A476" s="126" t="s">
        <v>302</v>
      </c>
      <c r="B476" s="127">
        <v>9000</v>
      </c>
      <c r="C476" s="128">
        <v>43958</v>
      </c>
      <c r="E476"/>
      <c r="H476" s="91"/>
    </row>
    <row r="477" spans="1:8" x14ac:dyDescent="0.2">
      <c r="A477" s="126" t="s">
        <v>302</v>
      </c>
      <c r="B477" s="127">
        <v>12500</v>
      </c>
      <c r="C477" s="128">
        <v>43958</v>
      </c>
      <c r="E477"/>
      <c r="H477" s="91"/>
    </row>
    <row r="478" spans="1:8" x14ac:dyDescent="0.2">
      <c r="A478" s="126" t="s">
        <v>300</v>
      </c>
      <c r="B478" s="127">
        <v>25300</v>
      </c>
      <c r="C478" s="128">
        <v>43958</v>
      </c>
      <c r="E478"/>
      <c r="H478" s="91"/>
    </row>
    <row r="479" spans="1:8" x14ac:dyDescent="0.2">
      <c r="A479" s="126" t="s">
        <v>284</v>
      </c>
      <c r="B479" s="127">
        <v>30000</v>
      </c>
      <c r="C479" s="128">
        <v>43959</v>
      </c>
      <c r="E479"/>
      <c r="H479" s="91"/>
    </row>
    <row r="480" spans="1:8" x14ac:dyDescent="0.2">
      <c r="A480" s="126" t="s">
        <v>300</v>
      </c>
      <c r="B480" s="127">
        <v>1920</v>
      </c>
      <c r="C480" s="128">
        <v>43959</v>
      </c>
      <c r="E480"/>
      <c r="H480" s="91"/>
    </row>
    <row r="481" spans="1:8" x14ac:dyDescent="0.2">
      <c r="A481" s="126" t="s">
        <v>282</v>
      </c>
      <c r="B481" s="127">
        <v>5250</v>
      </c>
      <c r="C481" s="128">
        <v>43959</v>
      </c>
      <c r="E481"/>
      <c r="H481" s="91"/>
    </row>
    <row r="482" spans="1:8" x14ac:dyDescent="0.2">
      <c r="A482" s="126" t="s">
        <v>279</v>
      </c>
      <c r="B482" s="127">
        <v>9500</v>
      </c>
      <c r="C482" s="128">
        <v>43959</v>
      </c>
      <c r="E482"/>
      <c r="H482" s="91"/>
    </row>
    <row r="483" spans="1:8" x14ac:dyDescent="0.2">
      <c r="A483" s="126" t="s">
        <v>299</v>
      </c>
      <c r="B483" s="127">
        <v>16800</v>
      </c>
      <c r="C483" s="128">
        <v>43959</v>
      </c>
      <c r="E483"/>
      <c r="H483" s="91"/>
    </row>
    <row r="484" spans="1:8" x14ac:dyDescent="0.2">
      <c r="A484" s="126" t="s">
        <v>299</v>
      </c>
      <c r="B484" s="127">
        <v>22000</v>
      </c>
      <c r="C484" s="128">
        <v>43960</v>
      </c>
      <c r="E484"/>
      <c r="H484" s="91"/>
    </row>
    <row r="485" spans="1:8" x14ac:dyDescent="0.2">
      <c r="A485" s="126" t="s">
        <v>306</v>
      </c>
      <c r="B485" s="127">
        <v>30000</v>
      </c>
      <c r="C485" s="128">
        <v>43960</v>
      </c>
      <c r="E485"/>
      <c r="H485" s="91"/>
    </row>
    <row r="486" spans="1:8" x14ac:dyDescent="0.2">
      <c r="A486" s="126" t="s">
        <v>303</v>
      </c>
      <c r="B486" s="127">
        <v>25000</v>
      </c>
      <c r="C486" s="128">
        <v>43961</v>
      </c>
      <c r="E486"/>
      <c r="H486" s="91"/>
    </row>
    <row r="487" spans="1:8" x14ac:dyDescent="0.2">
      <c r="A487" s="126" t="s">
        <v>302</v>
      </c>
      <c r="B487" s="127">
        <v>1520</v>
      </c>
      <c r="C487" s="128">
        <v>43963</v>
      </c>
      <c r="E487"/>
      <c r="H487" s="91"/>
    </row>
    <row r="488" spans="1:8" x14ac:dyDescent="0.2">
      <c r="A488" s="126" t="s">
        <v>307</v>
      </c>
      <c r="B488" s="127">
        <v>1200</v>
      </c>
      <c r="C488" s="128">
        <v>43963</v>
      </c>
      <c r="E488"/>
      <c r="H488" s="91"/>
    </row>
    <row r="489" spans="1:8" x14ac:dyDescent="0.2">
      <c r="A489" s="126" t="s">
        <v>284</v>
      </c>
      <c r="B489" s="127">
        <v>27000</v>
      </c>
      <c r="C489" s="128">
        <v>43963</v>
      </c>
      <c r="E489"/>
      <c r="H489" s="91"/>
    </row>
    <row r="490" spans="1:8" x14ac:dyDescent="0.2">
      <c r="A490" s="126" t="s">
        <v>277</v>
      </c>
      <c r="B490" s="127">
        <v>7350</v>
      </c>
      <c r="C490" s="128">
        <v>43965</v>
      </c>
      <c r="E490"/>
      <c r="H490" s="91"/>
    </row>
    <row r="491" spans="1:8" x14ac:dyDescent="0.2">
      <c r="A491" s="126" t="s">
        <v>278</v>
      </c>
      <c r="B491" s="127">
        <v>18000</v>
      </c>
      <c r="C491" s="128">
        <v>43966</v>
      </c>
      <c r="E491"/>
      <c r="H491" s="91"/>
    </row>
    <row r="492" spans="1:8" x14ac:dyDescent="0.2">
      <c r="A492" s="126" t="s">
        <v>279</v>
      </c>
      <c r="B492" s="127">
        <v>31500</v>
      </c>
      <c r="C492" s="128">
        <v>43967</v>
      </c>
      <c r="E492"/>
      <c r="H492" s="91"/>
    </row>
    <row r="493" spans="1:8" x14ac:dyDescent="0.2">
      <c r="A493" s="126" t="s">
        <v>282</v>
      </c>
      <c r="B493" s="127">
        <v>5600</v>
      </c>
      <c r="C493" s="128">
        <v>43967</v>
      </c>
      <c r="E493"/>
      <c r="H493" s="91"/>
    </row>
    <row r="494" spans="1:8" x14ac:dyDescent="0.2">
      <c r="A494" s="126" t="s">
        <v>292</v>
      </c>
      <c r="B494" s="127">
        <v>2160</v>
      </c>
      <c r="C494" s="128">
        <v>43967</v>
      </c>
      <c r="E494"/>
      <c r="H494" s="91"/>
    </row>
    <row r="495" spans="1:8" x14ac:dyDescent="0.2">
      <c r="A495" s="126" t="s">
        <v>283</v>
      </c>
      <c r="B495" s="127">
        <v>30000</v>
      </c>
      <c r="C495" s="128">
        <v>43968</v>
      </c>
      <c r="E495"/>
      <c r="H495" s="91"/>
    </row>
    <row r="496" spans="1:8" x14ac:dyDescent="0.2">
      <c r="A496" s="126" t="s">
        <v>292</v>
      </c>
      <c r="B496" s="127">
        <v>16100</v>
      </c>
      <c r="C496" s="128">
        <v>43969</v>
      </c>
      <c r="E496"/>
      <c r="H496" s="91"/>
    </row>
    <row r="497" spans="1:8" x14ac:dyDescent="0.2">
      <c r="A497" s="126" t="s">
        <v>277</v>
      </c>
      <c r="B497" s="127">
        <v>21000</v>
      </c>
      <c r="C497" s="128">
        <v>43969</v>
      </c>
      <c r="E497"/>
      <c r="H497" s="91"/>
    </row>
    <row r="498" spans="1:8" x14ac:dyDescent="0.2">
      <c r="A498" s="126" t="s">
        <v>277</v>
      </c>
      <c r="B498" s="127">
        <v>10500</v>
      </c>
      <c r="C498" s="128">
        <v>43970</v>
      </c>
      <c r="E498"/>
      <c r="H498" s="91"/>
    </row>
    <row r="499" spans="1:8" x14ac:dyDescent="0.2">
      <c r="A499" s="126" t="s">
        <v>284</v>
      </c>
      <c r="B499" s="127">
        <v>18900</v>
      </c>
      <c r="C499" s="128">
        <v>43971</v>
      </c>
      <c r="E499"/>
      <c r="H499" s="91"/>
    </row>
    <row r="500" spans="1:8" x14ac:dyDescent="0.2">
      <c r="A500" s="126" t="s">
        <v>284</v>
      </c>
      <c r="B500" s="127">
        <v>54000</v>
      </c>
      <c r="C500" s="128">
        <v>43972</v>
      </c>
      <c r="E500"/>
      <c r="H500" s="91"/>
    </row>
    <row r="501" spans="1:8" x14ac:dyDescent="0.2">
      <c r="A501" s="126" t="s">
        <v>280</v>
      </c>
      <c r="B501" s="127">
        <v>10150</v>
      </c>
      <c r="C501" s="128">
        <v>43974</v>
      </c>
      <c r="E501"/>
      <c r="H501" s="91"/>
    </row>
    <row r="502" spans="1:8" x14ac:dyDescent="0.2">
      <c r="A502" s="126" t="s">
        <v>283</v>
      </c>
      <c r="B502" s="127">
        <v>15600</v>
      </c>
      <c r="C502" s="128">
        <v>43975</v>
      </c>
      <c r="E502"/>
      <c r="H502" s="91"/>
    </row>
    <row r="503" spans="1:8" x14ac:dyDescent="0.2">
      <c r="A503" s="126" t="s">
        <v>281</v>
      </c>
      <c r="B503" s="127">
        <v>37500</v>
      </c>
      <c r="C503" s="128">
        <v>43976</v>
      </c>
      <c r="E503"/>
      <c r="H503" s="91"/>
    </row>
    <row r="504" spans="1:8" x14ac:dyDescent="0.2">
      <c r="A504" s="126" t="s">
        <v>293</v>
      </c>
      <c r="B504" s="127">
        <v>18600</v>
      </c>
      <c r="C504" s="128">
        <v>43977</v>
      </c>
      <c r="E504"/>
      <c r="H504" s="91"/>
    </row>
    <row r="505" spans="1:8" x14ac:dyDescent="0.2">
      <c r="A505" s="126" t="s">
        <v>284</v>
      </c>
      <c r="B505" s="127">
        <v>11500</v>
      </c>
      <c r="C505" s="128">
        <v>43980</v>
      </c>
      <c r="E505"/>
      <c r="H505" s="91"/>
    </row>
    <row r="506" spans="1:8" x14ac:dyDescent="0.2">
      <c r="A506" s="126" t="s">
        <v>281</v>
      </c>
      <c r="B506" s="127">
        <v>6000</v>
      </c>
      <c r="C506" s="128">
        <v>43982</v>
      </c>
      <c r="E506"/>
      <c r="H506" s="91"/>
    </row>
    <row r="507" spans="1:8" x14ac:dyDescent="0.2">
      <c r="A507" s="126" t="s">
        <v>279</v>
      </c>
      <c r="B507" s="127">
        <v>14000</v>
      </c>
      <c r="C507" s="128">
        <v>43983</v>
      </c>
      <c r="E507"/>
      <c r="H507" s="91"/>
    </row>
    <row r="508" spans="1:8" x14ac:dyDescent="0.2">
      <c r="A508" s="126" t="s">
        <v>294</v>
      </c>
      <c r="B508" s="127">
        <v>28800</v>
      </c>
      <c r="C508" s="128">
        <v>43985</v>
      </c>
      <c r="E508"/>
      <c r="H508" s="91"/>
    </row>
    <row r="509" spans="1:8" x14ac:dyDescent="0.2">
      <c r="A509" s="126" t="s">
        <v>282</v>
      </c>
      <c r="B509" s="127">
        <v>13000</v>
      </c>
      <c r="C509" s="128">
        <v>43986</v>
      </c>
      <c r="E509"/>
      <c r="H509" s="91"/>
    </row>
    <row r="510" spans="1:8" x14ac:dyDescent="0.2">
      <c r="A510" s="126" t="s">
        <v>279</v>
      </c>
      <c r="B510" s="127">
        <v>33000</v>
      </c>
      <c r="C510" s="128">
        <v>43987</v>
      </c>
      <c r="E510"/>
      <c r="H510" s="91"/>
    </row>
    <row r="511" spans="1:8" x14ac:dyDescent="0.2">
      <c r="A511" s="126" t="s">
        <v>278</v>
      </c>
      <c r="B511" s="127">
        <v>30600</v>
      </c>
      <c r="C511" s="128">
        <v>43989</v>
      </c>
      <c r="E511"/>
      <c r="H511" s="91"/>
    </row>
    <row r="512" spans="1:8" x14ac:dyDescent="0.2">
      <c r="A512" s="126" t="s">
        <v>295</v>
      </c>
      <c r="B512" s="127">
        <v>18000</v>
      </c>
      <c r="C512" s="128">
        <v>43989</v>
      </c>
      <c r="E512"/>
      <c r="H512" s="91"/>
    </row>
    <row r="513" spans="1:8" x14ac:dyDescent="0.2">
      <c r="A513" s="126" t="s">
        <v>296</v>
      </c>
      <c r="B513" s="127">
        <v>9100</v>
      </c>
      <c r="C513" s="128">
        <v>43992</v>
      </c>
      <c r="E513"/>
      <c r="H513" s="91"/>
    </row>
    <row r="514" spans="1:8" x14ac:dyDescent="0.2">
      <c r="A514" s="126" t="s">
        <v>283</v>
      </c>
      <c r="B514" s="127">
        <v>9100</v>
      </c>
      <c r="C514" s="128">
        <v>43993</v>
      </c>
      <c r="E514"/>
      <c r="H514" s="91"/>
    </row>
    <row r="515" spans="1:8" x14ac:dyDescent="0.2">
      <c r="A515" s="126" t="s">
        <v>297</v>
      </c>
      <c r="B515" s="127">
        <v>17500</v>
      </c>
      <c r="C515" s="128">
        <v>43995</v>
      </c>
      <c r="E515"/>
      <c r="H515" s="91"/>
    </row>
    <row r="516" spans="1:8" x14ac:dyDescent="0.2">
      <c r="A516" s="126" t="s">
        <v>279</v>
      </c>
      <c r="B516" s="127">
        <v>13000</v>
      </c>
      <c r="C516" s="128">
        <v>43995</v>
      </c>
      <c r="E516"/>
      <c r="H516" s="91"/>
    </row>
    <row r="517" spans="1:8" x14ac:dyDescent="0.2">
      <c r="A517" s="126" t="s">
        <v>278</v>
      </c>
      <c r="B517" s="127">
        <v>15400</v>
      </c>
      <c r="C517" s="128">
        <v>43995</v>
      </c>
      <c r="E517"/>
      <c r="H517" s="91"/>
    </row>
    <row r="518" spans="1:8" x14ac:dyDescent="0.2">
      <c r="A518" s="126" t="s">
        <v>292</v>
      </c>
      <c r="B518" s="127">
        <v>33600</v>
      </c>
      <c r="C518" s="128">
        <v>43996</v>
      </c>
      <c r="E518"/>
      <c r="H518" s="91"/>
    </row>
    <row r="519" spans="1:8" x14ac:dyDescent="0.2">
      <c r="A519" s="126" t="s">
        <v>298</v>
      </c>
      <c r="B519" s="127">
        <v>1760</v>
      </c>
      <c r="C519" s="128">
        <v>43998</v>
      </c>
      <c r="E519"/>
      <c r="H519" s="91"/>
    </row>
    <row r="520" spans="1:8" x14ac:dyDescent="0.2">
      <c r="A520" s="126" t="s">
        <v>299</v>
      </c>
      <c r="B520" s="127">
        <v>25200</v>
      </c>
      <c r="C520" s="128">
        <v>43999</v>
      </c>
      <c r="E520"/>
      <c r="H520" s="91"/>
    </row>
    <row r="521" spans="1:8" x14ac:dyDescent="0.2">
      <c r="A521" s="126" t="s">
        <v>282</v>
      </c>
      <c r="B521" s="127">
        <v>11550</v>
      </c>
      <c r="C521" s="128">
        <v>43999</v>
      </c>
      <c r="E521"/>
      <c r="H521" s="91"/>
    </row>
    <row r="522" spans="1:8" x14ac:dyDescent="0.2">
      <c r="A522" s="126" t="s">
        <v>277</v>
      </c>
      <c r="B522" s="127">
        <v>90000</v>
      </c>
      <c r="C522" s="128">
        <v>44000</v>
      </c>
      <c r="E522"/>
      <c r="H522" s="91"/>
    </row>
    <row r="523" spans="1:8" x14ac:dyDescent="0.2">
      <c r="A523" s="126" t="s">
        <v>277</v>
      </c>
      <c r="B523" s="127">
        <v>5950</v>
      </c>
      <c r="C523" s="128">
        <v>44003</v>
      </c>
      <c r="E523"/>
      <c r="H523" s="91"/>
    </row>
    <row r="524" spans="1:8" x14ac:dyDescent="0.2">
      <c r="A524" s="126" t="s">
        <v>279</v>
      </c>
      <c r="B524" s="127">
        <v>36000</v>
      </c>
      <c r="C524" s="128">
        <v>44004</v>
      </c>
      <c r="E524"/>
      <c r="H524" s="91"/>
    </row>
    <row r="525" spans="1:8" x14ac:dyDescent="0.2">
      <c r="A525" s="126" t="s">
        <v>278</v>
      </c>
      <c r="B525" s="127">
        <v>13500</v>
      </c>
      <c r="C525" s="128">
        <v>44004</v>
      </c>
      <c r="E525"/>
      <c r="H525" s="91"/>
    </row>
    <row r="526" spans="1:8" x14ac:dyDescent="0.2">
      <c r="A526" s="126" t="s">
        <v>292</v>
      </c>
      <c r="B526" s="127">
        <v>1600</v>
      </c>
      <c r="C526" s="128">
        <v>44004</v>
      </c>
      <c r="E526"/>
      <c r="H526" s="91"/>
    </row>
    <row r="527" spans="1:8" x14ac:dyDescent="0.2">
      <c r="A527" s="126" t="s">
        <v>282</v>
      </c>
      <c r="B527" s="127">
        <v>11900</v>
      </c>
      <c r="C527" s="128">
        <v>44005</v>
      </c>
      <c r="E527"/>
      <c r="H527" s="91"/>
    </row>
    <row r="528" spans="1:8" x14ac:dyDescent="0.2">
      <c r="A528" s="126" t="s">
        <v>283</v>
      </c>
      <c r="B528" s="127">
        <v>21600</v>
      </c>
      <c r="C528" s="128">
        <v>44005</v>
      </c>
      <c r="E528"/>
      <c r="H528" s="91"/>
    </row>
    <row r="529" spans="1:8" x14ac:dyDescent="0.2">
      <c r="A529" s="126" t="s">
        <v>277</v>
      </c>
      <c r="B529" s="127">
        <v>12600</v>
      </c>
      <c r="C529" s="128">
        <v>44006</v>
      </c>
      <c r="E529"/>
      <c r="H529" s="91"/>
    </row>
    <row r="530" spans="1:8" x14ac:dyDescent="0.2">
      <c r="A530" s="126" t="s">
        <v>292</v>
      </c>
      <c r="B530" s="127">
        <v>13300</v>
      </c>
      <c r="C530" s="128">
        <v>44007</v>
      </c>
      <c r="E530"/>
      <c r="H530" s="91"/>
    </row>
    <row r="531" spans="1:8" x14ac:dyDescent="0.2">
      <c r="A531" s="126" t="s">
        <v>277</v>
      </c>
      <c r="B531" s="127">
        <v>23100</v>
      </c>
      <c r="C531" s="128">
        <v>44008</v>
      </c>
      <c r="E531"/>
      <c r="H531" s="91"/>
    </row>
    <row r="532" spans="1:8" x14ac:dyDescent="0.2">
      <c r="A532" s="126" t="s">
        <v>284</v>
      </c>
      <c r="B532" s="127">
        <v>102000</v>
      </c>
      <c r="C532" s="128">
        <v>44009</v>
      </c>
      <c r="E532"/>
      <c r="H532" s="91"/>
    </row>
    <row r="533" spans="1:8" x14ac:dyDescent="0.2">
      <c r="A533" s="126" t="s">
        <v>284</v>
      </c>
      <c r="B533" s="127">
        <v>17100</v>
      </c>
      <c r="C533" s="128">
        <v>44009</v>
      </c>
      <c r="E533"/>
      <c r="H533" s="91"/>
    </row>
    <row r="534" spans="1:8" x14ac:dyDescent="0.2">
      <c r="A534" s="126" t="s">
        <v>283</v>
      </c>
      <c r="B534" s="127">
        <v>13200</v>
      </c>
      <c r="C534" s="128">
        <v>44010</v>
      </c>
      <c r="E534"/>
      <c r="H534" s="91"/>
    </row>
    <row r="535" spans="1:8" x14ac:dyDescent="0.2">
      <c r="A535" s="126" t="s">
        <v>280</v>
      </c>
      <c r="B535" s="127">
        <v>9800</v>
      </c>
      <c r="C535" s="128">
        <v>44010</v>
      </c>
      <c r="E535"/>
      <c r="H535" s="91"/>
    </row>
    <row r="536" spans="1:8" x14ac:dyDescent="0.2">
      <c r="A536" s="126" t="s">
        <v>281</v>
      </c>
      <c r="B536" s="127">
        <v>45000</v>
      </c>
      <c r="C536" s="128">
        <v>44011</v>
      </c>
      <c r="E536"/>
      <c r="H536" s="91"/>
    </row>
    <row r="537" spans="1:8" x14ac:dyDescent="0.2">
      <c r="A537" s="126" t="s">
        <v>293</v>
      </c>
      <c r="B537" s="127">
        <v>13800</v>
      </c>
      <c r="C537" s="128">
        <v>44012</v>
      </c>
      <c r="E537"/>
      <c r="H537" s="91"/>
    </row>
    <row r="538" spans="1:8" x14ac:dyDescent="0.2">
      <c r="A538" s="126" t="s">
        <v>284</v>
      </c>
      <c r="B538" s="127">
        <v>16000</v>
      </c>
      <c r="C538" s="128">
        <v>44015</v>
      </c>
      <c r="E538"/>
      <c r="H538" s="91"/>
    </row>
    <row r="539" spans="1:8" x14ac:dyDescent="0.2">
      <c r="A539" s="126" t="s">
        <v>281</v>
      </c>
      <c r="B539" s="127">
        <v>6800</v>
      </c>
      <c r="C539" s="128">
        <v>44016</v>
      </c>
      <c r="E539"/>
      <c r="H539" s="91"/>
    </row>
    <row r="540" spans="1:8" x14ac:dyDescent="0.2">
      <c r="A540" s="126" t="s">
        <v>279</v>
      </c>
      <c r="B540" s="127">
        <v>8800</v>
      </c>
      <c r="C540" s="128">
        <v>44017</v>
      </c>
      <c r="E540"/>
      <c r="H540" s="91"/>
    </row>
    <row r="541" spans="1:8" x14ac:dyDescent="0.2">
      <c r="A541" s="126" t="s">
        <v>294</v>
      </c>
      <c r="B541" s="127">
        <v>25200</v>
      </c>
      <c r="C541" s="128">
        <v>44019</v>
      </c>
      <c r="E541"/>
      <c r="H541" s="91"/>
    </row>
    <row r="542" spans="1:8" x14ac:dyDescent="0.2">
      <c r="A542" s="126" t="s">
        <v>282</v>
      </c>
      <c r="B542" s="127">
        <v>16500</v>
      </c>
      <c r="C542" s="128">
        <v>44020</v>
      </c>
      <c r="E542"/>
      <c r="H542" s="91"/>
    </row>
    <row r="543" spans="1:8" x14ac:dyDescent="0.2">
      <c r="A543" s="126" t="s">
        <v>279</v>
      </c>
      <c r="B543" s="127">
        <v>37500</v>
      </c>
      <c r="C543" s="128">
        <v>44021</v>
      </c>
      <c r="E543"/>
      <c r="H543" s="91"/>
    </row>
    <row r="544" spans="1:8" x14ac:dyDescent="0.2">
      <c r="A544" s="126" t="s">
        <v>278</v>
      </c>
      <c r="B544" s="127">
        <v>15300</v>
      </c>
      <c r="C544" s="128">
        <v>44023</v>
      </c>
      <c r="E544"/>
      <c r="H544" s="91"/>
    </row>
    <row r="545" spans="1:8" x14ac:dyDescent="0.2">
      <c r="A545" s="126" t="s">
        <v>295</v>
      </c>
      <c r="B545" s="127">
        <v>24000</v>
      </c>
      <c r="C545" s="128">
        <v>44024</v>
      </c>
      <c r="E545"/>
      <c r="H545" s="91"/>
    </row>
    <row r="546" spans="1:8" x14ac:dyDescent="0.2">
      <c r="A546" s="126" t="s">
        <v>296</v>
      </c>
      <c r="B546" s="127">
        <v>6300</v>
      </c>
      <c r="C546" s="128">
        <v>44026</v>
      </c>
      <c r="E546"/>
      <c r="H546" s="91"/>
    </row>
    <row r="547" spans="1:8" x14ac:dyDescent="0.2">
      <c r="A547" s="126" t="s">
        <v>283</v>
      </c>
      <c r="B547" s="127">
        <v>5600</v>
      </c>
      <c r="C547" s="128">
        <v>44026</v>
      </c>
      <c r="E547"/>
      <c r="H547" s="91"/>
    </row>
    <row r="548" spans="1:8" x14ac:dyDescent="0.2">
      <c r="A548" s="126" t="s">
        <v>297</v>
      </c>
      <c r="B548" s="127">
        <v>17500</v>
      </c>
      <c r="C548" s="128">
        <v>44027</v>
      </c>
      <c r="E548"/>
      <c r="H548" s="91"/>
    </row>
    <row r="549" spans="1:8" x14ac:dyDescent="0.2">
      <c r="A549" s="126" t="s">
        <v>279</v>
      </c>
      <c r="B549" s="127">
        <v>7500</v>
      </c>
      <c r="C549" s="128">
        <v>44027</v>
      </c>
      <c r="E549"/>
      <c r="H549" s="91"/>
    </row>
    <row r="550" spans="1:8" x14ac:dyDescent="0.2">
      <c r="A550" s="126" t="s">
        <v>292</v>
      </c>
      <c r="B550" s="127">
        <v>39600</v>
      </c>
      <c r="C550" s="128">
        <v>44027</v>
      </c>
      <c r="E550"/>
      <c r="H550" s="91"/>
    </row>
    <row r="551" spans="1:8" x14ac:dyDescent="0.2">
      <c r="A551" s="126" t="s">
        <v>278</v>
      </c>
      <c r="B551" s="127">
        <v>15400</v>
      </c>
      <c r="C551" s="128">
        <v>44027</v>
      </c>
      <c r="E551"/>
      <c r="H551" s="91"/>
    </row>
    <row r="552" spans="1:8" x14ac:dyDescent="0.2">
      <c r="A552" s="126" t="s">
        <v>298</v>
      </c>
      <c r="B552" s="127">
        <v>1680</v>
      </c>
      <c r="C552" s="128">
        <v>44028</v>
      </c>
      <c r="E552"/>
      <c r="H552" s="91"/>
    </row>
    <row r="553" spans="1:8" x14ac:dyDescent="0.2">
      <c r="A553" s="126" t="s">
        <v>277</v>
      </c>
      <c r="B553" s="127">
        <v>99000</v>
      </c>
      <c r="C553" s="128">
        <v>44029</v>
      </c>
      <c r="E553"/>
      <c r="H553" s="91"/>
    </row>
    <row r="554" spans="1:8" x14ac:dyDescent="0.2">
      <c r="A554" s="126" t="s">
        <v>299</v>
      </c>
      <c r="B554" s="127">
        <v>38400</v>
      </c>
      <c r="C554" s="128">
        <v>44029</v>
      </c>
      <c r="E554"/>
      <c r="H554" s="91"/>
    </row>
    <row r="555" spans="1:8" x14ac:dyDescent="0.2">
      <c r="A555" s="126" t="s">
        <v>282</v>
      </c>
      <c r="B555" s="127">
        <v>10150</v>
      </c>
      <c r="C555" s="128">
        <v>44029</v>
      </c>
      <c r="E555"/>
      <c r="H555" s="91"/>
    </row>
    <row r="556" spans="1:8" x14ac:dyDescent="0.2">
      <c r="A556" s="126" t="s">
        <v>283</v>
      </c>
      <c r="B556" s="127">
        <v>12000</v>
      </c>
      <c r="C556" s="128">
        <v>44031</v>
      </c>
      <c r="E556"/>
      <c r="H556" s="91"/>
    </row>
    <row r="557" spans="1:8" x14ac:dyDescent="0.2">
      <c r="A557" s="126" t="s">
        <v>298</v>
      </c>
      <c r="B557" s="127">
        <v>48000</v>
      </c>
      <c r="C557" s="128">
        <v>44032</v>
      </c>
      <c r="E557"/>
      <c r="H557" s="91"/>
    </row>
    <row r="558" spans="1:8" x14ac:dyDescent="0.2">
      <c r="A558" s="126" t="s">
        <v>292</v>
      </c>
      <c r="B558" s="127">
        <v>27600</v>
      </c>
      <c r="C558" s="128">
        <v>44032</v>
      </c>
      <c r="E558"/>
      <c r="H558" s="91"/>
    </row>
    <row r="559" spans="1:8" x14ac:dyDescent="0.2">
      <c r="A559" s="126" t="s">
        <v>278</v>
      </c>
      <c r="B559" s="127">
        <v>31900</v>
      </c>
      <c r="C559" s="128">
        <v>44033</v>
      </c>
      <c r="E559"/>
      <c r="H559" s="91"/>
    </row>
    <row r="560" spans="1:8" x14ac:dyDescent="0.2">
      <c r="A560" s="126" t="s">
        <v>281</v>
      </c>
      <c r="B560" s="127">
        <v>72000</v>
      </c>
      <c r="C560" s="128">
        <v>44033</v>
      </c>
      <c r="E560"/>
      <c r="H560" s="91"/>
    </row>
    <row r="561" spans="1:8" x14ac:dyDescent="0.2">
      <c r="A561" s="126" t="s">
        <v>293</v>
      </c>
      <c r="B561" s="127">
        <v>12600</v>
      </c>
      <c r="C561" s="128">
        <v>44033</v>
      </c>
      <c r="E561"/>
      <c r="H561" s="91"/>
    </row>
    <row r="562" spans="1:8" x14ac:dyDescent="0.2">
      <c r="A562" s="126" t="s">
        <v>278</v>
      </c>
      <c r="B562" s="127">
        <v>13500</v>
      </c>
      <c r="C562" s="128">
        <v>44034</v>
      </c>
      <c r="E562"/>
      <c r="H562" s="91"/>
    </row>
    <row r="563" spans="1:8" x14ac:dyDescent="0.2">
      <c r="A563" s="126" t="s">
        <v>300</v>
      </c>
      <c r="B563" s="127">
        <v>35200</v>
      </c>
      <c r="C563" s="128">
        <v>44034</v>
      </c>
      <c r="E563"/>
      <c r="H563" s="91"/>
    </row>
    <row r="564" spans="1:8" x14ac:dyDescent="0.2">
      <c r="A564" s="126" t="s">
        <v>281</v>
      </c>
      <c r="B564" s="127">
        <v>9600</v>
      </c>
      <c r="C564" s="128">
        <v>44038</v>
      </c>
      <c r="E564"/>
      <c r="H564" s="91"/>
    </row>
    <row r="565" spans="1:8" x14ac:dyDescent="0.2">
      <c r="A565" s="126" t="s">
        <v>277</v>
      </c>
      <c r="B565" s="127">
        <v>2480</v>
      </c>
      <c r="C565" s="128">
        <v>44040</v>
      </c>
      <c r="E565"/>
      <c r="H565" s="91"/>
    </row>
    <row r="566" spans="1:8" x14ac:dyDescent="0.2">
      <c r="A566" s="126" t="s">
        <v>283</v>
      </c>
      <c r="B566" s="127">
        <v>87000</v>
      </c>
      <c r="C566" s="128">
        <v>44041</v>
      </c>
      <c r="E566"/>
      <c r="H566" s="91"/>
    </row>
    <row r="567" spans="1:8" x14ac:dyDescent="0.2">
      <c r="A567" s="126" t="s">
        <v>279</v>
      </c>
      <c r="B567" s="127">
        <v>11200</v>
      </c>
      <c r="C567" s="128">
        <v>44041</v>
      </c>
      <c r="E567"/>
      <c r="H567" s="91"/>
    </row>
    <row r="568" spans="1:8" x14ac:dyDescent="0.2">
      <c r="A568" s="126" t="s">
        <v>299</v>
      </c>
      <c r="B568" s="127">
        <v>18900</v>
      </c>
      <c r="C568" s="128">
        <v>44041</v>
      </c>
      <c r="E568"/>
      <c r="H568" s="91"/>
    </row>
    <row r="569" spans="1:8" x14ac:dyDescent="0.2">
      <c r="A569" s="126" t="s">
        <v>293</v>
      </c>
      <c r="B569" s="127">
        <v>15000</v>
      </c>
      <c r="C569" s="128">
        <v>44043</v>
      </c>
      <c r="E569"/>
      <c r="H569" s="91"/>
    </row>
    <row r="570" spans="1:8" x14ac:dyDescent="0.2">
      <c r="A570" s="126" t="s">
        <v>301</v>
      </c>
      <c r="B570" s="127">
        <v>1200</v>
      </c>
      <c r="C570" s="128">
        <v>44045</v>
      </c>
      <c r="E570"/>
      <c r="H570" s="91"/>
    </row>
    <row r="571" spans="1:8" x14ac:dyDescent="0.2">
      <c r="A571" s="126" t="s">
        <v>302</v>
      </c>
      <c r="B571" s="127">
        <v>11200</v>
      </c>
      <c r="C571" s="128">
        <v>44045</v>
      </c>
      <c r="E571"/>
      <c r="H571" s="91"/>
    </row>
    <row r="572" spans="1:8" x14ac:dyDescent="0.2">
      <c r="A572" s="126" t="s">
        <v>277</v>
      </c>
      <c r="B572" s="127">
        <v>42000</v>
      </c>
      <c r="C572" s="128">
        <v>44046</v>
      </c>
      <c r="E572"/>
      <c r="H572" s="91"/>
    </row>
    <row r="573" spans="1:8" x14ac:dyDescent="0.2">
      <c r="A573" s="126" t="s">
        <v>304</v>
      </c>
      <c r="B573" s="127">
        <v>7700</v>
      </c>
      <c r="C573" s="128">
        <v>44047</v>
      </c>
      <c r="E573"/>
      <c r="H573" s="91"/>
    </row>
    <row r="574" spans="1:8" x14ac:dyDescent="0.2">
      <c r="A574" s="126" t="s">
        <v>303</v>
      </c>
      <c r="B574" s="127">
        <v>15400</v>
      </c>
      <c r="C574" s="128">
        <v>44049</v>
      </c>
      <c r="E574"/>
      <c r="H574" s="91"/>
    </row>
    <row r="575" spans="1:8" x14ac:dyDescent="0.2">
      <c r="A575" s="126" t="s">
        <v>297</v>
      </c>
      <c r="B575" s="127">
        <v>18600</v>
      </c>
      <c r="C575" s="128">
        <v>44051</v>
      </c>
      <c r="E575"/>
      <c r="H575" s="91"/>
    </row>
    <row r="576" spans="1:8" x14ac:dyDescent="0.2">
      <c r="A576" s="126" t="s">
        <v>279</v>
      </c>
      <c r="B576" s="127">
        <v>14400</v>
      </c>
      <c r="C576" s="128">
        <v>44052</v>
      </c>
      <c r="E576"/>
      <c r="H576" s="91"/>
    </row>
    <row r="577" spans="1:8" x14ac:dyDescent="0.2">
      <c r="A577" s="126" t="s">
        <v>292</v>
      </c>
      <c r="B577" s="127">
        <v>21700</v>
      </c>
      <c r="C577" s="128">
        <v>44053</v>
      </c>
      <c r="E577"/>
      <c r="H577" s="91"/>
    </row>
    <row r="578" spans="1:8" x14ac:dyDescent="0.2">
      <c r="A578" s="126" t="s">
        <v>300</v>
      </c>
      <c r="B578" s="127">
        <v>2000</v>
      </c>
      <c r="C578" s="128">
        <v>44054</v>
      </c>
      <c r="E578"/>
      <c r="H578" s="91"/>
    </row>
    <row r="579" spans="1:8" x14ac:dyDescent="0.2">
      <c r="A579" s="126" t="s">
        <v>292</v>
      </c>
      <c r="B579" s="127">
        <v>23800</v>
      </c>
      <c r="C579" s="128">
        <v>44055</v>
      </c>
      <c r="E579"/>
      <c r="H579" s="91"/>
    </row>
    <row r="580" spans="1:8" x14ac:dyDescent="0.2">
      <c r="A580" s="126" t="s">
        <v>280</v>
      </c>
      <c r="B580" s="127">
        <v>9600</v>
      </c>
      <c r="C580" s="128">
        <v>44056</v>
      </c>
      <c r="E580"/>
      <c r="H580" s="91"/>
    </row>
    <row r="581" spans="1:8" x14ac:dyDescent="0.2">
      <c r="A581" s="126" t="s">
        <v>284</v>
      </c>
      <c r="B581" s="127">
        <v>10000</v>
      </c>
      <c r="C581" s="128">
        <v>44056</v>
      </c>
      <c r="E581"/>
      <c r="H581" s="91"/>
    </row>
    <row r="582" spans="1:8" x14ac:dyDescent="0.2">
      <c r="A582" s="126" t="s">
        <v>280</v>
      </c>
      <c r="B582" s="127">
        <v>19600</v>
      </c>
      <c r="C582" s="128">
        <v>44057</v>
      </c>
      <c r="E582"/>
      <c r="H582" s="91"/>
    </row>
    <row r="583" spans="1:8" x14ac:dyDescent="0.2">
      <c r="A583" s="126" t="s">
        <v>298</v>
      </c>
      <c r="B583" s="127">
        <v>36000</v>
      </c>
      <c r="C583" s="128">
        <v>44057</v>
      </c>
      <c r="E583"/>
      <c r="H583" s="91"/>
    </row>
    <row r="584" spans="1:8" x14ac:dyDescent="0.2">
      <c r="A584" s="126" t="s">
        <v>278</v>
      </c>
      <c r="B584" s="127">
        <v>30600</v>
      </c>
      <c r="C584" s="128">
        <v>44059</v>
      </c>
      <c r="E584"/>
      <c r="H584" s="91"/>
    </row>
    <row r="585" spans="1:8" x14ac:dyDescent="0.2">
      <c r="A585" s="126" t="s">
        <v>281</v>
      </c>
      <c r="B585" s="127">
        <v>28800</v>
      </c>
      <c r="C585" s="128">
        <v>44060</v>
      </c>
      <c r="E585"/>
      <c r="H585" s="91"/>
    </row>
    <row r="586" spans="1:8" x14ac:dyDescent="0.2">
      <c r="A586" s="126" t="s">
        <v>277</v>
      </c>
      <c r="B586" s="127">
        <v>9600</v>
      </c>
      <c r="C586" s="128">
        <v>44061</v>
      </c>
      <c r="E586"/>
      <c r="H586" s="91"/>
    </row>
    <row r="587" spans="1:8" x14ac:dyDescent="0.2">
      <c r="A587" s="126" t="s">
        <v>305</v>
      </c>
      <c r="B587" s="127">
        <v>29700</v>
      </c>
      <c r="C587" s="128">
        <v>44062</v>
      </c>
      <c r="E587"/>
      <c r="H587" s="91"/>
    </row>
    <row r="588" spans="1:8" x14ac:dyDescent="0.2">
      <c r="A588" s="126" t="s">
        <v>283</v>
      </c>
      <c r="B588" s="127">
        <v>75000</v>
      </c>
      <c r="C588" s="128">
        <v>44063</v>
      </c>
      <c r="E588"/>
      <c r="H588" s="91"/>
    </row>
    <row r="589" spans="1:8" x14ac:dyDescent="0.2">
      <c r="A589" s="126" t="s">
        <v>284</v>
      </c>
      <c r="B589" s="127">
        <v>7350</v>
      </c>
      <c r="C589" s="128">
        <v>44063</v>
      </c>
      <c r="E589"/>
      <c r="H589" s="91"/>
    </row>
    <row r="590" spans="1:8" x14ac:dyDescent="0.2">
      <c r="A590" s="126" t="s">
        <v>300</v>
      </c>
      <c r="B590" s="127">
        <v>9450</v>
      </c>
      <c r="C590" s="128">
        <v>44067</v>
      </c>
      <c r="E590"/>
      <c r="H590" s="91"/>
    </row>
    <row r="591" spans="1:8" x14ac:dyDescent="0.2">
      <c r="A591" s="126" t="s">
        <v>306</v>
      </c>
      <c r="B591" s="127">
        <v>28800</v>
      </c>
      <c r="C591" s="128">
        <v>44068</v>
      </c>
      <c r="E591"/>
      <c r="H591" s="91"/>
    </row>
    <row r="592" spans="1:8" x14ac:dyDescent="0.2">
      <c r="A592" s="126" t="s">
        <v>298</v>
      </c>
      <c r="B592" s="127">
        <v>17400</v>
      </c>
      <c r="C592" s="128">
        <v>44068</v>
      </c>
      <c r="E592"/>
      <c r="H592" s="91"/>
    </row>
    <row r="593" spans="1:8" x14ac:dyDescent="0.2">
      <c r="A593" s="126" t="s">
        <v>284</v>
      </c>
      <c r="B593" s="127">
        <v>2320</v>
      </c>
      <c r="C593" s="128">
        <v>44069</v>
      </c>
      <c r="E593"/>
      <c r="H593" s="91"/>
    </row>
    <row r="594" spans="1:8" x14ac:dyDescent="0.2">
      <c r="A594" s="126" t="s">
        <v>296</v>
      </c>
      <c r="B594" s="127">
        <v>9000</v>
      </c>
      <c r="C594" s="128">
        <v>44069</v>
      </c>
      <c r="E594"/>
      <c r="H594" s="91"/>
    </row>
    <row r="595" spans="1:8" x14ac:dyDescent="0.2">
      <c r="A595" s="126" t="s">
        <v>298</v>
      </c>
      <c r="B595" s="127">
        <v>11500</v>
      </c>
      <c r="C595" s="128">
        <v>44069</v>
      </c>
      <c r="E595"/>
      <c r="H595" s="91"/>
    </row>
    <row r="596" spans="1:8" x14ac:dyDescent="0.2">
      <c r="A596" s="126" t="s">
        <v>296</v>
      </c>
      <c r="B596" s="127">
        <v>8050</v>
      </c>
      <c r="C596" s="128">
        <v>44070</v>
      </c>
      <c r="E596"/>
      <c r="H596" s="91"/>
    </row>
    <row r="597" spans="1:8" x14ac:dyDescent="0.2">
      <c r="A597" s="126" t="s">
        <v>293</v>
      </c>
      <c r="B597" s="127">
        <v>42000</v>
      </c>
      <c r="C597" s="128">
        <v>44072</v>
      </c>
      <c r="E597"/>
      <c r="H597" s="91"/>
    </row>
    <row r="598" spans="1:8" x14ac:dyDescent="0.2">
      <c r="A598" s="126" t="s">
        <v>280</v>
      </c>
      <c r="B598" s="127">
        <v>31500</v>
      </c>
      <c r="C598" s="128">
        <v>44072</v>
      </c>
      <c r="E598"/>
      <c r="H598" s="91"/>
    </row>
    <row r="599" spans="1:8" x14ac:dyDescent="0.2">
      <c r="A599" s="126" t="s">
        <v>299</v>
      </c>
      <c r="B599" s="127">
        <v>8750</v>
      </c>
      <c r="C599" s="128">
        <v>44073</v>
      </c>
      <c r="E599"/>
      <c r="H599" s="91"/>
    </row>
    <row r="600" spans="1:8" x14ac:dyDescent="0.2">
      <c r="A600" s="126" t="s">
        <v>283</v>
      </c>
      <c r="B600" s="127">
        <v>1840</v>
      </c>
      <c r="C600" s="128">
        <v>44073</v>
      </c>
      <c r="E600"/>
      <c r="H600" s="91"/>
    </row>
    <row r="601" spans="1:8" x14ac:dyDescent="0.2">
      <c r="A601" s="126" t="s">
        <v>298</v>
      </c>
      <c r="B601" s="127">
        <v>20400</v>
      </c>
      <c r="C601" s="128">
        <v>44074</v>
      </c>
      <c r="E601"/>
      <c r="H601" s="91"/>
    </row>
    <row r="602" spans="1:8" x14ac:dyDescent="0.2">
      <c r="A602" s="126" t="s">
        <v>297</v>
      </c>
      <c r="B602" s="127">
        <v>10200</v>
      </c>
      <c r="C602" s="128">
        <v>44076</v>
      </c>
      <c r="E602"/>
      <c r="H602" s="91"/>
    </row>
    <row r="603" spans="1:8" x14ac:dyDescent="0.2">
      <c r="A603" s="126" t="s">
        <v>279</v>
      </c>
      <c r="B603" s="127">
        <v>29700</v>
      </c>
      <c r="C603" s="128">
        <v>44076</v>
      </c>
      <c r="E603"/>
      <c r="H603" s="91"/>
    </row>
    <row r="604" spans="1:8" x14ac:dyDescent="0.2">
      <c r="A604" s="126" t="s">
        <v>300</v>
      </c>
      <c r="B604" s="127">
        <v>5250</v>
      </c>
      <c r="C604" s="128">
        <v>44077</v>
      </c>
      <c r="E604"/>
      <c r="H604" s="91"/>
    </row>
    <row r="605" spans="1:8" x14ac:dyDescent="0.2">
      <c r="A605" s="126" t="s">
        <v>277</v>
      </c>
      <c r="B605" s="127">
        <v>22800</v>
      </c>
      <c r="C605" s="128">
        <v>44077</v>
      </c>
      <c r="E605"/>
      <c r="H605" s="91"/>
    </row>
    <row r="606" spans="1:8" x14ac:dyDescent="0.2">
      <c r="A606" s="126" t="s">
        <v>300</v>
      </c>
      <c r="B606" s="127">
        <v>51000</v>
      </c>
      <c r="C606" s="128">
        <v>44080</v>
      </c>
      <c r="E606"/>
      <c r="H606" s="91"/>
    </row>
    <row r="607" spans="1:8" x14ac:dyDescent="0.2">
      <c r="A607" s="126" t="s">
        <v>305</v>
      </c>
      <c r="B607" s="127">
        <v>46500</v>
      </c>
      <c r="C607" s="128">
        <v>44080</v>
      </c>
      <c r="E607"/>
      <c r="H607" s="91"/>
    </row>
    <row r="608" spans="1:8" x14ac:dyDescent="0.2">
      <c r="A608" s="126" t="s">
        <v>284</v>
      </c>
      <c r="B608" s="127">
        <v>36000</v>
      </c>
      <c r="C608" s="128">
        <v>44081</v>
      </c>
      <c r="E608"/>
      <c r="H608" s="91"/>
    </row>
    <row r="609" spans="1:8" x14ac:dyDescent="0.2">
      <c r="A609" s="126" t="s">
        <v>304</v>
      </c>
      <c r="B609" s="127">
        <v>17500</v>
      </c>
      <c r="C609" s="128">
        <v>44083</v>
      </c>
      <c r="E609"/>
      <c r="H609" s="91"/>
    </row>
    <row r="610" spans="1:8" x14ac:dyDescent="0.2">
      <c r="A610" s="126" t="s">
        <v>305</v>
      </c>
      <c r="B610" s="127">
        <v>22500</v>
      </c>
      <c r="C610" s="128">
        <v>44085</v>
      </c>
      <c r="E610"/>
      <c r="H610" s="91"/>
    </row>
    <row r="611" spans="1:8" x14ac:dyDescent="0.2">
      <c r="A611" s="126" t="s">
        <v>307</v>
      </c>
      <c r="B611" s="127">
        <v>13500</v>
      </c>
      <c r="C611" s="128">
        <v>44087</v>
      </c>
      <c r="E611"/>
      <c r="H611" s="91"/>
    </row>
    <row r="612" spans="1:8" x14ac:dyDescent="0.2">
      <c r="A612" s="126" t="s">
        <v>279</v>
      </c>
      <c r="B612" s="127">
        <v>21700</v>
      </c>
      <c r="C612" s="128">
        <v>44088</v>
      </c>
      <c r="E612"/>
      <c r="H612" s="91"/>
    </row>
    <row r="613" spans="1:8" x14ac:dyDescent="0.2">
      <c r="A613" s="126" t="s">
        <v>303</v>
      </c>
      <c r="B613" s="127">
        <v>31000</v>
      </c>
      <c r="C613" s="128">
        <v>44090</v>
      </c>
      <c r="E613"/>
      <c r="H613" s="91"/>
    </row>
    <row r="614" spans="1:8" x14ac:dyDescent="0.2">
      <c r="A614" s="126" t="s">
        <v>303</v>
      </c>
      <c r="B614" s="127">
        <v>13500</v>
      </c>
      <c r="C614" s="128">
        <v>44091</v>
      </c>
      <c r="E614"/>
      <c r="H614" s="91"/>
    </row>
    <row r="615" spans="1:8" x14ac:dyDescent="0.2">
      <c r="A615" s="126" t="s">
        <v>296</v>
      </c>
      <c r="B615" s="127">
        <v>31500</v>
      </c>
      <c r="C615" s="128">
        <v>44092</v>
      </c>
      <c r="E615"/>
      <c r="H615" s="91"/>
    </row>
    <row r="616" spans="1:8" x14ac:dyDescent="0.2">
      <c r="A616" s="126" t="s">
        <v>303</v>
      </c>
      <c r="B616" s="127">
        <v>33600</v>
      </c>
      <c r="C616" s="128">
        <v>44093</v>
      </c>
      <c r="E616"/>
      <c r="H616" s="91"/>
    </row>
    <row r="617" spans="1:8" x14ac:dyDescent="0.2">
      <c r="A617" s="126" t="s">
        <v>277</v>
      </c>
      <c r="B617" s="127">
        <v>11200</v>
      </c>
      <c r="C617" s="128">
        <v>44094</v>
      </c>
      <c r="E617"/>
      <c r="H617" s="91"/>
    </row>
    <row r="618" spans="1:8" x14ac:dyDescent="0.2">
      <c r="A618" s="126" t="s">
        <v>277</v>
      </c>
      <c r="B618" s="127">
        <v>20400</v>
      </c>
      <c r="C618" s="128">
        <v>44096</v>
      </c>
      <c r="E618"/>
      <c r="H618" s="91"/>
    </row>
    <row r="619" spans="1:8" x14ac:dyDescent="0.2">
      <c r="A619" s="126" t="s">
        <v>296</v>
      </c>
      <c r="B619" s="127">
        <v>31500</v>
      </c>
      <c r="C619" s="128">
        <v>44097</v>
      </c>
      <c r="E619"/>
      <c r="H619" s="91"/>
    </row>
    <row r="620" spans="1:8" x14ac:dyDescent="0.2">
      <c r="A620" s="126" t="s">
        <v>293</v>
      </c>
      <c r="B620" s="127">
        <v>25200</v>
      </c>
      <c r="C620" s="128">
        <v>44097</v>
      </c>
      <c r="E620"/>
      <c r="H620" s="91"/>
    </row>
    <row r="621" spans="1:8" x14ac:dyDescent="0.2">
      <c r="A621" s="126" t="s">
        <v>292</v>
      </c>
      <c r="B621" s="127">
        <v>13800</v>
      </c>
      <c r="C621" s="128">
        <v>44099</v>
      </c>
      <c r="E621"/>
      <c r="H621" s="91"/>
    </row>
    <row r="622" spans="1:8" x14ac:dyDescent="0.2">
      <c r="A622" s="126" t="s">
        <v>278</v>
      </c>
      <c r="B622" s="127">
        <v>19600</v>
      </c>
      <c r="C622" s="128">
        <v>44100</v>
      </c>
      <c r="E622"/>
      <c r="H622" s="91"/>
    </row>
    <row r="623" spans="1:8" x14ac:dyDescent="0.2">
      <c r="A623" s="126" t="s">
        <v>297</v>
      </c>
      <c r="B623" s="127">
        <v>39600</v>
      </c>
      <c r="C623" s="128">
        <v>44101</v>
      </c>
      <c r="E623"/>
      <c r="H623" s="91"/>
    </row>
    <row r="624" spans="1:8" x14ac:dyDescent="0.2">
      <c r="A624" s="126" t="s">
        <v>280</v>
      </c>
      <c r="B624" s="127">
        <v>31500</v>
      </c>
      <c r="C624" s="128">
        <v>44102</v>
      </c>
      <c r="E624"/>
      <c r="H624" s="91"/>
    </row>
    <row r="625" spans="1:8" x14ac:dyDescent="0.2">
      <c r="A625" s="126" t="s">
        <v>292</v>
      </c>
      <c r="B625" s="127">
        <v>38400</v>
      </c>
      <c r="C625" s="128">
        <v>44105</v>
      </c>
      <c r="E625"/>
      <c r="H625" s="91"/>
    </row>
    <row r="626" spans="1:8" x14ac:dyDescent="0.2">
      <c r="A626" s="126" t="s">
        <v>281</v>
      </c>
      <c r="B626" s="127">
        <v>10800</v>
      </c>
      <c r="C626" s="128">
        <v>44105</v>
      </c>
      <c r="E626"/>
      <c r="H626" s="91"/>
    </row>
    <row r="627" spans="1:8" x14ac:dyDescent="0.2">
      <c r="A627" s="126" t="s">
        <v>297</v>
      </c>
      <c r="B627" s="127">
        <v>24000</v>
      </c>
      <c r="C627" s="128">
        <v>44108</v>
      </c>
      <c r="E627"/>
      <c r="H627" s="91"/>
    </row>
    <row r="628" spans="1:8" x14ac:dyDescent="0.2">
      <c r="A628" s="126" t="s">
        <v>303</v>
      </c>
      <c r="B628" s="127">
        <v>12600</v>
      </c>
      <c r="C628" s="128">
        <v>44108</v>
      </c>
      <c r="E628"/>
      <c r="H628" s="91"/>
    </row>
    <row r="629" spans="1:8" x14ac:dyDescent="0.2">
      <c r="A629" s="126" t="s">
        <v>307</v>
      </c>
      <c r="B629" s="127">
        <v>78000</v>
      </c>
      <c r="C629" s="128">
        <v>44109</v>
      </c>
      <c r="E629"/>
      <c r="H629" s="91"/>
    </row>
    <row r="630" spans="1:8" x14ac:dyDescent="0.2">
      <c r="A630" s="126" t="s">
        <v>284</v>
      </c>
      <c r="B630" s="127">
        <v>78000</v>
      </c>
      <c r="C630" s="128">
        <v>44109</v>
      </c>
      <c r="E630"/>
      <c r="H630" s="91"/>
    </row>
    <row r="631" spans="1:8" x14ac:dyDescent="0.2">
      <c r="A631" s="126" t="s">
        <v>295</v>
      </c>
      <c r="B631" s="127">
        <v>22400</v>
      </c>
      <c r="C631" s="128">
        <v>44109</v>
      </c>
      <c r="E631"/>
      <c r="H631" s="91"/>
    </row>
    <row r="632" spans="1:8" x14ac:dyDescent="0.2">
      <c r="A632" s="126" t="s">
        <v>278</v>
      </c>
      <c r="B632" s="127">
        <v>16800</v>
      </c>
      <c r="C632" s="128">
        <v>44110</v>
      </c>
      <c r="E632"/>
      <c r="H632" s="91"/>
    </row>
    <row r="633" spans="1:8" x14ac:dyDescent="0.2">
      <c r="A633" s="126" t="s">
        <v>298</v>
      </c>
      <c r="B633" s="127">
        <v>9500</v>
      </c>
      <c r="C633" s="128">
        <v>44111</v>
      </c>
      <c r="E633"/>
      <c r="H633" s="91"/>
    </row>
    <row r="634" spans="1:8" x14ac:dyDescent="0.2">
      <c r="A634" s="126" t="s">
        <v>298</v>
      </c>
      <c r="B634" s="127">
        <v>6000</v>
      </c>
      <c r="C634" s="128">
        <v>44111</v>
      </c>
      <c r="E634"/>
      <c r="H634" s="91"/>
    </row>
    <row r="635" spans="1:8" x14ac:dyDescent="0.2">
      <c r="A635" s="126" t="s">
        <v>302</v>
      </c>
      <c r="B635" s="127">
        <v>16500</v>
      </c>
      <c r="C635" s="128">
        <v>44113</v>
      </c>
      <c r="E635"/>
      <c r="H635" s="91"/>
    </row>
    <row r="636" spans="1:8" x14ac:dyDescent="0.2">
      <c r="A636" s="126" t="s">
        <v>305</v>
      </c>
      <c r="B636" s="127">
        <v>33000</v>
      </c>
      <c r="C636" s="128">
        <v>44114</v>
      </c>
      <c r="E636"/>
      <c r="H636" s="91"/>
    </row>
    <row r="637" spans="1:8" x14ac:dyDescent="0.2">
      <c r="A637" s="126" t="s">
        <v>306</v>
      </c>
      <c r="B637" s="127">
        <v>8750</v>
      </c>
      <c r="C637" s="128">
        <v>44115</v>
      </c>
      <c r="E637"/>
      <c r="H637" s="91"/>
    </row>
    <row r="638" spans="1:8" x14ac:dyDescent="0.2">
      <c r="A638" s="126" t="s">
        <v>307</v>
      </c>
      <c r="B638" s="127">
        <v>45000</v>
      </c>
      <c r="C638" s="128">
        <v>44116</v>
      </c>
      <c r="E638"/>
      <c r="H638" s="91"/>
    </row>
    <row r="639" spans="1:8" x14ac:dyDescent="0.2">
      <c r="A639" s="126" t="s">
        <v>297</v>
      </c>
      <c r="B639" s="127">
        <v>7200</v>
      </c>
      <c r="C639" s="128">
        <v>44118</v>
      </c>
      <c r="E639"/>
      <c r="H639" s="91"/>
    </row>
    <row r="640" spans="1:8" x14ac:dyDescent="0.2">
      <c r="A640" s="126" t="s">
        <v>284</v>
      </c>
      <c r="B640" s="127">
        <v>31500</v>
      </c>
      <c r="C640" s="128">
        <v>44121</v>
      </c>
      <c r="E640"/>
      <c r="H640" s="91"/>
    </row>
    <row r="641" spans="1:8" x14ac:dyDescent="0.2">
      <c r="A641" s="126" t="s">
        <v>300</v>
      </c>
      <c r="B641" s="127">
        <v>7700</v>
      </c>
      <c r="C641" s="128">
        <v>44122</v>
      </c>
      <c r="E641"/>
      <c r="H641" s="91"/>
    </row>
    <row r="642" spans="1:8" x14ac:dyDescent="0.2">
      <c r="A642" s="126" t="s">
        <v>300</v>
      </c>
      <c r="B642" s="127">
        <v>40800</v>
      </c>
      <c r="C642" s="128">
        <v>44123</v>
      </c>
      <c r="E642"/>
      <c r="H642" s="91"/>
    </row>
    <row r="643" spans="1:8" x14ac:dyDescent="0.2">
      <c r="A643" s="126" t="s">
        <v>279</v>
      </c>
      <c r="B643" s="127">
        <v>31200</v>
      </c>
      <c r="C643" s="128">
        <v>44125</v>
      </c>
      <c r="E643"/>
      <c r="H643" s="91"/>
    </row>
    <row r="644" spans="1:8" x14ac:dyDescent="0.2">
      <c r="A644" s="126" t="s">
        <v>279</v>
      </c>
      <c r="B644" s="127">
        <v>9600</v>
      </c>
      <c r="C644" s="128">
        <v>44128</v>
      </c>
      <c r="E644"/>
      <c r="H644" s="91"/>
    </row>
    <row r="645" spans="1:8" x14ac:dyDescent="0.2">
      <c r="A645" s="126" t="s">
        <v>298</v>
      </c>
      <c r="B645" s="127">
        <v>16800</v>
      </c>
      <c r="C645" s="128">
        <v>44131</v>
      </c>
      <c r="E645"/>
      <c r="H645" s="91"/>
    </row>
    <row r="646" spans="1:8" x14ac:dyDescent="0.2">
      <c r="A646" s="126" t="s">
        <v>301</v>
      </c>
      <c r="B646" s="127">
        <v>19200</v>
      </c>
      <c r="C646" s="128">
        <v>44133</v>
      </c>
      <c r="E646"/>
      <c r="H646" s="91"/>
    </row>
    <row r="647" spans="1:8" x14ac:dyDescent="0.2">
      <c r="A647" s="126" t="s">
        <v>281</v>
      </c>
      <c r="B647" s="127">
        <v>20400</v>
      </c>
      <c r="C647" s="128">
        <v>44133</v>
      </c>
      <c r="E647"/>
      <c r="H647" s="91"/>
    </row>
    <row r="648" spans="1:8" x14ac:dyDescent="0.2">
      <c r="A648" s="126" t="s">
        <v>292</v>
      </c>
      <c r="B648" s="127">
        <v>21000</v>
      </c>
      <c r="C648" s="128">
        <v>44137</v>
      </c>
      <c r="E648"/>
      <c r="H648" s="91"/>
    </row>
    <row r="649" spans="1:8" x14ac:dyDescent="0.2">
      <c r="A649" s="126" t="s">
        <v>301</v>
      </c>
      <c r="B649" s="127">
        <v>1440</v>
      </c>
      <c r="C649" s="128">
        <v>44137</v>
      </c>
      <c r="E649"/>
      <c r="H649" s="91"/>
    </row>
    <row r="650" spans="1:8" x14ac:dyDescent="0.2">
      <c r="A650" s="126" t="s">
        <v>305</v>
      </c>
      <c r="B650" s="127">
        <v>21700</v>
      </c>
      <c r="C650" s="128">
        <v>44137</v>
      </c>
      <c r="E650"/>
      <c r="H650" s="91"/>
    </row>
    <row r="651" spans="1:8" x14ac:dyDescent="0.2">
      <c r="A651" s="126" t="s">
        <v>277</v>
      </c>
      <c r="B651" s="127">
        <v>21000</v>
      </c>
      <c r="C651" s="128">
        <v>44138</v>
      </c>
      <c r="E651"/>
      <c r="H651" s="91"/>
    </row>
    <row r="652" spans="1:8" x14ac:dyDescent="0.2">
      <c r="A652" s="126" t="s">
        <v>281</v>
      </c>
      <c r="B652" s="127">
        <v>1920</v>
      </c>
      <c r="C652" s="128">
        <v>44138</v>
      </c>
      <c r="E652"/>
      <c r="H652" s="91"/>
    </row>
    <row r="653" spans="1:8" x14ac:dyDescent="0.2">
      <c r="A653" s="126" t="s">
        <v>298</v>
      </c>
      <c r="B653" s="127">
        <v>11550</v>
      </c>
      <c r="C653" s="128">
        <v>44139</v>
      </c>
      <c r="E653"/>
      <c r="H653" s="91"/>
    </row>
    <row r="654" spans="1:8" x14ac:dyDescent="0.2">
      <c r="A654" s="126" t="s">
        <v>300</v>
      </c>
      <c r="B654" s="127">
        <v>11900</v>
      </c>
      <c r="C654" s="128">
        <v>44141</v>
      </c>
      <c r="E654"/>
      <c r="H654" s="91"/>
    </row>
    <row r="655" spans="1:8" x14ac:dyDescent="0.2">
      <c r="A655" s="126" t="s">
        <v>301</v>
      </c>
      <c r="B655" s="127">
        <v>17400</v>
      </c>
      <c r="C655" s="128">
        <v>44143</v>
      </c>
      <c r="E655"/>
      <c r="H655" s="91"/>
    </row>
    <row r="656" spans="1:8" x14ac:dyDescent="0.2">
      <c r="A656" s="126" t="s">
        <v>306</v>
      </c>
      <c r="B656" s="127">
        <v>7350</v>
      </c>
      <c r="C656" s="128">
        <v>44145</v>
      </c>
      <c r="E656"/>
      <c r="H656" s="91"/>
    </row>
    <row r="657" spans="1:8" x14ac:dyDescent="0.2">
      <c r="A657" s="126" t="s">
        <v>278</v>
      </c>
      <c r="B657" s="127">
        <v>24500</v>
      </c>
      <c r="C657" s="128">
        <v>44146</v>
      </c>
      <c r="E657"/>
      <c r="H657" s="91"/>
    </row>
    <row r="658" spans="1:8" x14ac:dyDescent="0.2">
      <c r="A658" s="126" t="s">
        <v>284</v>
      </c>
      <c r="B658" s="127">
        <v>37200</v>
      </c>
      <c r="C658" s="128">
        <v>44148</v>
      </c>
      <c r="E658"/>
      <c r="H658" s="91"/>
    </row>
    <row r="659" spans="1:8" x14ac:dyDescent="0.2">
      <c r="A659" s="126" t="s">
        <v>293</v>
      </c>
      <c r="B659" s="127">
        <v>39600</v>
      </c>
      <c r="C659" s="128">
        <v>44149</v>
      </c>
      <c r="E659"/>
      <c r="H659" s="91"/>
    </row>
    <row r="660" spans="1:8" x14ac:dyDescent="0.2">
      <c r="A660" s="126" t="s">
        <v>283</v>
      </c>
      <c r="B660" s="127">
        <v>49500</v>
      </c>
      <c r="C660" s="128">
        <v>44149</v>
      </c>
      <c r="E660"/>
      <c r="H660" s="91"/>
    </row>
    <row r="661" spans="1:8" x14ac:dyDescent="0.2">
      <c r="A661" s="126" t="s">
        <v>295</v>
      </c>
      <c r="B661" s="127">
        <v>42000</v>
      </c>
      <c r="C661" s="128">
        <v>44149</v>
      </c>
      <c r="E661"/>
      <c r="H661" s="91"/>
    </row>
    <row r="662" spans="1:8" x14ac:dyDescent="0.2">
      <c r="A662" s="126" t="s">
        <v>302</v>
      </c>
      <c r="B662" s="127">
        <v>1440</v>
      </c>
      <c r="C662" s="128">
        <v>44150</v>
      </c>
      <c r="E662"/>
      <c r="H662" s="91"/>
    </row>
    <row r="663" spans="1:8" x14ac:dyDescent="0.2">
      <c r="A663" s="126" t="s">
        <v>284</v>
      </c>
      <c r="B663" s="127">
        <v>49500</v>
      </c>
      <c r="C663" s="128">
        <v>44150</v>
      </c>
      <c r="E663"/>
      <c r="H663" s="91"/>
    </row>
    <row r="664" spans="1:8" x14ac:dyDescent="0.2">
      <c r="A664" s="126" t="s">
        <v>299</v>
      </c>
      <c r="B664" s="127">
        <v>23100</v>
      </c>
      <c r="C664" s="128">
        <v>44152</v>
      </c>
      <c r="E664"/>
      <c r="H664" s="91"/>
    </row>
    <row r="665" spans="1:8" x14ac:dyDescent="0.2">
      <c r="A665" s="126" t="s">
        <v>281</v>
      </c>
      <c r="B665" s="127">
        <v>24500</v>
      </c>
      <c r="C665" s="128">
        <v>44153</v>
      </c>
      <c r="E665"/>
      <c r="H665" s="91"/>
    </row>
    <row r="666" spans="1:8" x14ac:dyDescent="0.2">
      <c r="A666" s="126" t="s">
        <v>282</v>
      </c>
      <c r="B666" s="127">
        <v>99000</v>
      </c>
      <c r="C666" s="128">
        <v>44153</v>
      </c>
      <c r="E666"/>
      <c r="H666" s="91"/>
    </row>
    <row r="667" spans="1:8" x14ac:dyDescent="0.2">
      <c r="A667" s="126" t="s">
        <v>284</v>
      </c>
      <c r="B667" s="127">
        <v>5600</v>
      </c>
      <c r="C667" s="128">
        <v>44153</v>
      </c>
      <c r="E667"/>
      <c r="H667" s="91"/>
    </row>
    <row r="668" spans="1:8" x14ac:dyDescent="0.2">
      <c r="A668" s="126" t="s">
        <v>305</v>
      </c>
      <c r="B668" s="127">
        <v>45000</v>
      </c>
      <c r="C668" s="128">
        <v>44155</v>
      </c>
      <c r="E668"/>
      <c r="H668" s="91"/>
    </row>
    <row r="669" spans="1:8" x14ac:dyDescent="0.2">
      <c r="A669" s="126" t="s">
        <v>283</v>
      </c>
      <c r="B669" s="127">
        <v>2800</v>
      </c>
      <c r="C669" s="128">
        <v>44156</v>
      </c>
      <c r="E669"/>
      <c r="H669" s="91"/>
    </row>
    <row r="670" spans="1:8" x14ac:dyDescent="0.2">
      <c r="A670" s="126" t="s">
        <v>302</v>
      </c>
      <c r="B670" s="127">
        <v>105000</v>
      </c>
      <c r="C670" s="128">
        <v>44157</v>
      </c>
      <c r="E670"/>
      <c r="H670" s="91"/>
    </row>
    <row r="671" spans="1:8" x14ac:dyDescent="0.2">
      <c r="A671" s="126" t="s">
        <v>301</v>
      </c>
      <c r="B671" s="127">
        <v>16800</v>
      </c>
      <c r="C671" s="128">
        <v>44157</v>
      </c>
      <c r="E671"/>
      <c r="H671" s="91"/>
    </row>
    <row r="672" spans="1:8" x14ac:dyDescent="0.2">
      <c r="A672" s="126" t="s">
        <v>301</v>
      </c>
      <c r="B672" s="127">
        <v>16100</v>
      </c>
      <c r="C672" s="128">
        <v>44158</v>
      </c>
      <c r="E672"/>
      <c r="H672" s="91"/>
    </row>
    <row r="673" spans="1:8" x14ac:dyDescent="0.2">
      <c r="A673" s="126" t="s">
        <v>299</v>
      </c>
      <c r="B673" s="127">
        <v>37200</v>
      </c>
      <c r="C673" s="128">
        <v>44160</v>
      </c>
      <c r="E673"/>
      <c r="H673" s="91"/>
    </row>
    <row r="674" spans="1:8" x14ac:dyDescent="0.2">
      <c r="A674" s="126" t="s">
        <v>300</v>
      </c>
      <c r="B674" s="127">
        <v>17400</v>
      </c>
      <c r="C674" s="128">
        <v>44160</v>
      </c>
      <c r="E674"/>
      <c r="H674" s="91"/>
    </row>
    <row r="675" spans="1:8" x14ac:dyDescent="0.2">
      <c r="A675" s="126" t="s">
        <v>281</v>
      </c>
      <c r="B675" s="127">
        <v>15600</v>
      </c>
      <c r="C675" s="128">
        <v>44160</v>
      </c>
      <c r="E675"/>
      <c r="H675" s="91"/>
    </row>
    <row r="676" spans="1:8" x14ac:dyDescent="0.2">
      <c r="A676" s="126" t="s">
        <v>308</v>
      </c>
      <c r="B676" s="127">
        <v>10400</v>
      </c>
      <c r="C676" s="128">
        <v>44160</v>
      </c>
      <c r="E676"/>
      <c r="H676" s="91"/>
    </row>
    <row r="677" spans="1:8" x14ac:dyDescent="0.2">
      <c r="A677" s="126" t="s">
        <v>292</v>
      </c>
      <c r="B677" s="127">
        <v>10500</v>
      </c>
      <c r="C677" s="128">
        <v>44161</v>
      </c>
      <c r="E677"/>
      <c r="H677" s="91"/>
    </row>
    <row r="678" spans="1:8" x14ac:dyDescent="0.2">
      <c r="A678" s="126" t="s">
        <v>280</v>
      </c>
      <c r="B678" s="127">
        <v>46500</v>
      </c>
      <c r="C678" s="128">
        <v>44161</v>
      </c>
      <c r="E678"/>
      <c r="H678" s="91"/>
    </row>
    <row r="679" spans="1:8" x14ac:dyDescent="0.2">
      <c r="A679" s="126" t="s">
        <v>284</v>
      </c>
      <c r="B679" s="127">
        <v>38400</v>
      </c>
      <c r="C679" s="128">
        <v>44162</v>
      </c>
      <c r="E679"/>
      <c r="H679" s="91"/>
    </row>
    <row r="680" spans="1:8" x14ac:dyDescent="0.2">
      <c r="A680" s="126" t="s">
        <v>299</v>
      </c>
      <c r="B680" s="127">
        <v>30000</v>
      </c>
      <c r="C680" s="128">
        <v>44164</v>
      </c>
      <c r="E680"/>
      <c r="H680" s="91"/>
    </row>
    <row r="681" spans="1:8" x14ac:dyDescent="0.2">
      <c r="A681" s="126" t="s">
        <v>300</v>
      </c>
      <c r="B681" s="127">
        <v>60000</v>
      </c>
      <c r="C681" s="128">
        <v>44164</v>
      </c>
      <c r="E681"/>
      <c r="H681" s="91"/>
    </row>
    <row r="682" spans="1:8" x14ac:dyDescent="0.2">
      <c r="A682" s="126" t="s">
        <v>309</v>
      </c>
      <c r="B682" s="127">
        <v>2320</v>
      </c>
      <c r="C682" s="128">
        <v>44166</v>
      </c>
      <c r="E682"/>
      <c r="H682" s="91"/>
    </row>
    <row r="683" spans="1:8" x14ac:dyDescent="0.2">
      <c r="A683" s="126" t="s">
        <v>277</v>
      </c>
      <c r="B683" s="127">
        <v>2640</v>
      </c>
      <c r="C683" s="128">
        <v>44167</v>
      </c>
      <c r="E683"/>
      <c r="H683" s="91"/>
    </row>
    <row r="684" spans="1:8" x14ac:dyDescent="0.2">
      <c r="A684" s="126" t="s">
        <v>279</v>
      </c>
      <c r="B684" s="127">
        <v>9200</v>
      </c>
      <c r="C684" s="128">
        <v>44168</v>
      </c>
      <c r="E684"/>
      <c r="H684" s="91"/>
    </row>
    <row r="685" spans="1:8" x14ac:dyDescent="0.2">
      <c r="A685" s="126" t="s">
        <v>292</v>
      </c>
      <c r="B685" s="127">
        <v>16800</v>
      </c>
      <c r="C685" s="128">
        <v>44169</v>
      </c>
      <c r="E685"/>
      <c r="H685" s="91"/>
    </row>
    <row r="686" spans="1:8" x14ac:dyDescent="0.2">
      <c r="A686" s="126" t="s">
        <v>303</v>
      </c>
      <c r="B686" s="127">
        <v>34000</v>
      </c>
      <c r="C686" s="128">
        <v>44170</v>
      </c>
      <c r="E686"/>
      <c r="H686" s="91"/>
    </row>
    <row r="687" spans="1:8" x14ac:dyDescent="0.2">
      <c r="A687" s="126" t="s">
        <v>305</v>
      </c>
      <c r="B687" s="127">
        <v>51000</v>
      </c>
      <c r="C687" s="128">
        <v>44170</v>
      </c>
      <c r="E687"/>
      <c r="H687" s="91"/>
    </row>
    <row r="688" spans="1:8" x14ac:dyDescent="0.2">
      <c r="A688" s="126" t="s">
        <v>300</v>
      </c>
      <c r="B688" s="127">
        <v>102000</v>
      </c>
      <c r="C688" s="128">
        <v>44172</v>
      </c>
      <c r="E688"/>
      <c r="H688" s="91"/>
    </row>
    <row r="689" spans="1:8" x14ac:dyDescent="0.2">
      <c r="A689" s="126" t="s">
        <v>309</v>
      </c>
      <c r="B689" s="127">
        <v>42000</v>
      </c>
      <c r="C689" s="128">
        <v>44173</v>
      </c>
      <c r="E689"/>
      <c r="H689" s="91"/>
    </row>
    <row r="690" spans="1:8" x14ac:dyDescent="0.2">
      <c r="A690" s="126" t="s">
        <v>292</v>
      </c>
      <c r="B690" s="127">
        <v>24200</v>
      </c>
      <c r="C690" s="128">
        <v>44173</v>
      </c>
      <c r="E690"/>
      <c r="H690" s="91"/>
    </row>
    <row r="691" spans="1:8" x14ac:dyDescent="0.2">
      <c r="A691" s="126" t="s">
        <v>277</v>
      </c>
      <c r="B691" s="127">
        <v>66000</v>
      </c>
      <c r="C691" s="128">
        <v>44174</v>
      </c>
      <c r="E691"/>
      <c r="H691" s="91"/>
    </row>
    <row r="692" spans="1:8" x14ac:dyDescent="0.2">
      <c r="A692" s="126" t="s">
        <v>282</v>
      </c>
      <c r="B692" s="127">
        <v>12250</v>
      </c>
      <c r="C692" s="128">
        <v>44176</v>
      </c>
      <c r="E692"/>
      <c r="H692" s="91"/>
    </row>
    <row r="693" spans="1:8" x14ac:dyDescent="0.2">
      <c r="A693" s="126" t="s">
        <v>299</v>
      </c>
      <c r="B693" s="127">
        <v>6800</v>
      </c>
      <c r="C693" s="128">
        <v>44177</v>
      </c>
      <c r="E693"/>
      <c r="H693" s="91"/>
    </row>
    <row r="694" spans="1:8" x14ac:dyDescent="0.2">
      <c r="A694" s="126" t="s">
        <v>305</v>
      </c>
      <c r="B694" s="127">
        <v>18000</v>
      </c>
      <c r="C694" s="128">
        <v>44178</v>
      </c>
      <c r="E694"/>
      <c r="H694" s="91"/>
    </row>
    <row r="695" spans="1:8" x14ac:dyDescent="0.2">
      <c r="A695" s="126" t="s">
        <v>281</v>
      </c>
      <c r="B695" s="127">
        <v>36300</v>
      </c>
      <c r="C695" s="128">
        <v>44178</v>
      </c>
      <c r="E695"/>
      <c r="H695" s="91"/>
    </row>
    <row r="696" spans="1:8" x14ac:dyDescent="0.2">
      <c r="A696" s="126" t="s">
        <v>299</v>
      </c>
      <c r="B696" s="127">
        <v>42000</v>
      </c>
      <c r="C696" s="128">
        <v>44179</v>
      </c>
      <c r="E696"/>
      <c r="H696" s="91"/>
    </row>
    <row r="697" spans="1:8" x14ac:dyDescent="0.2">
      <c r="A697" s="126" t="s">
        <v>293</v>
      </c>
      <c r="B697" s="127">
        <v>22800</v>
      </c>
      <c r="C697" s="128">
        <v>44179</v>
      </c>
      <c r="E697"/>
      <c r="H697" s="91"/>
    </row>
    <row r="698" spans="1:8" x14ac:dyDescent="0.2">
      <c r="A698" s="126" t="s">
        <v>281</v>
      </c>
      <c r="B698" s="127">
        <v>24300</v>
      </c>
      <c r="C698" s="128">
        <v>44180</v>
      </c>
      <c r="E698"/>
      <c r="H698" s="91"/>
    </row>
    <row r="699" spans="1:8" x14ac:dyDescent="0.2">
      <c r="A699" s="126" t="s">
        <v>303</v>
      </c>
      <c r="B699" s="127">
        <v>34800</v>
      </c>
      <c r="C699" s="128">
        <v>44181</v>
      </c>
      <c r="E699"/>
      <c r="H699" s="91"/>
    </row>
    <row r="700" spans="1:8" x14ac:dyDescent="0.2">
      <c r="A700" s="126" t="s">
        <v>282</v>
      </c>
      <c r="B700" s="127">
        <v>87000</v>
      </c>
      <c r="C700" s="128">
        <v>44182</v>
      </c>
      <c r="E700"/>
      <c r="H700" s="91"/>
    </row>
    <row r="701" spans="1:8" x14ac:dyDescent="0.2">
      <c r="A701" s="126" t="s">
        <v>284</v>
      </c>
      <c r="B701" s="127">
        <v>18000</v>
      </c>
      <c r="C701" s="128">
        <v>44183</v>
      </c>
      <c r="E701"/>
      <c r="H701" s="91"/>
    </row>
    <row r="702" spans="1:8" x14ac:dyDescent="0.2">
      <c r="A702" s="126" t="s">
        <v>299</v>
      </c>
      <c r="B702" s="127">
        <v>10500</v>
      </c>
      <c r="C702" s="128">
        <v>44184</v>
      </c>
      <c r="E702"/>
      <c r="H702" s="91"/>
    </row>
    <row r="703" spans="1:8" x14ac:dyDescent="0.2">
      <c r="A703" s="126" t="s">
        <v>292</v>
      </c>
      <c r="B703" s="127">
        <v>12600</v>
      </c>
      <c r="C703" s="128">
        <v>44185</v>
      </c>
      <c r="E703"/>
      <c r="H703" s="91"/>
    </row>
    <row r="704" spans="1:8" x14ac:dyDescent="0.2">
      <c r="A704" s="126" t="s">
        <v>305</v>
      </c>
      <c r="B704" s="127">
        <v>17600</v>
      </c>
      <c r="C704" s="128">
        <v>44187</v>
      </c>
      <c r="E704"/>
      <c r="H704" s="91"/>
    </row>
    <row r="705" spans="1:8" x14ac:dyDescent="0.2">
      <c r="A705" s="126" t="s">
        <v>305</v>
      </c>
      <c r="B705" s="127">
        <v>30600</v>
      </c>
      <c r="C705" s="128">
        <v>44187</v>
      </c>
      <c r="E705"/>
      <c r="H705" s="91"/>
    </row>
    <row r="706" spans="1:8" x14ac:dyDescent="0.2">
      <c r="A706" s="126" t="s">
        <v>292</v>
      </c>
      <c r="B706" s="127">
        <v>27500</v>
      </c>
      <c r="C706" s="128">
        <v>44187</v>
      </c>
      <c r="E706"/>
      <c r="H706" s="91"/>
    </row>
    <row r="707" spans="1:8" x14ac:dyDescent="0.2">
      <c r="A707" s="126" t="s">
        <v>300</v>
      </c>
      <c r="B707" s="127">
        <v>31200</v>
      </c>
      <c r="C707" s="128">
        <v>44191</v>
      </c>
      <c r="E707"/>
      <c r="H707" s="91"/>
    </row>
    <row r="708" spans="1:8" x14ac:dyDescent="0.2">
      <c r="A708" s="126" t="s">
        <v>297</v>
      </c>
      <c r="B708" s="127">
        <v>13200</v>
      </c>
      <c r="C708" s="128">
        <v>44192</v>
      </c>
      <c r="E708"/>
      <c r="H708" s="91"/>
    </row>
    <row r="709" spans="1:8" x14ac:dyDescent="0.2">
      <c r="A709" s="126" t="s">
        <v>297</v>
      </c>
      <c r="B709" s="127">
        <v>29700</v>
      </c>
      <c r="C709" s="128">
        <v>44193</v>
      </c>
      <c r="E709"/>
      <c r="H709" s="91"/>
    </row>
    <row r="710" spans="1:8" x14ac:dyDescent="0.2">
      <c r="A710" s="126" t="s">
        <v>283</v>
      </c>
      <c r="B710" s="127">
        <v>11500</v>
      </c>
      <c r="C710" s="128">
        <v>44193</v>
      </c>
      <c r="E710"/>
      <c r="H710" s="91"/>
    </row>
    <row r="711" spans="1:8" x14ac:dyDescent="0.2">
      <c r="A711" s="126" t="s">
        <v>278</v>
      </c>
      <c r="B711" s="127">
        <v>18000</v>
      </c>
      <c r="C711" s="128">
        <v>44193</v>
      </c>
      <c r="E711"/>
      <c r="H711" s="91"/>
    </row>
    <row r="712" spans="1:8" x14ac:dyDescent="0.2">
      <c r="A712" s="126" t="s">
        <v>281</v>
      </c>
      <c r="B712" s="127">
        <v>39000</v>
      </c>
      <c r="C712" s="128">
        <v>44196</v>
      </c>
      <c r="E712"/>
      <c r="H712" s="91"/>
    </row>
    <row r="713" spans="1:8" x14ac:dyDescent="0.2">
      <c r="A713" s="126" t="s">
        <v>305</v>
      </c>
      <c r="B713" s="127">
        <v>11550</v>
      </c>
      <c r="C713" s="128">
        <v>44199</v>
      </c>
      <c r="E713"/>
      <c r="H713" s="91"/>
    </row>
    <row r="714" spans="1:8" x14ac:dyDescent="0.2">
      <c r="A714" s="126" t="s">
        <v>284</v>
      </c>
      <c r="B714" s="127">
        <v>10850</v>
      </c>
      <c r="C714" s="128">
        <v>44200</v>
      </c>
      <c r="E714"/>
      <c r="H714" s="91"/>
    </row>
    <row r="715" spans="1:8" x14ac:dyDescent="0.2">
      <c r="A715" s="126" t="s">
        <v>296</v>
      </c>
      <c r="B715" s="127">
        <v>1920</v>
      </c>
      <c r="C715" s="128">
        <v>44201</v>
      </c>
      <c r="E715"/>
      <c r="H715" s="91"/>
    </row>
    <row r="716" spans="1:8" x14ac:dyDescent="0.2">
      <c r="A716" s="126" t="s">
        <v>280</v>
      </c>
      <c r="B716" s="127">
        <v>81000</v>
      </c>
      <c r="C716" s="128">
        <v>44202</v>
      </c>
      <c r="E716"/>
      <c r="H716" s="91"/>
    </row>
    <row r="717" spans="1:8" x14ac:dyDescent="0.2">
      <c r="A717" s="126" t="s">
        <v>302</v>
      </c>
      <c r="B717" s="127">
        <v>8400</v>
      </c>
      <c r="C717" s="128">
        <v>44202</v>
      </c>
      <c r="E717"/>
      <c r="H717" s="91"/>
    </row>
    <row r="718" spans="1:8" x14ac:dyDescent="0.2">
      <c r="A718" s="126" t="s">
        <v>283</v>
      </c>
      <c r="B718" s="127">
        <v>69000</v>
      </c>
      <c r="C718" s="128">
        <v>44203</v>
      </c>
      <c r="E718"/>
      <c r="H718" s="91"/>
    </row>
    <row r="719" spans="1:8" x14ac:dyDescent="0.2">
      <c r="A719" s="126" t="s">
        <v>305</v>
      </c>
      <c r="B719" s="127">
        <v>31900</v>
      </c>
      <c r="C719" s="128">
        <v>44204</v>
      </c>
      <c r="E719"/>
      <c r="H719" s="91"/>
    </row>
    <row r="720" spans="1:8" x14ac:dyDescent="0.2">
      <c r="A720" s="126" t="s">
        <v>309</v>
      </c>
      <c r="B720" s="127">
        <v>33600</v>
      </c>
      <c r="C720" s="128">
        <v>44205</v>
      </c>
      <c r="E720"/>
      <c r="H720" s="91"/>
    </row>
    <row r="721" spans="1:8" x14ac:dyDescent="0.2">
      <c r="A721" s="126" t="s">
        <v>299</v>
      </c>
      <c r="B721" s="127">
        <v>12500</v>
      </c>
      <c r="C721" s="128">
        <v>44206</v>
      </c>
      <c r="E721"/>
      <c r="H721" s="91"/>
    </row>
    <row r="722" spans="1:8" x14ac:dyDescent="0.2">
      <c r="A722" s="126" t="s">
        <v>308</v>
      </c>
      <c r="B722" s="127">
        <v>66000</v>
      </c>
      <c r="C722" s="128">
        <v>44206</v>
      </c>
      <c r="E722"/>
      <c r="H722" s="91"/>
    </row>
    <row r="723" spans="1:8" x14ac:dyDescent="0.2">
      <c r="A723" s="126" t="s">
        <v>305</v>
      </c>
      <c r="B723" s="127">
        <v>9450</v>
      </c>
      <c r="C723" s="128">
        <v>44206</v>
      </c>
      <c r="E723"/>
      <c r="H723" s="91"/>
    </row>
    <row r="724" spans="1:8" x14ac:dyDescent="0.2">
      <c r="A724" s="126" t="s">
        <v>280</v>
      </c>
      <c r="B724" s="127">
        <v>30000</v>
      </c>
      <c r="C724" s="128">
        <v>44207</v>
      </c>
      <c r="E724"/>
      <c r="H724" s="91"/>
    </row>
    <row r="725" spans="1:8" x14ac:dyDescent="0.2">
      <c r="A725" s="126" t="s">
        <v>294</v>
      </c>
      <c r="B725" s="127">
        <v>35000</v>
      </c>
      <c r="C725" s="128">
        <v>44208</v>
      </c>
      <c r="E725"/>
      <c r="H725" s="91"/>
    </row>
    <row r="726" spans="1:8" x14ac:dyDescent="0.2">
      <c r="A726" s="126" t="s">
        <v>281</v>
      </c>
      <c r="B726" s="127">
        <v>10500</v>
      </c>
      <c r="C726" s="128">
        <v>44209</v>
      </c>
      <c r="E726"/>
      <c r="H726" s="91"/>
    </row>
    <row r="727" spans="1:8" x14ac:dyDescent="0.2">
      <c r="A727" s="126" t="s">
        <v>292</v>
      </c>
      <c r="B727" s="127">
        <v>8400</v>
      </c>
      <c r="C727" s="128">
        <v>44209</v>
      </c>
      <c r="E727"/>
      <c r="H727" s="91"/>
    </row>
    <row r="728" spans="1:8" x14ac:dyDescent="0.2">
      <c r="A728" s="126" t="s">
        <v>305</v>
      </c>
      <c r="B728" s="127">
        <v>18600</v>
      </c>
      <c r="C728" s="128">
        <v>44209</v>
      </c>
      <c r="E728"/>
      <c r="H728" s="91"/>
    </row>
    <row r="729" spans="1:8" x14ac:dyDescent="0.2">
      <c r="A729" s="126" t="s">
        <v>305</v>
      </c>
      <c r="B729" s="127">
        <v>10850</v>
      </c>
      <c r="C729" s="128">
        <v>44211</v>
      </c>
      <c r="E729"/>
      <c r="H729" s="91"/>
    </row>
    <row r="730" spans="1:8" x14ac:dyDescent="0.2">
      <c r="A730" s="126" t="s">
        <v>283</v>
      </c>
      <c r="B730" s="127">
        <v>11500</v>
      </c>
      <c r="C730" s="128">
        <v>44212</v>
      </c>
      <c r="E730"/>
      <c r="H730" s="91"/>
    </row>
    <row r="731" spans="1:8" x14ac:dyDescent="0.2">
      <c r="A731" s="126" t="s">
        <v>310</v>
      </c>
      <c r="B731" s="127">
        <v>13500</v>
      </c>
      <c r="C731" s="128">
        <v>44214</v>
      </c>
      <c r="E731"/>
      <c r="H731" s="91"/>
    </row>
    <row r="732" spans="1:8" x14ac:dyDescent="0.2">
      <c r="A732" s="126" t="s">
        <v>299</v>
      </c>
      <c r="B732" s="127">
        <v>34800</v>
      </c>
      <c r="C732" s="128">
        <v>44216</v>
      </c>
      <c r="E732"/>
      <c r="H732" s="91"/>
    </row>
    <row r="733" spans="1:8" x14ac:dyDescent="0.2">
      <c r="A733" s="126" t="s">
        <v>284</v>
      </c>
      <c r="B733" s="127">
        <v>102000</v>
      </c>
      <c r="C733" s="128">
        <v>44217</v>
      </c>
      <c r="E733"/>
      <c r="H733" s="91"/>
    </row>
    <row r="734" spans="1:8" x14ac:dyDescent="0.2">
      <c r="A734" s="126" t="s">
        <v>281</v>
      </c>
      <c r="B734" s="127">
        <v>9000</v>
      </c>
      <c r="C734" s="128">
        <v>44217</v>
      </c>
      <c r="E734"/>
      <c r="H734" s="91"/>
    </row>
    <row r="735" spans="1:8" x14ac:dyDescent="0.2">
      <c r="A735" s="126" t="s">
        <v>300</v>
      </c>
      <c r="B735" s="127">
        <v>46500</v>
      </c>
      <c r="C735" s="128">
        <v>44217</v>
      </c>
      <c r="E735"/>
      <c r="H735" s="91"/>
    </row>
    <row r="736" spans="1:8" x14ac:dyDescent="0.2">
      <c r="A736" s="126" t="s">
        <v>293</v>
      </c>
      <c r="B736" s="127">
        <v>30000</v>
      </c>
      <c r="C736" s="128">
        <v>44218</v>
      </c>
      <c r="E736"/>
      <c r="H736" s="91"/>
    </row>
    <row r="737" spans="1:8" x14ac:dyDescent="0.2">
      <c r="A737" s="126" t="s">
        <v>300</v>
      </c>
      <c r="B737" s="127">
        <v>14000</v>
      </c>
      <c r="C737" s="128">
        <v>44219</v>
      </c>
      <c r="E737"/>
      <c r="H737" s="91"/>
    </row>
    <row r="738" spans="1:8" x14ac:dyDescent="0.2">
      <c r="A738" s="126" t="s">
        <v>303</v>
      </c>
      <c r="B738" s="127">
        <v>29000</v>
      </c>
      <c r="C738" s="128">
        <v>44220</v>
      </c>
      <c r="E738"/>
      <c r="H738" s="91"/>
    </row>
    <row r="739" spans="1:8" x14ac:dyDescent="0.2">
      <c r="A739" s="126" t="s">
        <v>301</v>
      </c>
      <c r="B739" s="127">
        <v>16500</v>
      </c>
      <c r="C739" s="128">
        <v>44221</v>
      </c>
      <c r="E739"/>
      <c r="H739" s="91"/>
    </row>
    <row r="740" spans="1:8" x14ac:dyDescent="0.2">
      <c r="A740" s="126" t="s">
        <v>280</v>
      </c>
      <c r="B740" s="127">
        <v>21700</v>
      </c>
      <c r="C740" s="128">
        <v>44223</v>
      </c>
      <c r="E740"/>
      <c r="H740" s="91"/>
    </row>
    <row r="741" spans="1:8" x14ac:dyDescent="0.2">
      <c r="A741" s="126" t="s">
        <v>278</v>
      </c>
      <c r="B741" s="127">
        <v>16000</v>
      </c>
      <c r="C741" s="128">
        <v>44225</v>
      </c>
      <c r="E741"/>
      <c r="H741" s="91"/>
    </row>
    <row r="742" spans="1:8" x14ac:dyDescent="0.2">
      <c r="A742" s="126" t="s">
        <v>305</v>
      </c>
      <c r="B742" s="127">
        <v>14000</v>
      </c>
      <c r="C742" s="128">
        <v>44227</v>
      </c>
      <c r="E742"/>
      <c r="H742" s="91"/>
    </row>
    <row r="743" spans="1:8" x14ac:dyDescent="0.2">
      <c r="A743" s="126" t="s">
        <v>277</v>
      </c>
      <c r="B743" s="127">
        <v>16500</v>
      </c>
      <c r="C743" s="128">
        <v>44228</v>
      </c>
      <c r="E743"/>
      <c r="H743" s="91"/>
    </row>
    <row r="744" spans="1:8" x14ac:dyDescent="0.2">
      <c r="A744" s="126" t="s">
        <v>298</v>
      </c>
      <c r="B744" s="127">
        <v>45000</v>
      </c>
      <c r="C744" s="128">
        <v>44229</v>
      </c>
      <c r="E744"/>
      <c r="H744" s="91"/>
    </row>
    <row r="745" spans="1:8" x14ac:dyDescent="0.2">
      <c r="A745" s="126" t="s">
        <v>310</v>
      </c>
      <c r="B745" s="127">
        <v>49500</v>
      </c>
      <c r="C745" s="128">
        <v>44230</v>
      </c>
      <c r="E745"/>
      <c r="H745" s="91"/>
    </row>
    <row r="746" spans="1:8" x14ac:dyDescent="0.2">
      <c r="A746" s="126" t="s">
        <v>300</v>
      </c>
      <c r="B746" s="127">
        <v>31900</v>
      </c>
      <c r="C746" s="128">
        <v>44231</v>
      </c>
      <c r="E746"/>
      <c r="H746" s="91"/>
    </row>
    <row r="747" spans="1:8" x14ac:dyDescent="0.2">
      <c r="A747" s="126" t="s">
        <v>278</v>
      </c>
      <c r="B747" s="127">
        <v>17600</v>
      </c>
      <c r="C747" s="128">
        <v>44232</v>
      </c>
      <c r="E747"/>
      <c r="H747" s="91"/>
    </row>
    <row r="748" spans="1:8" x14ac:dyDescent="0.2">
      <c r="A748" s="126" t="s">
        <v>281</v>
      </c>
      <c r="B748" s="127">
        <v>10500</v>
      </c>
      <c r="C748" s="128">
        <v>44232</v>
      </c>
      <c r="E748"/>
      <c r="H748" s="91"/>
    </row>
    <row r="749" spans="1:8" x14ac:dyDescent="0.2">
      <c r="A749" s="126" t="s">
        <v>305</v>
      </c>
      <c r="B749" s="127">
        <v>32400</v>
      </c>
      <c r="C749" s="128">
        <v>44235</v>
      </c>
      <c r="E749"/>
      <c r="H749" s="91"/>
    </row>
    <row r="750" spans="1:8" x14ac:dyDescent="0.2">
      <c r="A750" s="126" t="s">
        <v>295</v>
      </c>
      <c r="B750" s="127">
        <v>18200</v>
      </c>
      <c r="C750" s="128">
        <v>44235</v>
      </c>
      <c r="E750"/>
      <c r="H750" s="91"/>
    </row>
    <row r="751" spans="1:8" x14ac:dyDescent="0.2">
      <c r="A751" s="126" t="s">
        <v>277</v>
      </c>
      <c r="B751" s="127">
        <v>51000</v>
      </c>
      <c r="C751" s="128">
        <v>44235</v>
      </c>
      <c r="E751"/>
      <c r="H751" s="91"/>
    </row>
    <row r="752" spans="1:8" x14ac:dyDescent="0.2">
      <c r="A752" s="126" t="s">
        <v>298</v>
      </c>
      <c r="B752" s="127">
        <v>29700</v>
      </c>
      <c r="C752" s="128">
        <v>44236</v>
      </c>
      <c r="E752"/>
      <c r="H752" s="91"/>
    </row>
    <row r="753" spans="1:8" x14ac:dyDescent="0.2">
      <c r="A753" s="126" t="s">
        <v>308</v>
      </c>
      <c r="B753" s="127">
        <v>7350</v>
      </c>
      <c r="C753" s="128">
        <v>44236</v>
      </c>
      <c r="E753"/>
      <c r="H753" s="91"/>
    </row>
    <row r="754" spans="1:8" x14ac:dyDescent="0.2">
      <c r="A754" s="126" t="s">
        <v>306</v>
      </c>
      <c r="B754" s="127">
        <v>37500</v>
      </c>
      <c r="C754" s="128">
        <v>44236</v>
      </c>
      <c r="E754"/>
      <c r="H754" s="91"/>
    </row>
    <row r="755" spans="1:8" x14ac:dyDescent="0.2">
      <c r="A755" s="126" t="s">
        <v>305</v>
      </c>
      <c r="B755" s="127">
        <v>18000</v>
      </c>
      <c r="C755" s="128">
        <v>44238</v>
      </c>
      <c r="E755"/>
      <c r="H755" s="91"/>
    </row>
    <row r="756" spans="1:8" x14ac:dyDescent="0.2">
      <c r="A756" s="126" t="s">
        <v>298</v>
      </c>
      <c r="B756" s="127">
        <v>30000</v>
      </c>
      <c r="C756" s="128">
        <v>44240</v>
      </c>
      <c r="E756"/>
      <c r="H756" s="91"/>
    </row>
    <row r="757" spans="1:8" x14ac:dyDescent="0.2">
      <c r="A757" s="126" t="s">
        <v>299</v>
      </c>
      <c r="B757" s="127">
        <v>16000</v>
      </c>
      <c r="C757" s="128">
        <v>44241</v>
      </c>
      <c r="E757"/>
      <c r="H757" s="91"/>
    </row>
    <row r="758" spans="1:8" x14ac:dyDescent="0.2">
      <c r="A758" s="126" t="s">
        <v>300</v>
      </c>
      <c r="B758" s="127">
        <v>12250</v>
      </c>
      <c r="C758" s="128">
        <v>44241</v>
      </c>
      <c r="E758"/>
      <c r="H758" s="91"/>
    </row>
    <row r="759" spans="1:8" x14ac:dyDescent="0.2">
      <c r="A759" s="126" t="s">
        <v>308</v>
      </c>
      <c r="B759" s="127">
        <v>39600</v>
      </c>
      <c r="C759" s="128">
        <v>44242</v>
      </c>
      <c r="E759"/>
      <c r="H759" s="91"/>
    </row>
    <row r="760" spans="1:8" x14ac:dyDescent="0.2">
      <c r="A760" s="126" t="s">
        <v>305</v>
      </c>
      <c r="B760" s="127">
        <v>13300</v>
      </c>
      <c r="C760" s="128">
        <v>44243</v>
      </c>
      <c r="E760"/>
      <c r="H760" s="91"/>
    </row>
    <row r="761" spans="1:8" x14ac:dyDescent="0.2">
      <c r="A761" s="126" t="s">
        <v>280</v>
      </c>
      <c r="B761" s="127">
        <v>26400</v>
      </c>
      <c r="C761" s="128">
        <v>44246</v>
      </c>
      <c r="E761"/>
      <c r="H761" s="91"/>
    </row>
    <row r="762" spans="1:8" x14ac:dyDescent="0.2">
      <c r="A762" s="126" t="s">
        <v>300</v>
      </c>
      <c r="B762" s="127">
        <v>84000</v>
      </c>
      <c r="C762" s="128">
        <v>44246</v>
      </c>
      <c r="E762"/>
      <c r="H762" s="91"/>
    </row>
    <row r="763" spans="1:8" x14ac:dyDescent="0.2">
      <c r="A763" s="126" t="s">
        <v>305</v>
      </c>
      <c r="B763" s="127">
        <v>19600</v>
      </c>
      <c r="C763" s="128">
        <v>44247</v>
      </c>
      <c r="E763"/>
      <c r="H763" s="91"/>
    </row>
    <row r="764" spans="1:8" x14ac:dyDescent="0.2">
      <c r="A764" s="126" t="s">
        <v>298</v>
      </c>
      <c r="B764" s="127">
        <v>57000</v>
      </c>
      <c r="C764" s="128">
        <v>44248</v>
      </c>
      <c r="E764"/>
      <c r="H764" s="91"/>
    </row>
    <row r="765" spans="1:8" x14ac:dyDescent="0.2">
      <c r="A765" s="126" t="s">
        <v>277</v>
      </c>
      <c r="B765" s="127">
        <v>21000</v>
      </c>
      <c r="C765" s="128">
        <v>44248</v>
      </c>
      <c r="E765"/>
      <c r="H765" s="91"/>
    </row>
    <row r="766" spans="1:8" x14ac:dyDescent="0.2">
      <c r="A766" s="126" t="s">
        <v>298</v>
      </c>
      <c r="B766" s="127">
        <v>30000</v>
      </c>
      <c r="C766" s="128">
        <v>44249</v>
      </c>
      <c r="E766"/>
      <c r="H766" s="91"/>
    </row>
    <row r="767" spans="1:8" x14ac:dyDescent="0.2">
      <c r="A767" s="126" t="s">
        <v>292</v>
      </c>
      <c r="B767" s="127">
        <v>40800</v>
      </c>
      <c r="C767" s="128">
        <v>44249</v>
      </c>
      <c r="E767"/>
      <c r="H767" s="91"/>
    </row>
    <row r="768" spans="1:8" x14ac:dyDescent="0.2">
      <c r="A768" s="126" t="s">
        <v>308</v>
      </c>
      <c r="B768" s="127">
        <v>27000</v>
      </c>
      <c r="C768" s="128">
        <v>44252</v>
      </c>
      <c r="E768"/>
      <c r="H768" s="91"/>
    </row>
    <row r="769" spans="1:8" x14ac:dyDescent="0.2">
      <c r="A769" s="126" t="s">
        <v>305</v>
      </c>
      <c r="B769" s="127">
        <v>8400</v>
      </c>
      <c r="C769" s="128">
        <v>44254</v>
      </c>
      <c r="E769"/>
      <c r="H769" s="91"/>
    </row>
    <row r="770" spans="1:8" x14ac:dyDescent="0.2">
      <c r="A770" s="126" t="s">
        <v>280</v>
      </c>
      <c r="B770" s="127">
        <v>24500</v>
      </c>
      <c r="C770" s="128">
        <v>44254</v>
      </c>
      <c r="E770"/>
      <c r="H770" s="91"/>
    </row>
    <row r="771" spans="1:8" x14ac:dyDescent="0.2">
      <c r="A771" s="126" t="s">
        <v>292</v>
      </c>
      <c r="B771" s="127">
        <v>13300</v>
      </c>
      <c r="C771" s="128">
        <v>44256</v>
      </c>
      <c r="E771"/>
      <c r="H771" s="91"/>
    </row>
    <row r="772" spans="1:8" x14ac:dyDescent="0.2">
      <c r="A772" s="126" t="s">
        <v>280</v>
      </c>
      <c r="B772" s="127">
        <v>12600</v>
      </c>
      <c r="C772" s="128">
        <v>44260</v>
      </c>
      <c r="E772"/>
      <c r="H772" s="91"/>
    </row>
    <row r="773" spans="1:8" x14ac:dyDescent="0.2">
      <c r="A773" s="126" t="s">
        <v>308</v>
      </c>
      <c r="B773" s="127">
        <v>22500</v>
      </c>
      <c r="C773" s="128">
        <v>44262</v>
      </c>
      <c r="E773"/>
      <c r="H773" s="91"/>
    </row>
    <row r="774" spans="1:8" x14ac:dyDescent="0.2">
      <c r="A774" s="126" t="s">
        <v>283</v>
      </c>
      <c r="B774" s="127">
        <v>11900</v>
      </c>
      <c r="C774" s="128">
        <v>44262</v>
      </c>
      <c r="E774"/>
      <c r="H774" s="91"/>
    </row>
    <row r="775" spans="1:8" x14ac:dyDescent="0.2">
      <c r="A775" s="126" t="s">
        <v>293</v>
      </c>
      <c r="B775" s="127">
        <v>11400</v>
      </c>
      <c r="C775" s="128">
        <v>44263</v>
      </c>
      <c r="E775"/>
      <c r="H775" s="91"/>
    </row>
    <row r="776" spans="1:8" x14ac:dyDescent="0.2">
      <c r="A776" s="126" t="s">
        <v>305</v>
      </c>
      <c r="B776" s="127">
        <v>7700</v>
      </c>
      <c r="C776" s="128">
        <v>44263</v>
      </c>
      <c r="E776"/>
      <c r="H776" s="91"/>
    </row>
    <row r="777" spans="1:8" x14ac:dyDescent="0.2">
      <c r="A777" s="126" t="s">
        <v>306</v>
      </c>
      <c r="B777" s="127">
        <v>9200</v>
      </c>
      <c r="C777" s="128">
        <v>44264</v>
      </c>
      <c r="E777"/>
      <c r="H777" s="91"/>
    </row>
    <row r="778" spans="1:8" x14ac:dyDescent="0.2">
      <c r="A778" s="126" t="s">
        <v>306</v>
      </c>
      <c r="B778" s="127">
        <v>66000</v>
      </c>
      <c r="C778" s="128">
        <v>44266</v>
      </c>
      <c r="E778"/>
      <c r="H778" s="91"/>
    </row>
    <row r="779" spans="1:8" x14ac:dyDescent="0.2">
      <c r="A779" s="126" t="s">
        <v>299</v>
      </c>
      <c r="B779" s="127">
        <v>24500</v>
      </c>
      <c r="C779" s="128">
        <v>44266</v>
      </c>
      <c r="E779"/>
      <c r="H779" s="91"/>
    </row>
    <row r="780" spans="1:8" x14ac:dyDescent="0.2">
      <c r="A780" s="126" t="s">
        <v>306</v>
      </c>
      <c r="B780" s="127">
        <v>10150</v>
      </c>
      <c r="C780" s="128">
        <v>44266</v>
      </c>
      <c r="E780"/>
      <c r="H780" s="91"/>
    </row>
    <row r="781" spans="1:8" x14ac:dyDescent="0.2">
      <c r="A781" s="126" t="s">
        <v>295</v>
      </c>
      <c r="B781" s="127">
        <v>18000</v>
      </c>
      <c r="C781" s="128">
        <v>44267</v>
      </c>
      <c r="E781"/>
      <c r="H781" s="91"/>
    </row>
    <row r="782" spans="1:8" x14ac:dyDescent="0.2">
      <c r="A782" s="126" t="s">
        <v>282</v>
      </c>
      <c r="B782" s="127">
        <v>7350</v>
      </c>
      <c r="C782" s="128">
        <v>44267</v>
      </c>
      <c r="E782"/>
      <c r="H782" s="91"/>
    </row>
    <row r="783" spans="1:8" x14ac:dyDescent="0.2">
      <c r="A783" s="126" t="s">
        <v>298</v>
      </c>
      <c r="B783" s="127">
        <v>10000</v>
      </c>
      <c r="C783" s="128">
        <v>44267</v>
      </c>
      <c r="E783"/>
      <c r="H783" s="91"/>
    </row>
    <row r="784" spans="1:8" x14ac:dyDescent="0.2">
      <c r="A784" s="126" t="s">
        <v>283</v>
      </c>
      <c r="B784" s="127">
        <v>21600</v>
      </c>
      <c r="C784" s="128">
        <v>44272</v>
      </c>
      <c r="E784"/>
      <c r="H784" s="91"/>
    </row>
    <row r="785" spans="1:8" x14ac:dyDescent="0.2">
      <c r="A785" s="126" t="s">
        <v>280</v>
      </c>
      <c r="B785" s="127">
        <v>1280</v>
      </c>
      <c r="C785" s="128">
        <v>44273</v>
      </c>
      <c r="E785"/>
      <c r="H785" s="91"/>
    </row>
    <row r="786" spans="1:8" x14ac:dyDescent="0.2">
      <c r="A786" s="126" t="s">
        <v>280</v>
      </c>
      <c r="B786" s="127">
        <v>21600</v>
      </c>
      <c r="C786" s="128">
        <v>44274</v>
      </c>
      <c r="E786"/>
      <c r="H786" s="91"/>
    </row>
    <row r="787" spans="1:8" x14ac:dyDescent="0.2">
      <c r="A787" s="126" t="s">
        <v>298</v>
      </c>
      <c r="B787" s="127">
        <v>7700</v>
      </c>
      <c r="C787" s="128">
        <v>44274</v>
      </c>
      <c r="E787"/>
      <c r="H787" s="91"/>
    </row>
    <row r="788" spans="1:8" x14ac:dyDescent="0.2">
      <c r="A788" s="126" t="s">
        <v>306</v>
      </c>
      <c r="B788" s="127">
        <v>1360</v>
      </c>
      <c r="C788" s="128">
        <v>44275</v>
      </c>
      <c r="E788"/>
      <c r="H788" s="91"/>
    </row>
    <row r="789" spans="1:8" x14ac:dyDescent="0.2">
      <c r="A789" s="126" t="s">
        <v>308</v>
      </c>
      <c r="B789" s="127">
        <v>27900</v>
      </c>
      <c r="C789" s="128">
        <v>44276</v>
      </c>
      <c r="E789"/>
      <c r="H789" s="91"/>
    </row>
    <row r="790" spans="1:8" x14ac:dyDescent="0.2">
      <c r="A790" s="126" t="s">
        <v>300</v>
      </c>
      <c r="B790" s="127">
        <v>7200</v>
      </c>
      <c r="C790" s="128">
        <v>44280</v>
      </c>
      <c r="E790"/>
      <c r="H790" s="91"/>
    </row>
    <row r="791" spans="1:8" x14ac:dyDescent="0.2">
      <c r="A791" s="126" t="s">
        <v>295</v>
      </c>
      <c r="B791" s="127">
        <v>21000</v>
      </c>
      <c r="C791" s="128">
        <v>44281</v>
      </c>
      <c r="E791"/>
      <c r="H791" s="91"/>
    </row>
    <row r="792" spans="1:8" x14ac:dyDescent="0.2">
      <c r="A792" s="126" t="s">
        <v>280</v>
      </c>
      <c r="B792" s="127">
        <v>2800</v>
      </c>
      <c r="C792" s="128">
        <v>44281</v>
      </c>
      <c r="E792"/>
      <c r="H792" s="91"/>
    </row>
    <row r="793" spans="1:8" x14ac:dyDescent="0.2">
      <c r="A793" s="126" t="s">
        <v>302</v>
      </c>
      <c r="B793" s="127">
        <v>66000</v>
      </c>
      <c r="C793" s="128">
        <v>44282</v>
      </c>
      <c r="E793"/>
      <c r="H793" s="91"/>
    </row>
    <row r="794" spans="1:8" x14ac:dyDescent="0.2">
      <c r="A794" s="126" t="s">
        <v>278</v>
      </c>
      <c r="B794" s="127">
        <v>38400</v>
      </c>
      <c r="C794" s="128">
        <v>44283</v>
      </c>
      <c r="E794"/>
      <c r="H794" s="91"/>
    </row>
    <row r="795" spans="1:8" x14ac:dyDescent="0.2">
      <c r="A795" s="126" t="s">
        <v>298</v>
      </c>
      <c r="B795" s="127">
        <v>28800</v>
      </c>
      <c r="C795" s="128">
        <v>44283</v>
      </c>
      <c r="E795"/>
      <c r="H795" s="91"/>
    </row>
    <row r="796" spans="1:8" x14ac:dyDescent="0.2">
      <c r="A796" s="126" t="s">
        <v>292</v>
      </c>
      <c r="B796" s="127">
        <v>52500</v>
      </c>
      <c r="C796" s="128">
        <v>44283</v>
      </c>
      <c r="E796"/>
      <c r="H796" s="91"/>
    </row>
    <row r="797" spans="1:8" x14ac:dyDescent="0.2">
      <c r="A797" s="126" t="s">
        <v>292</v>
      </c>
      <c r="B797" s="127">
        <v>12400</v>
      </c>
      <c r="C797" s="128">
        <v>44283</v>
      </c>
      <c r="E797"/>
      <c r="H797" s="91"/>
    </row>
    <row r="798" spans="1:8" x14ac:dyDescent="0.2">
      <c r="A798" s="126" t="s">
        <v>280</v>
      </c>
      <c r="B798" s="127">
        <v>22800</v>
      </c>
      <c r="C798" s="128">
        <v>44284</v>
      </c>
      <c r="E798"/>
      <c r="H798" s="91"/>
    </row>
    <row r="799" spans="1:8" x14ac:dyDescent="0.2">
      <c r="A799" s="126" t="s">
        <v>300</v>
      </c>
      <c r="B799" s="127">
        <v>40800</v>
      </c>
      <c r="C799" s="128">
        <v>44285</v>
      </c>
      <c r="E799"/>
      <c r="H799" s="91"/>
    </row>
    <row r="800" spans="1:8" x14ac:dyDescent="0.2">
      <c r="A800" s="126" t="s">
        <v>282</v>
      </c>
      <c r="B800" s="127">
        <v>40500</v>
      </c>
      <c r="C800" s="128">
        <v>44286</v>
      </c>
      <c r="E800"/>
      <c r="H800" s="91"/>
    </row>
    <row r="801" spans="1:8" x14ac:dyDescent="0.2">
      <c r="A801" s="126" t="s">
        <v>297</v>
      </c>
      <c r="B801" s="127">
        <v>75000</v>
      </c>
      <c r="C801" s="128">
        <v>44286</v>
      </c>
      <c r="E801"/>
      <c r="H801" s="91"/>
    </row>
    <row r="802" spans="1:8" x14ac:dyDescent="0.2">
      <c r="A802" s="126" t="s">
        <v>284</v>
      </c>
      <c r="B802" s="127">
        <v>28500</v>
      </c>
      <c r="C802" s="128">
        <v>44289</v>
      </c>
      <c r="E802"/>
      <c r="H802" s="91"/>
    </row>
    <row r="803" spans="1:8" x14ac:dyDescent="0.2">
      <c r="A803" s="126" t="s">
        <v>297</v>
      </c>
      <c r="B803" s="127">
        <v>9000</v>
      </c>
      <c r="C803" s="128">
        <v>44290</v>
      </c>
      <c r="E803"/>
      <c r="H803" s="91"/>
    </row>
    <row r="804" spans="1:8" x14ac:dyDescent="0.2">
      <c r="A804" s="126" t="s">
        <v>303</v>
      </c>
      <c r="B804" s="127">
        <v>19000</v>
      </c>
      <c r="C804" s="128">
        <v>44290</v>
      </c>
      <c r="E804"/>
      <c r="H804" s="91"/>
    </row>
    <row r="805" spans="1:8" x14ac:dyDescent="0.2">
      <c r="A805" s="126" t="s">
        <v>283</v>
      </c>
      <c r="B805" s="127">
        <v>8000</v>
      </c>
      <c r="C805" s="128">
        <v>44291</v>
      </c>
      <c r="E805"/>
      <c r="H805" s="91"/>
    </row>
    <row r="806" spans="1:8" x14ac:dyDescent="0.2">
      <c r="A806" s="126" t="s">
        <v>297</v>
      </c>
      <c r="B806" s="127">
        <v>15500</v>
      </c>
      <c r="C806" s="128">
        <v>44292</v>
      </c>
      <c r="E806"/>
      <c r="H806" s="91"/>
    </row>
    <row r="807" spans="1:8" x14ac:dyDescent="0.2">
      <c r="A807" s="126" t="s">
        <v>279</v>
      </c>
      <c r="B807" s="127">
        <v>23100</v>
      </c>
      <c r="C807" s="128">
        <v>44292</v>
      </c>
      <c r="E807"/>
      <c r="H807" s="91"/>
    </row>
    <row r="808" spans="1:8" x14ac:dyDescent="0.2">
      <c r="A808" s="126" t="s">
        <v>308</v>
      </c>
      <c r="B808" s="127">
        <v>37200</v>
      </c>
      <c r="C808" s="128">
        <v>44292</v>
      </c>
      <c r="E808"/>
      <c r="H808" s="91"/>
    </row>
    <row r="809" spans="1:8" x14ac:dyDescent="0.2">
      <c r="A809" s="126" t="s">
        <v>311</v>
      </c>
      <c r="B809" s="127">
        <v>18000</v>
      </c>
      <c r="C809" s="128">
        <v>44292</v>
      </c>
      <c r="E809"/>
      <c r="H809" s="91"/>
    </row>
    <row r="810" spans="1:8" x14ac:dyDescent="0.2">
      <c r="A810" s="126" t="s">
        <v>281</v>
      </c>
      <c r="B810" s="127">
        <v>25300</v>
      </c>
      <c r="C810" s="128">
        <v>44292</v>
      </c>
      <c r="E810"/>
      <c r="H810" s="91"/>
    </row>
    <row r="811" spans="1:8" x14ac:dyDescent="0.2">
      <c r="A811" s="126" t="s">
        <v>308</v>
      </c>
      <c r="B811" s="127">
        <v>11200</v>
      </c>
      <c r="C811" s="128">
        <v>44296</v>
      </c>
      <c r="E811"/>
      <c r="H811" s="91"/>
    </row>
    <row r="812" spans="1:8" x14ac:dyDescent="0.2">
      <c r="A812" s="126" t="s">
        <v>302</v>
      </c>
      <c r="B812" s="127">
        <v>5600</v>
      </c>
      <c r="C812" s="128">
        <v>44298</v>
      </c>
      <c r="E812"/>
      <c r="H812" s="91"/>
    </row>
    <row r="813" spans="1:8" x14ac:dyDescent="0.2">
      <c r="A813" s="126" t="s">
        <v>305</v>
      </c>
      <c r="B813" s="127">
        <v>19200</v>
      </c>
      <c r="C813" s="128">
        <v>44300</v>
      </c>
      <c r="E813"/>
      <c r="H813" s="91"/>
    </row>
    <row r="814" spans="1:8" x14ac:dyDescent="0.2">
      <c r="A814" s="126" t="s">
        <v>296</v>
      </c>
      <c r="B814" s="127">
        <v>7700</v>
      </c>
      <c r="C814" s="128">
        <v>44301</v>
      </c>
      <c r="E814"/>
      <c r="H814" s="91"/>
    </row>
    <row r="815" spans="1:8" x14ac:dyDescent="0.2">
      <c r="A815" s="126" t="s">
        <v>303</v>
      </c>
      <c r="B815" s="127">
        <v>18900</v>
      </c>
      <c r="C815" s="128">
        <v>44301</v>
      </c>
      <c r="E815"/>
      <c r="H815" s="91"/>
    </row>
    <row r="816" spans="1:8" x14ac:dyDescent="0.2">
      <c r="A816" s="126" t="s">
        <v>307</v>
      </c>
      <c r="B816" s="127">
        <v>105000</v>
      </c>
      <c r="C816" s="128">
        <v>44301</v>
      </c>
      <c r="E816"/>
      <c r="H816" s="91"/>
    </row>
    <row r="817" spans="1:8" x14ac:dyDescent="0.2">
      <c r="A817" s="126" t="s">
        <v>282</v>
      </c>
      <c r="B817" s="127">
        <v>10000</v>
      </c>
      <c r="C817" s="128">
        <v>44303</v>
      </c>
      <c r="E817"/>
      <c r="H817" s="91"/>
    </row>
    <row r="818" spans="1:8" x14ac:dyDescent="0.2">
      <c r="A818" s="126" t="s">
        <v>310</v>
      </c>
      <c r="B818" s="127">
        <v>9450</v>
      </c>
      <c r="C818" s="128">
        <v>44303</v>
      </c>
      <c r="E818"/>
      <c r="H818" s="91"/>
    </row>
    <row r="819" spans="1:8" x14ac:dyDescent="0.2">
      <c r="A819" s="126" t="s">
        <v>299</v>
      </c>
      <c r="B819" s="127">
        <v>28800</v>
      </c>
      <c r="C819" s="128">
        <v>44303</v>
      </c>
      <c r="E819"/>
      <c r="H819" s="91"/>
    </row>
    <row r="820" spans="1:8" x14ac:dyDescent="0.2">
      <c r="A820" s="126" t="s">
        <v>299</v>
      </c>
      <c r="B820" s="127">
        <v>22500</v>
      </c>
      <c r="C820" s="128">
        <v>44303</v>
      </c>
      <c r="E820"/>
      <c r="H820" s="91"/>
    </row>
    <row r="821" spans="1:8" x14ac:dyDescent="0.2">
      <c r="A821" s="126" t="s">
        <v>279</v>
      </c>
      <c r="B821" s="127">
        <v>28800</v>
      </c>
      <c r="C821" s="128">
        <v>44304</v>
      </c>
      <c r="E821"/>
      <c r="H821" s="91"/>
    </row>
    <row r="822" spans="1:8" x14ac:dyDescent="0.2">
      <c r="A822" s="126" t="s">
        <v>277</v>
      </c>
      <c r="B822" s="127">
        <v>46500</v>
      </c>
      <c r="C822" s="128">
        <v>44305</v>
      </c>
      <c r="E822"/>
      <c r="H822" s="91"/>
    </row>
    <row r="823" spans="1:8" x14ac:dyDescent="0.2">
      <c r="A823" s="126" t="s">
        <v>279</v>
      </c>
      <c r="B823" s="127">
        <v>21000</v>
      </c>
      <c r="C823" s="128">
        <v>44306</v>
      </c>
      <c r="E823"/>
      <c r="H823" s="91"/>
    </row>
    <row r="824" spans="1:8" x14ac:dyDescent="0.2">
      <c r="A824" s="126" t="s">
        <v>311</v>
      </c>
      <c r="B824" s="127">
        <v>12800</v>
      </c>
      <c r="C824" s="128">
        <v>44308</v>
      </c>
      <c r="E824"/>
      <c r="H824" s="91"/>
    </row>
    <row r="825" spans="1:8" x14ac:dyDescent="0.2">
      <c r="A825" s="126" t="s">
        <v>299</v>
      </c>
      <c r="B825" s="127">
        <v>21600</v>
      </c>
      <c r="C825" s="128">
        <v>44309</v>
      </c>
      <c r="E825"/>
      <c r="H825" s="91"/>
    </row>
    <row r="826" spans="1:8" x14ac:dyDescent="0.2">
      <c r="A826" s="126" t="s">
        <v>282</v>
      </c>
      <c r="B826" s="127">
        <v>10500</v>
      </c>
      <c r="C826" s="128">
        <v>44311</v>
      </c>
      <c r="E826"/>
      <c r="H826" s="91"/>
    </row>
    <row r="827" spans="1:8" x14ac:dyDescent="0.2">
      <c r="A827" s="126" t="s">
        <v>295</v>
      </c>
      <c r="B827" s="127">
        <v>15600</v>
      </c>
      <c r="C827" s="128">
        <v>44313</v>
      </c>
      <c r="E827"/>
      <c r="H827" s="91"/>
    </row>
    <row r="828" spans="1:8" x14ac:dyDescent="0.2">
      <c r="A828" s="126" t="s">
        <v>307</v>
      </c>
      <c r="B828" s="127">
        <v>1600</v>
      </c>
      <c r="C828" s="128">
        <v>44314</v>
      </c>
      <c r="E828"/>
      <c r="H828" s="91"/>
    </row>
    <row r="829" spans="1:8" x14ac:dyDescent="0.2">
      <c r="A829" s="126" t="s">
        <v>293</v>
      </c>
      <c r="B829" s="127">
        <v>25200</v>
      </c>
      <c r="C829" s="128">
        <v>44315</v>
      </c>
      <c r="E829"/>
      <c r="H829" s="91"/>
    </row>
    <row r="830" spans="1:8" x14ac:dyDescent="0.2">
      <c r="A830" s="126" t="s">
        <v>281</v>
      </c>
      <c r="B830" s="127">
        <v>9450</v>
      </c>
      <c r="C830" s="128">
        <v>44315</v>
      </c>
      <c r="E830"/>
      <c r="H830" s="91"/>
    </row>
    <row r="831" spans="1:8" x14ac:dyDescent="0.2">
      <c r="A831" s="126" t="s">
        <v>292</v>
      </c>
      <c r="B831" s="127">
        <v>22400</v>
      </c>
      <c r="C831" s="128">
        <v>44316</v>
      </c>
      <c r="E831"/>
      <c r="H831" s="91"/>
    </row>
    <row r="832" spans="1:8" x14ac:dyDescent="0.2">
      <c r="A832" s="126" t="s">
        <v>284</v>
      </c>
      <c r="B832" s="127">
        <v>75000</v>
      </c>
      <c r="C832" s="128">
        <v>44316</v>
      </c>
      <c r="E832"/>
      <c r="H832" s="91"/>
    </row>
    <row r="833" spans="1:8" x14ac:dyDescent="0.2">
      <c r="A833" s="126" t="s">
        <v>306</v>
      </c>
      <c r="B833" s="127">
        <v>63000</v>
      </c>
      <c r="C833" s="128">
        <v>44316</v>
      </c>
      <c r="E833"/>
      <c r="H833" s="91"/>
    </row>
    <row r="834" spans="1:8" x14ac:dyDescent="0.2">
      <c r="A834" s="126" t="s">
        <v>282</v>
      </c>
      <c r="B834" s="127">
        <v>45000</v>
      </c>
      <c r="C834" s="128">
        <v>44317</v>
      </c>
      <c r="E834"/>
      <c r="H834" s="91"/>
    </row>
    <row r="835" spans="1:8" x14ac:dyDescent="0.2">
      <c r="A835" s="126" t="s">
        <v>299</v>
      </c>
      <c r="B835" s="127">
        <v>81000</v>
      </c>
      <c r="C835" s="128">
        <v>44317</v>
      </c>
      <c r="E835"/>
      <c r="H835" s="91"/>
    </row>
    <row r="836" spans="1:8" x14ac:dyDescent="0.2">
      <c r="A836" s="126" t="s">
        <v>277</v>
      </c>
      <c r="B836" s="127">
        <v>7000</v>
      </c>
      <c r="C836" s="128">
        <v>44319</v>
      </c>
      <c r="E836"/>
      <c r="H836" s="91"/>
    </row>
    <row r="837" spans="1:8" x14ac:dyDescent="0.2">
      <c r="A837" s="126" t="s">
        <v>305</v>
      </c>
      <c r="B837" s="127">
        <v>21000</v>
      </c>
      <c r="C837" s="128">
        <v>44319</v>
      </c>
      <c r="E837"/>
      <c r="H837" s="91"/>
    </row>
    <row r="838" spans="1:8" x14ac:dyDescent="0.2">
      <c r="A838" s="126" t="s">
        <v>303</v>
      </c>
      <c r="B838" s="127">
        <v>18600</v>
      </c>
      <c r="C838" s="128">
        <v>44320</v>
      </c>
      <c r="E838"/>
      <c r="H838" s="91"/>
    </row>
    <row r="839" spans="1:8" x14ac:dyDescent="0.2">
      <c r="A839" s="126" t="s">
        <v>278</v>
      </c>
      <c r="B839" s="127">
        <v>26400</v>
      </c>
      <c r="C839" s="128">
        <v>44321</v>
      </c>
      <c r="E839"/>
      <c r="H839" s="91"/>
    </row>
    <row r="840" spans="1:8" x14ac:dyDescent="0.2">
      <c r="A840" s="126" t="s">
        <v>304</v>
      </c>
      <c r="B840" s="127">
        <v>10500</v>
      </c>
      <c r="C840" s="128">
        <v>44322</v>
      </c>
      <c r="E840"/>
      <c r="H840" s="91"/>
    </row>
    <row r="841" spans="1:8" x14ac:dyDescent="0.2">
      <c r="A841" s="126" t="s">
        <v>300</v>
      </c>
      <c r="B841" s="127">
        <v>21600</v>
      </c>
      <c r="C841" s="128">
        <v>44323</v>
      </c>
      <c r="E841"/>
      <c r="H841" s="91"/>
    </row>
    <row r="842" spans="1:8" x14ac:dyDescent="0.2">
      <c r="A842" s="126" t="s">
        <v>284</v>
      </c>
      <c r="B842" s="127">
        <v>8400</v>
      </c>
      <c r="C842" s="128">
        <v>44323</v>
      </c>
      <c r="E842"/>
      <c r="H842" s="91"/>
    </row>
    <row r="843" spans="1:8" x14ac:dyDescent="0.2">
      <c r="A843" s="126" t="s">
        <v>296</v>
      </c>
      <c r="B843" s="127">
        <v>10500</v>
      </c>
      <c r="C843" s="128">
        <v>44323</v>
      </c>
      <c r="E843"/>
      <c r="H843" s="91"/>
    </row>
    <row r="844" spans="1:8" x14ac:dyDescent="0.2">
      <c r="A844" s="126" t="s">
        <v>293</v>
      </c>
      <c r="B844" s="127">
        <v>9000</v>
      </c>
      <c r="C844" s="128">
        <v>44323</v>
      </c>
      <c r="E844"/>
      <c r="H844" s="91"/>
    </row>
    <row r="845" spans="1:8" x14ac:dyDescent="0.2">
      <c r="A845" s="126" t="s">
        <v>284</v>
      </c>
      <c r="B845" s="127">
        <v>33000</v>
      </c>
      <c r="C845" s="128">
        <v>44324</v>
      </c>
      <c r="E845"/>
      <c r="H845" s="91"/>
    </row>
    <row r="846" spans="1:8" x14ac:dyDescent="0.2">
      <c r="A846" s="126" t="s">
        <v>292</v>
      </c>
      <c r="B846" s="127">
        <v>12800</v>
      </c>
      <c r="C846" s="128">
        <v>44324</v>
      </c>
      <c r="E846"/>
      <c r="H846" s="91"/>
    </row>
    <row r="847" spans="1:8" x14ac:dyDescent="0.2">
      <c r="A847" s="126" t="s">
        <v>284</v>
      </c>
      <c r="B847" s="127">
        <v>9000</v>
      </c>
      <c r="C847" s="128">
        <v>44325</v>
      </c>
      <c r="E847"/>
      <c r="H847" s="91"/>
    </row>
    <row r="848" spans="1:8" x14ac:dyDescent="0.2">
      <c r="A848" s="126" t="s">
        <v>283</v>
      </c>
      <c r="B848" s="127">
        <v>19800</v>
      </c>
      <c r="C848" s="128">
        <v>44328</v>
      </c>
      <c r="E848"/>
      <c r="H848" s="91"/>
    </row>
    <row r="849" spans="1:8" x14ac:dyDescent="0.2">
      <c r="A849" s="126" t="s">
        <v>310</v>
      </c>
      <c r="B849" s="127">
        <v>1280</v>
      </c>
      <c r="C849" s="128">
        <v>44328</v>
      </c>
      <c r="E849"/>
      <c r="H849" s="91"/>
    </row>
    <row r="850" spans="1:8" x14ac:dyDescent="0.2">
      <c r="A850" s="126" t="s">
        <v>292</v>
      </c>
      <c r="B850" s="127">
        <v>15600</v>
      </c>
      <c r="C850" s="128">
        <v>44328</v>
      </c>
      <c r="E850"/>
      <c r="H850" s="91"/>
    </row>
    <row r="851" spans="1:8" x14ac:dyDescent="0.2">
      <c r="A851" s="126" t="s">
        <v>297</v>
      </c>
      <c r="B851" s="127">
        <v>24000</v>
      </c>
      <c r="C851" s="128">
        <v>44329</v>
      </c>
      <c r="E851"/>
      <c r="H851" s="91"/>
    </row>
    <row r="852" spans="1:8" x14ac:dyDescent="0.2">
      <c r="A852" s="126" t="s">
        <v>298</v>
      </c>
      <c r="B852" s="127">
        <v>15600</v>
      </c>
      <c r="C852" s="128">
        <v>44330</v>
      </c>
      <c r="E852"/>
      <c r="H852" s="91"/>
    </row>
    <row r="853" spans="1:8" x14ac:dyDescent="0.2">
      <c r="A853" s="126" t="s">
        <v>300</v>
      </c>
      <c r="B853" s="127">
        <v>36000</v>
      </c>
      <c r="C853" s="128">
        <v>44332</v>
      </c>
      <c r="E853"/>
      <c r="H853" s="91"/>
    </row>
    <row r="854" spans="1:8" x14ac:dyDescent="0.2">
      <c r="A854" s="126" t="s">
        <v>298</v>
      </c>
      <c r="B854" s="127">
        <v>14400</v>
      </c>
      <c r="C854" s="128">
        <v>44332</v>
      </c>
      <c r="E854"/>
      <c r="H854" s="91"/>
    </row>
    <row r="855" spans="1:8" x14ac:dyDescent="0.2">
      <c r="A855" s="126" t="s">
        <v>293</v>
      </c>
      <c r="B855" s="127">
        <v>22000</v>
      </c>
      <c r="C855" s="128">
        <v>44333</v>
      </c>
      <c r="E855"/>
      <c r="H855" s="91"/>
    </row>
    <row r="856" spans="1:8" x14ac:dyDescent="0.2">
      <c r="A856" s="126" t="s">
        <v>280</v>
      </c>
      <c r="B856" s="127">
        <v>21000</v>
      </c>
      <c r="C856" s="128">
        <v>44335</v>
      </c>
      <c r="E856"/>
      <c r="H856" s="91"/>
    </row>
    <row r="857" spans="1:8" x14ac:dyDescent="0.2">
      <c r="A857" s="126" t="s">
        <v>298</v>
      </c>
      <c r="B857" s="127">
        <v>12000</v>
      </c>
      <c r="C857" s="128">
        <v>44337</v>
      </c>
      <c r="E857"/>
      <c r="H857" s="91"/>
    </row>
    <row r="858" spans="1:8" x14ac:dyDescent="0.2">
      <c r="A858" s="126" t="s">
        <v>292</v>
      </c>
      <c r="B858" s="127">
        <v>21000</v>
      </c>
      <c r="C858" s="128">
        <v>44338</v>
      </c>
      <c r="E858"/>
      <c r="H858" s="91"/>
    </row>
    <row r="859" spans="1:8" x14ac:dyDescent="0.2">
      <c r="A859" s="126" t="s">
        <v>310</v>
      </c>
      <c r="B859" s="127">
        <v>28800</v>
      </c>
      <c r="C859" s="128">
        <v>44338</v>
      </c>
      <c r="E859"/>
      <c r="H859" s="91"/>
    </row>
    <row r="860" spans="1:8" x14ac:dyDescent="0.2">
      <c r="A860" s="126" t="s">
        <v>305</v>
      </c>
      <c r="B860" s="127">
        <v>21000</v>
      </c>
      <c r="C860" s="128">
        <v>44339</v>
      </c>
      <c r="E860"/>
      <c r="H860" s="91"/>
    </row>
    <row r="861" spans="1:8" x14ac:dyDescent="0.2">
      <c r="A861" s="126" t="s">
        <v>292</v>
      </c>
      <c r="B861" s="127">
        <v>16800</v>
      </c>
      <c r="C861" s="128">
        <v>44339</v>
      </c>
      <c r="E861"/>
      <c r="H861" s="91"/>
    </row>
    <row r="862" spans="1:8" x14ac:dyDescent="0.2">
      <c r="A862" s="126" t="s">
        <v>293</v>
      </c>
      <c r="B862" s="127">
        <v>38500</v>
      </c>
      <c r="C862" s="128">
        <v>44340</v>
      </c>
      <c r="E862"/>
      <c r="H862" s="91"/>
    </row>
    <row r="863" spans="1:8" x14ac:dyDescent="0.2">
      <c r="A863" s="126" t="s">
        <v>284</v>
      </c>
      <c r="B863" s="127">
        <v>87000</v>
      </c>
      <c r="C863" s="128">
        <v>44340</v>
      </c>
      <c r="E863"/>
      <c r="H863" s="91"/>
    </row>
    <row r="864" spans="1:8" x14ac:dyDescent="0.2">
      <c r="A864" s="126" t="s">
        <v>292</v>
      </c>
      <c r="B864" s="127">
        <v>19800</v>
      </c>
      <c r="C864" s="128">
        <v>44341</v>
      </c>
      <c r="E864"/>
      <c r="H864" s="91"/>
    </row>
    <row r="865" spans="1:8" x14ac:dyDescent="0.2">
      <c r="A865" s="126" t="s">
        <v>300</v>
      </c>
      <c r="B865" s="127">
        <v>13500</v>
      </c>
      <c r="C865" s="128">
        <v>44342</v>
      </c>
      <c r="E865"/>
      <c r="H865" s="91"/>
    </row>
    <row r="866" spans="1:8" x14ac:dyDescent="0.2">
      <c r="A866" s="126" t="s">
        <v>292</v>
      </c>
      <c r="B866" s="127">
        <v>35200</v>
      </c>
      <c r="C866" s="128">
        <v>44342</v>
      </c>
      <c r="E866"/>
      <c r="H866" s="91"/>
    </row>
    <row r="867" spans="1:8" x14ac:dyDescent="0.2">
      <c r="A867" s="126" t="s">
        <v>305</v>
      </c>
      <c r="B867" s="127">
        <v>12000</v>
      </c>
      <c r="C867" s="128">
        <v>44343</v>
      </c>
      <c r="E867"/>
      <c r="H867" s="91"/>
    </row>
    <row r="868" spans="1:8" x14ac:dyDescent="0.2">
      <c r="A868" s="126" t="s">
        <v>309</v>
      </c>
      <c r="B868" s="127">
        <v>11500</v>
      </c>
      <c r="C868" s="128">
        <v>44344</v>
      </c>
      <c r="E868"/>
      <c r="H868" s="91"/>
    </row>
    <row r="869" spans="1:8" x14ac:dyDescent="0.2">
      <c r="A869" s="126" t="s">
        <v>284</v>
      </c>
      <c r="B869" s="127">
        <v>26100</v>
      </c>
      <c r="C869" s="128">
        <v>44344</v>
      </c>
      <c r="E869"/>
      <c r="H869" s="91"/>
    </row>
    <row r="870" spans="1:8" x14ac:dyDescent="0.2">
      <c r="A870" s="126" t="s">
        <v>292</v>
      </c>
      <c r="B870" s="127">
        <v>16100</v>
      </c>
      <c r="C870" s="128">
        <v>44346</v>
      </c>
      <c r="E870"/>
      <c r="H870" s="91"/>
    </row>
    <row r="871" spans="1:8" x14ac:dyDescent="0.2">
      <c r="A871" s="126" t="s">
        <v>278</v>
      </c>
      <c r="B871" s="127">
        <v>29000</v>
      </c>
      <c r="C871" s="128">
        <v>44347</v>
      </c>
      <c r="E871"/>
      <c r="H871" s="91"/>
    </row>
    <row r="872" spans="1:8" x14ac:dyDescent="0.2">
      <c r="A872" s="126" t="s">
        <v>292</v>
      </c>
      <c r="B872" s="127">
        <v>2000</v>
      </c>
      <c r="C872" s="128">
        <v>44348</v>
      </c>
      <c r="E872"/>
      <c r="H872" s="91"/>
    </row>
    <row r="873" spans="1:8" x14ac:dyDescent="0.2">
      <c r="A873" s="126" t="s">
        <v>280</v>
      </c>
      <c r="B873" s="127">
        <v>102000</v>
      </c>
      <c r="C873" s="128">
        <v>44349</v>
      </c>
      <c r="E873"/>
      <c r="H873" s="91"/>
    </row>
    <row r="874" spans="1:8" x14ac:dyDescent="0.2">
      <c r="A874" s="126" t="s">
        <v>277</v>
      </c>
      <c r="B874" s="127">
        <v>15600</v>
      </c>
      <c r="C874" s="128">
        <v>44350</v>
      </c>
      <c r="E874"/>
      <c r="H874" s="91"/>
    </row>
    <row r="875" spans="1:8" x14ac:dyDescent="0.2">
      <c r="A875" s="126" t="s">
        <v>305</v>
      </c>
      <c r="B875" s="127">
        <v>1680</v>
      </c>
      <c r="C875" s="128">
        <v>44351</v>
      </c>
      <c r="E875"/>
      <c r="H875" s="91"/>
    </row>
    <row r="876" spans="1:8" x14ac:dyDescent="0.2">
      <c r="A876" s="126" t="s">
        <v>311</v>
      </c>
      <c r="B876" s="127">
        <v>20400</v>
      </c>
      <c r="C876" s="128">
        <v>44354</v>
      </c>
      <c r="E876"/>
      <c r="H876" s="91"/>
    </row>
    <row r="877" spans="1:8" x14ac:dyDescent="0.2">
      <c r="A877" s="126" t="s">
        <v>282</v>
      </c>
      <c r="B877" s="127">
        <v>43500</v>
      </c>
      <c r="C877" s="128">
        <v>44356</v>
      </c>
      <c r="E877"/>
      <c r="H877" s="91"/>
    </row>
    <row r="878" spans="1:8" x14ac:dyDescent="0.2">
      <c r="A878" s="126" t="s">
        <v>293</v>
      </c>
      <c r="B878" s="127">
        <v>17100</v>
      </c>
      <c r="C878" s="128">
        <v>44357</v>
      </c>
      <c r="E878"/>
      <c r="H878" s="91"/>
    </row>
    <row r="879" spans="1:8" x14ac:dyDescent="0.2">
      <c r="A879" s="126" t="s">
        <v>299</v>
      </c>
      <c r="B879" s="127">
        <v>24500</v>
      </c>
      <c r="C879" s="128">
        <v>44357</v>
      </c>
      <c r="E879"/>
      <c r="H879" s="91"/>
    </row>
    <row r="880" spans="1:8" x14ac:dyDescent="0.2">
      <c r="A880" s="126" t="s">
        <v>300</v>
      </c>
      <c r="B880" s="127">
        <v>1600</v>
      </c>
      <c r="C880" s="128">
        <v>44359</v>
      </c>
      <c r="E880"/>
      <c r="H880" s="91"/>
    </row>
    <row r="881" spans="1:8" x14ac:dyDescent="0.2">
      <c r="A881" s="126" t="s">
        <v>283</v>
      </c>
      <c r="B881" s="127">
        <v>1520</v>
      </c>
      <c r="C881" s="128">
        <v>44359</v>
      </c>
      <c r="E881"/>
      <c r="H881" s="91"/>
    </row>
    <row r="882" spans="1:8" x14ac:dyDescent="0.2">
      <c r="A882" s="126" t="s">
        <v>279</v>
      </c>
      <c r="B882" s="127">
        <v>29700</v>
      </c>
      <c r="C882" s="128">
        <v>44360</v>
      </c>
      <c r="E882"/>
      <c r="H882" s="91"/>
    </row>
    <row r="883" spans="1:8" x14ac:dyDescent="0.2">
      <c r="A883" s="126" t="s">
        <v>310</v>
      </c>
      <c r="B883" s="127">
        <v>48000</v>
      </c>
      <c r="C883" s="128">
        <v>44361</v>
      </c>
      <c r="E883"/>
      <c r="H883" s="91"/>
    </row>
    <row r="884" spans="1:8" x14ac:dyDescent="0.2">
      <c r="A884" s="126" t="s">
        <v>278</v>
      </c>
      <c r="B884" s="127">
        <v>48000</v>
      </c>
      <c r="C884" s="128">
        <v>44361</v>
      </c>
      <c r="E884"/>
      <c r="H884" s="91"/>
    </row>
    <row r="885" spans="1:8" x14ac:dyDescent="0.2">
      <c r="A885" s="126" t="s">
        <v>280</v>
      </c>
      <c r="B885" s="127">
        <v>21000</v>
      </c>
      <c r="C885" s="128">
        <v>44363</v>
      </c>
      <c r="E885"/>
      <c r="H885" s="91"/>
    </row>
    <row r="886" spans="1:8" x14ac:dyDescent="0.2">
      <c r="A886" s="126" t="s">
        <v>305</v>
      </c>
      <c r="B886" s="127">
        <v>8400</v>
      </c>
      <c r="C886" s="128">
        <v>44363</v>
      </c>
      <c r="E886"/>
      <c r="H886" s="91"/>
    </row>
    <row r="887" spans="1:8" x14ac:dyDescent="0.2">
      <c r="A887" s="126" t="s">
        <v>299</v>
      </c>
      <c r="B887" s="127">
        <v>1360</v>
      </c>
      <c r="C887" s="128">
        <v>44363</v>
      </c>
      <c r="E887"/>
      <c r="H887" s="91"/>
    </row>
    <row r="888" spans="1:8" x14ac:dyDescent="0.2">
      <c r="A888" s="126" t="s">
        <v>278</v>
      </c>
      <c r="B888" s="127">
        <v>16800</v>
      </c>
      <c r="C888" s="128">
        <v>44363</v>
      </c>
      <c r="E888"/>
      <c r="H888" s="91"/>
    </row>
    <row r="889" spans="1:8" x14ac:dyDescent="0.2">
      <c r="A889" s="126" t="s">
        <v>292</v>
      </c>
      <c r="B889" s="127">
        <v>10800</v>
      </c>
      <c r="C889" s="128">
        <v>44365</v>
      </c>
      <c r="E889"/>
      <c r="H889" s="91"/>
    </row>
    <row r="890" spans="1:8" x14ac:dyDescent="0.2">
      <c r="A890" s="126" t="s">
        <v>284</v>
      </c>
      <c r="B890" s="127">
        <v>2080</v>
      </c>
      <c r="C890" s="128">
        <v>44366</v>
      </c>
      <c r="E890"/>
      <c r="H890" s="91"/>
    </row>
    <row r="891" spans="1:8" x14ac:dyDescent="0.2">
      <c r="A891" s="126" t="s">
        <v>284</v>
      </c>
      <c r="B891" s="127">
        <v>10800</v>
      </c>
      <c r="C891" s="128">
        <v>44366</v>
      </c>
      <c r="E891"/>
      <c r="H891" s="91"/>
    </row>
    <row r="892" spans="1:8" x14ac:dyDescent="0.2">
      <c r="A892" s="126" t="s">
        <v>281</v>
      </c>
      <c r="B892" s="127">
        <v>10400</v>
      </c>
      <c r="C892" s="128">
        <v>44367</v>
      </c>
      <c r="E892"/>
      <c r="H892" s="91"/>
    </row>
    <row r="893" spans="1:8" x14ac:dyDescent="0.2">
      <c r="A893" s="126" t="s">
        <v>306</v>
      </c>
      <c r="B893" s="127">
        <v>12600</v>
      </c>
      <c r="C893" s="128">
        <v>44368</v>
      </c>
      <c r="E893"/>
      <c r="H893" s="91"/>
    </row>
    <row r="894" spans="1:8" x14ac:dyDescent="0.2">
      <c r="A894" s="126" t="s">
        <v>298</v>
      </c>
      <c r="B894" s="127">
        <v>11600</v>
      </c>
      <c r="C894" s="128">
        <v>44371</v>
      </c>
      <c r="E894"/>
      <c r="H894" s="91"/>
    </row>
    <row r="895" spans="1:8" x14ac:dyDescent="0.2">
      <c r="A895" s="126" t="s">
        <v>306</v>
      </c>
      <c r="B895" s="127">
        <v>16800</v>
      </c>
      <c r="C895" s="128">
        <v>44372</v>
      </c>
      <c r="E895"/>
      <c r="H895" s="91"/>
    </row>
    <row r="896" spans="1:8" x14ac:dyDescent="0.2">
      <c r="A896" s="126" t="s">
        <v>283</v>
      </c>
      <c r="B896" s="127">
        <v>12250</v>
      </c>
      <c r="C896" s="128">
        <v>44373</v>
      </c>
      <c r="E896"/>
      <c r="H896" s="91"/>
    </row>
    <row r="897" spans="1:8" x14ac:dyDescent="0.2">
      <c r="A897" s="126" t="s">
        <v>281</v>
      </c>
      <c r="B897" s="127">
        <v>19800</v>
      </c>
      <c r="C897" s="128">
        <v>44374</v>
      </c>
      <c r="E897"/>
      <c r="H897" s="91"/>
    </row>
    <row r="898" spans="1:8" x14ac:dyDescent="0.2">
      <c r="A898" s="126" t="s">
        <v>293</v>
      </c>
      <c r="B898" s="127">
        <v>20400</v>
      </c>
      <c r="C898" s="128">
        <v>44374</v>
      </c>
      <c r="E898"/>
      <c r="H898" s="91"/>
    </row>
    <row r="899" spans="1:8" x14ac:dyDescent="0.2">
      <c r="A899" s="126" t="s">
        <v>297</v>
      </c>
      <c r="B899" s="127">
        <v>43500</v>
      </c>
      <c r="C899" s="128">
        <v>44376</v>
      </c>
      <c r="E899"/>
      <c r="H899" s="91"/>
    </row>
    <row r="900" spans="1:8" x14ac:dyDescent="0.2">
      <c r="A900" s="126" t="s">
        <v>292</v>
      </c>
      <c r="B900" s="127">
        <v>14400</v>
      </c>
      <c r="C900" s="128">
        <v>44377</v>
      </c>
      <c r="E900"/>
      <c r="H900" s="91"/>
    </row>
    <row r="901" spans="1:8" x14ac:dyDescent="0.2">
      <c r="A901" s="126" t="s">
        <v>305</v>
      </c>
      <c r="B901" s="127">
        <v>66000</v>
      </c>
      <c r="C901" s="128">
        <v>44378</v>
      </c>
      <c r="E901"/>
      <c r="H901" s="91"/>
    </row>
    <row r="902" spans="1:8" x14ac:dyDescent="0.2">
      <c r="A902" s="126" t="s">
        <v>281</v>
      </c>
      <c r="B902" s="127">
        <v>22800</v>
      </c>
      <c r="C902" s="128">
        <v>44378</v>
      </c>
      <c r="E902"/>
      <c r="H902" s="91"/>
    </row>
    <row r="903" spans="1:8" x14ac:dyDescent="0.2">
      <c r="A903" s="126" t="s">
        <v>283</v>
      </c>
      <c r="B903" s="127">
        <v>9500</v>
      </c>
      <c r="C903" s="128">
        <v>44378</v>
      </c>
      <c r="E903"/>
      <c r="H903" s="91"/>
    </row>
    <row r="904" spans="1:8" x14ac:dyDescent="0.2">
      <c r="A904" s="126" t="s">
        <v>283</v>
      </c>
      <c r="B904" s="127">
        <v>16500</v>
      </c>
      <c r="C904" s="128">
        <v>44379</v>
      </c>
      <c r="E904"/>
      <c r="H904" s="91"/>
    </row>
    <row r="905" spans="1:8" x14ac:dyDescent="0.2">
      <c r="A905" s="126" t="s">
        <v>305</v>
      </c>
      <c r="B905" s="127">
        <v>18600</v>
      </c>
      <c r="C905" s="128">
        <v>44380</v>
      </c>
      <c r="E905"/>
      <c r="H905" s="91"/>
    </row>
    <row r="906" spans="1:8" x14ac:dyDescent="0.2">
      <c r="A906" s="126" t="s">
        <v>303</v>
      </c>
      <c r="B906" s="127">
        <v>27600</v>
      </c>
      <c r="C906" s="128">
        <v>44380</v>
      </c>
      <c r="E906"/>
      <c r="H906" s="91"/>
    </row>
    <row r="907" spans="1:8" x14ac:dyDescent="0.2">
      <c r="A907" s="126" t="s">
        <v>281</v>
      </c>
      <c r="B907" s="127">
        <v>11900</v>
      </c>
      <c r="C907" s="128">
        <v>44381</v>
      </c>
      <c r="E907"/>
      <c r="H907" s="91"/>
    </row>
    <row r="908" spans="1:8" x14ac:dyDescent="0.2">
      <c r="A908" s="126" t="s">
        <v>309</v>
      </c>
      <c r="B908" s="127">
        <v>32000</v>
      </c>
      <c r="C908" s="128">
        <v>44381</v>
      </c>
      <c r="E908"/>
      <c r="H908" s="91"/>
    </row>
    <row r="909" spans="1:8" x14ac:dyDescent="0.2">
      <c r="A909" s="126" t="s">
        <v>281</v>
      </c>
      <c r="B909" s="127">
        <v>9800</v>
      </c>
      <c r="C909" s="128">
        <v>44382</v>
      </c>
      <c r="E909"/>
      <c r="H909" s="91"/>
    </row>
    <row r="910" spans="1:8" x14ac:dyDescent="0.2">
      <c r="A910" s="126" t="s">
        <v>304</v>
      </c>
      <c r="B910" s="127">
        <v>16000</v>
      </c>
      <c r="C910" s="128">
        <v>44386</v>
      </c>
      <c r="E910"/>
      <c r="H910" s="91"/>
    </row>
    <row r="911" spans="1:8" x14ac:dyDescent="0.2">
      <c r="A911" s="126" t="s">
        <v>305</v>
      </c>
      <c r="B911" s="127">
        <v>38400</v>
      </c>
      <c r="C911" s="128">
        <v>44387</v>
      </c>
      <c r="E911"/>
      <c r="H911" s="91"/>
    </row>
    <row r="912" spans="1:8" x14ac:dyDescent="0.2">
      <c r="A912" s="126" t="s">
        <v>279</v>
      </c>
      <c r="B912" s="127">
        <v>16800</v>
      </c>
      <c r="C912" s="128">
        <v>44388</v>
      </c>
      <c r="E912"/>
      <c r="H912" s="91"/>
    </row>
    <row r="913" spans="1:8" x14ac:dyDescent="0.2">
      <c r="A913" s="126" t="s">
        <v>305</v>
      </c>
      <c r="B913" s="127">
        <v>16200</v>
      </c>
      <c r="C913" s="128">
        <v>44388</v>
      </c>
      <c r="E913"/>
      <c r="H913" s="91"/>
    </row>
    <row r="914" spans="1:8" x14ac:dyDescent="0.2">
      <c r="A914" s="126" t="s">
        <v>301</v>
      </c>
      <c r="B914" s="127">
        <v>23100</v>
      </c>
      <c r="C914" s="128">
        <v>44388</v>
      </c>
      <c r="E914"/>
      <c r="H914" s="91"/>
    </row>
    <row r="915" spans="1:8" x14ac:dyDescent="0.2">
      <c r="A915" s="126" t="s">
        <v>310</v>
      </c>
      <c r="B915" s="127">
        <v>8800</v>
      </c>
      <c r="C915" s="128">
        <v>44389</v>
      </c>
      <c r="E915"/>
      <c r="H915" s="91"/>
    </row>
    <row r="916" spans="1:8" x14ac:dyDescent="0.2">
      <c r="A916" s="126" t="s">
        <v>277</v>
      </c>
      <c r="B916" s="127">
        <v>36300</v>
      </c>
      <c r="C916" s="128">
        <v>44392</v>
      </c>
      <c r="E916"/>
      <c r="H916" s="91"/>
    </row>
    <row r="917" spans="1:8" x14ac:dyDescent="0.2">
      <c r="A917" s="126" t="s">
        <v>281</v>
      </c>
      <c r="B917" s="127">
        <v>8000</v>
      </c>
      <c r="C917" s="128">
        <v>44392</v>
      </c>
      <c r="E917"/>
      <c r="H917" s="91"/>
    </row>
    <row r="918" spans="1:8" x14ac:dyDescent="0.2">
      <c r="A918" s="126" t="s">
        <v>282</v>
      </c>
      <c r="B918" s="127">
        <v>1840</v>
      </c>
      <c r="C918" s="128">
        <v>44393</v>
      </c>
      <c r="E918"/>
      <c r="H918" s="91"/>
    </row>
    <row r="919" spans="1:8" x14ac:dyDescent="0.2">
      <c r="A919" s="126" t="s">
        <v>292</v>
      </c>
      <c r="B919" s="127">
        <v>21600</v>
      </c>
      <c r="C919" s="128">
        <v>44393</v>
      </c>
      <c r="E919"/>
      <c r="H919" s="91"/>
    </row>
    <row r="920" spans="1:8" x14ac:dyDescent="0.2">
      <c r="A920" s="126" t="s">
        <v>306</v>
      </c>
      <c r="B920" s="127">
        <v>17500</v>
      </c>
      <c r="C920" s="128">
        <v>44395</v>
      </c>
      <c r="E920"/>
      <c r="H920" s="91"/>
    </row>
    <row r="921" spans="1:8" x14ac:dyDescent="0.2">
      <c r="A921" s="126" t="s">
        <v>310</v>
      </c>
      <c r="B921" s="127">
        <v>51000</v>
      </c>
      <c r="C921" s="128">
        <v>44395</v>
      </c>
      <c r="E921"/>
      <c r="H921" s="91"/>
    </row>
    <row r="922" spans="1:8" x14ac:dyDescent="0.2">
      <c r="A922" s="126" t="s">
        <v>300</v>
      </c>
      <c r="B922" s="127">
        <v>12250</v>
      </c>
      <c r="C922" s="128">
        <v>44395</v>
      </c>
      <c r="E922"/>
      <c r="H922" s="91"/>
    </row>
    <row r="923" spans="1:8" x14ac:dyDescent="0.2">
      <c r="A923" s="126" t="s">
        <v>304</v>
      </c>
      <c r="B923" s="127">
        <v>11900</v>
      </c>
      <c r="C923" s="128">
        <v>44396</v>
      </c>
      <c r="E923"/>
      <c r="H923" s="91"/>
    </row>
    <row r="924" spans="1:8" x14ac:dyDescent="0.2">
      <c r="A924" s="126" t="s">
        <v>292</v>
      </c>
      <c r="B924" s="127">
        <v>12400</v>
      </c>
      <c r="C924" s="128">
        <v>44397</v>
      </c>
      <c r="E924"/>
      <c r="H924" s="91"/>
    </row>
    <row r="925" spans="1:8" x14ac:dyDescent="0.2">
      <c r="A925" s="126" t="s">
        <v>305</v>
      </c>
      <c r="B925" s="127">
        <v>25200</v>
      </c>
      <c r="C925" s="128">
        <v>44401</v>
      </c>
      <c r="E925"/>
      <c r="H925" s="91"/>
    </row>
    <row r="926" spans="1:8" x14ac:dyDescent="0.2">
      <c r="A926" s="126" t="s">
        <v>283</v>
      </c>
      <c r="B926" s="127">
        <v>18000</v>
      </c>
      <c r="C926" s="128">
        <v>44402</v>
      </c>
      <c r="E926"/>
      <c r="H926" s="91"/>
    </row>
    <row r="927" spans="1:8" x14ac:dyDescent="0.2">
      <c r="A927" s="126" t="s">
        <v>297</v>
      </c>
      <c r="B927" s="127">
        <v>15000</v>
      </c>
      <c r="C927" s="128">
        <v>44402</v>
      </c>
      <c r="E927"/>
      <c r="H927" s="91"/>
    </row>
    <row r="928" spans="1:8" x14ac:dyDescent="0.2">
      <c r="A928" s="126" t="s">
        <v>292</v>
      </c>
      <c r="B928" s="127">
        <v>12400</v>
      </c>
      <c r="C928" s="128">
        <v>44403</v>
      </c>
      <c r="E928"/>
      <c r="H928" s="91"/>
    </row>
    <row r="929" spans="1:8" x14ac:dyDescent="0.2">
      <c r="A929" s="126" t="s">
        <v>296</v>
      </c>
      <c r="B929" s="127">
        <v>1440</v>
      </c>
      <c r="C929" s="128">
        <v>44404</v>
      </c>
      <c r="E929"/>
      <c r="H929" s="91"/>
    </row>
    <row r="930" spans="1:8" x14ac:dyDescent="0.2">
      <c r="A930" s="126" t="s">
        <v>306</v>
      </c>
      <c r="B930" s="127">
        <v>31500</v>
      </c>
      <c r="C930" s="128">
        <v>44405</v>
      </c>
      <c r="E930"/>
      <c r="H930" s="91"/>
    </row>
    <row r="931" spans="1:8" x14ac:dyDescent="0.2">
      <c r="A931" s="126" t="s">
        <v>298</v>
      </c>
      <c r="B931" s="127">
        <v>87000</v>
      </c>
      <c r="C931" s="128">
        <v>44405</v>
      </c>
      <c r="E931"/>
      <c r="H931" s="91"/>
    </row>
    <row r="932" spans="1:8" x14ac:dyDescent="0.2">
      <c r="A932" s="126" t="s">
        <v>296</v>
      </c>
      <c r="B932" s="127">
        <v>11200</v>
      </c>
      <c r="C932" s="128">
        <v>44405</v>
      </c>
      <c r="E932"/>
      <c r="H932" s="91"/>
    </row>
    <row r="933" spans="1:8" x14ac:dyDescent="0.2">
      <c r="A933" s="126" t="s">
        <v>305</v>
      </c>
      <c r="B933" s="127">
        <v>9450</v>
      </c>
      <c r="C933" s="128">
        <v>44405</v>
      </c>
      <c r="E933"/>
      <c r="H933" s="91"/>
    </row>
    <row r="934" spans="1:8" x14ac:dyDescent="0.2">
      <c r="A934" s="126" t="s">
        <v>279</v>
      </c>
      <c r="B934" s="127">
        <v>35200</v>
      </c>
      <c r="C934" s="128">
        <v>44408</v>
      </c>
      <c r="E934"/>
      <c r="H934" s="91"/>
    </row>
    <row r="935" spans="1:8" x14ac:dyDescent="0.2">
      <c r="A935" s="126" t="s">
        <v>306</v>
      </c>
      <c r="B935" s="127">
        <v>12600</v>
      </c>
      <c r="C935" s="128">
        <v>44410</v>
      </c>
      <c r="E935"/>
      <c r="H935" s="91"/>
    </row>
    <row r="936" spans="1:8" x14ac:dyDescent="0.2">
      <c r="A936" s="126" t="s">
        <v>279</v>
      </c>
      <c r="B936" s="127">
        <v>24200</v>
      </c>
      <c r="C936" s="128">
        <v>44411</v>
      </c>
      <c r="E936"/>
      <c r="H936" s="91"/>
    </row>
    <row r="937" spans="1:8" x14ac:dyDescent="0.2">
      <c r="A937" s="126" t="s">
        <v>306</v>
      </c>
      <c r="B937" s="127">
        <v>16000</v>
      </c>
      <c r="C937" s="128">
        <v>44411</v>
      </c>
      <c r="E937"/>
      <c r="H937" s="91"/>
    </row>
    <row r="938" spans="1:8" x14ac:dyDescent="0.2">
      <c r="A938" s="126" t="s">
        <v>303</v>
      </c>
      <c r="B938" s="127">
        <v>28800</v>
      </c>
      <c r="C938" s="128">
        <v>44411</v>
      </c>
      <c r="E938"/>
      <c r="H938" s="91"/>
    </row>
    <row r="939" spans="1:8" x14ac:dyDescent="0.2">
      <c r="A939" s="126" t="s">
        <v>292</v>
      </c>
      <c r="B939" s="127">
        <v>15300</v>
      </c>
      <c r="C939" s="128">
        <v>44412</v>
      </c>
      <c r="E939"/>
      <c r="H939" s="91"/>
    </row>
    <row r="940" spans="1:8" x14ac:dyDescent="0.2">
      <c r="A940" s="126" t="s">
        <v>298</v>
      </c>
      <c r="B940" s="127">
        <v>22800</v>
      </c>
      <c r="C940" s="128">
        <v>44413</v>
      </c>
      <c r="E940"/>
      <c r="H940" s="91"/>
    </row>
    <row r="941" spans="1:8" x14ac:dyDescent="0.2">
      <c r="A941" s="126" t="s">
        <v>296</v>
      </c>
      <c r="B941" s="127">
        <v>15500</v>
      </c>
      <c r="C941" s="128">
        <v>44415</v>
      </c>
      <c r="E941"/>
      <c r="H941" s="91"/>
    </row>
    <row r="942" spans="1:8" x14ac:dyDescent="0.2">
      <c r="A942" s="126" t="s">
        <v>279</v>
      </c>
      <c r="B942" s="127">
        <v>9800</v>
      </c>
      <c r="C942" s="128">
        <v>44417</v>
      </c>
      <c r="E942"/>
      <c r="H942" s="91"/>
    </row>
    <row r="943" spans="1:8" x14ac:dyDescent="0.2">
      <c r="A943" s="126" t="s">
        <v>303</v>
      </c>
      <c r="B943" s="127">
        <v>20400</v>
      </c>
      <c r="C943" s="128">
        <v>44418</v>
      </c>
      <c r="E943"/>
      <c r="H943" s="91"/>
    </row>
    <row r="944" spans="1:8" x14ac:dyDescent="0.2">
      <c r="A944" s="126" t="s">
        <v>279</v>
      </c>
      <c r="B944" s="127">
        <v>19200</v>
      </c>
      <c r="C944" s="128">
        <v>44420</v>
      </c>
      <c r="E944"/>
      <c r="H944" s="91"/>
    </row>
    <row r="945" spans="1:8" x14ac:dyDescent="0.2">
      <c r="A945" s="126" t="s">
        <v>283</v>
      </c>
      <c r="B945" s="127">
        <v>30600</v>
      </c>
      <c r="C945" s="128">
        <v>44421</v>
      </c>
      <c r="E945"/>
      <c r="H945" s="91"/>
    </row>
    <row r="946" spans="1:8" x14ac:dyDescent="0.2">
      <c r="A946" s="126" t="s">
        <v>309</v>
      </c>
      <c r="B946" s="127">
        <v>18200</v>
      </c>
      <c r="C946" s="128">
        <v>44423</v>
      </c>
      <c r="E946"/>
      <c r="H946" s="91"/>
    </row>
    <row r="947" spans="1:8" x14ac:dyDescent="0.2">
      <c r="A947" s="126" t="s">
        <v>302</v>
      </c>
      <c r="B947" s="127">
        <v>39600</v>
      </c>
      <c r="C947" s="128">
        <v>44424</v>
      </c>
      <c r="E947"/>
      <c r="H947" s="91"/>
    </row>
    <row r="948" spans="1:8" x14ac:dyDescent="0.2">
      <c r="A948" s="126" t="s">
        <v>293</v>
      </c>
      <c r="B948" s="127">
        <v>9000</v>
      </c>
      <c r="C948" s="128">
        <v>44425</v>
      </c>
      <c r="E948"/>
      <c r="H948" s="91"/>
    </row>
    <row r="949" spans="1:8" x14ac:dyDescent="0.2">
      <c r="A949" s="126" t="s">
        <v>281</v>
      </c>
      <c r="B949" s="127">
        <v>19200</v>
      </c>
      <c r="C949" s="128">
        <v>44425</v>
      </c>
      <c r="E949"/>
      <c r="H949" s="91"/>
    </row>
    <row r="950" spans="1:8" x14ac:dyDescent="0.2">
      <c r="A950" s="126" t="s">
        <v>300</v>
      </c>
      <c r="B950" s="127">
        <v>2400</v>
      </c>
      <c r="C950" s="128">
        <v>44426</v>
      </c>
      <c r="E950"/>
      <c r="H950" s="91"/>
    </row>
    <row r="951" spans="1:8" x14ac:dyDescent="0.2">
      <c r="A951" s="126" t="s">
        <v>309</v>
      </c>
      <c r="B951" s="127">
        <v>18000</v>
      </c>
      <c r="C951" s="128">
        <v>44427</v>
      </c>
      <c r="E951"/>
      <c r="H951" s="91"/>
    </row>
    <row r="952" spans="1:8" x14ac:dyDescent="0.2">
      <c r="A952" s="126" t="s">
        <v>300</v>
      </c>
      <c r="B952" s="127">
        <v>81000</v>
      </c>
      <c r="C952" s="128">
        <v>44428</v>
      </c>
      <c r="E952"/>
      <c r="H952" s="91"/>
    </row>
    <row r="953" spans="1:8" x14ac:dyDescent="0.2">
      <c r="A953" s="126" t="s">
        <v>310</v>
      </c>
      <c r="B953" s="127">
        <v>22800</v>
      </c>
      <c r="C953" s="128">
        <v>44428</v>
      </c>
      <c r="E953"/>
      <c r="H953" s="91"/>
    </row>
    <row r="954" spans="1:8" x14ac:dyDescent="0.2">
      <c r="A954" s="126" t="s">
        <v>301</v>
      </c>
      <c r="B954" s="127">
        <v>16800</v>
      </c>
      <c r="C954" s="128">
        <v>44429</v>
      </c>
      <c r="E954"/>
      <c r="H954" s="91"/>
    </row>
    <row r="955" spans="1:8" x14ac:dyDescent="0.2">
      <c r="A955" s="126" t="s">
        <v>301</v>
      </c>
      <c r="B955" s="127">
        <v>11200</v>
      </c>
      <c r="C955" s="128">
        <v>44430</v>
      </c>
      <c r="E955"/>
      <c r="H955" s="91"/>
    </row>
    <row r="956" spans="1:8" x14ac:dyDescent="0.2">
      <c r="A956" s="126" t="s">
        <v>281</v>
      </c>
      <c r="B956" s="127">
        <v>20400</v>
      </c>
      <c r="C956" s="128">
        <v>44431</v>
      </c>
      <c r="E956"/>
      <c r="H956" s="91"/>
    </row>
    <row r="957" spans="1:8" x14ac:dyDescent="0.2">
      <c r="A957" s="126" t="s">
        <v>292</v>
      </c>
      <c r="B957" s="127">
        <v>19600</v>
      </c>
      <c r="C957" s="128">
        <v>44432</v>
      </c>
      <c r="E957"/>
      <c r="H957" s="91"/>
    </row>
    <row r="958" spans="1:8" x14ac:dyDescent="0.2">
      <c r="A958" s="126" t="s">
        <v>278</v>
      </c>
      <c r="B958" s="127">
        <v>11900</v>
      </c>
      <c r="C958" s="128">
        <v>44433</v>
      </c>
      <c r="E958"/>
      <c r="H958" s="91"/>
    </row>
    <row r="959" spans="1:8" x14ac:dyDescent="0.2">
      <c r="A959" s="126" t="s">
        <v>308</v>
      </c>
      <c r="B959" s="127">
        <v>17100</v>
      </c>
      <c r="C959" s="128">
        <v>44434</v>
      </c>
      <c r="E959"/>
      <c r="H959" s="91"/>
    </row>
    <row r="960" spans="1:8" x14ac:dyDescent="0.2">
      <c r="A960" s="126" t="s">
        <v>279</v>
      </c>
      <c r="B960" s="127">
        <v>16800</v>
      </c>
      <c r="C960" s="128">
        <v>44437</v>
      </c>
      <c r="E960"/>
      <c r="H960" s="91"/>
    </row>
    <row r="961" spans="1:8" x14ac:dyDescent="0.2">
      <c r="A961" s="126" t="s">
        <v>308</v>
      </c>
      <c r="B961" s="127">
        <v>10500</v>
      </c>
      <c r="C961" s="128">
        <v>44437</v>
      </c>
      <c r="E961"/>
      <c r="H961" s="91"/>
    </row>
    <row r="962" spans="1:8" x14ac:dyDescent="0.2">
      <c r="A962" s="126" t="s">
        <v>279</v>
      </c>
      <c r="B962" s="127">
        <v>23100</v>
      </c>
      <c r="C962" s="128">
        <v>44439</v>
      </c>
      <c r="E962"/>
      <c r="H962" s="91"/>
    </row>
    <row r="963" spans="1:8" x14ac:dyDescent="0.2">
      <c r="A963" s="126" t="s">
        <v>305</v>
      </c>
      <c r="B963" s="127">
        <v>24000</v>
      </c>
      <c r="C963" s="128">
        <v>44440</v>
      </c>
      <c r="E963"/>
      <c r="H963" s="91"/>
    </row>
    <row r="964" spans="1:8" x14ac:dyDescent="0.2">
      <c r="A964" s="126" t="s">
        <v>292</v>
      </c>
      <c r="B964" s="127">
        <v>30000</v>
      </c>
      <c r="C964" s="128">
        <v>44441</v>
      </c>
      <c r="E964"/>
      <c r="H964" s="91"/>
    </row>
    <row r="965" spans="1:8" x14ac:dyDescent="0.2">
      <c r="A965" s="126" t="s">
        <v>305</v>
      </c>
      <c r="B965" s="127">
        <v>1920</v>
      </c>
      <c r="C965" s="128">
        <v>44442</v>
      </c>
      <c r="E965"/>
      <c r="H965" s="91"/>
    </row>
    <row r="966" spans="1:8" x14ac:dyDescent="0.2">
      <c r="A966" s="126" t="s">
        <v>298</v>
      </c>
      <c r="B966" s="127">
        <v>5950</v>
      </c>
      <c r="C966" s="128">
        <v>44442</v>
      </c>
      <c r="E966"/>
      <c r="H966" s="91"/>
    </row>
    <row r="967" spans="1:8" x14ac:dyDescent="0.2">
      <c r="A967" s="126" t="s">
        <v>283</v>
      </c>
      <c r="B967" s="127">
        <v>8500</v>
      </c>
      <c r="C967" s="128">
        <v>44442</v>
      </c>
      <c r="E967"/>
      <c r="H967" s="91"/>
    </row>
    <row r="968" spans="1:8" x14ac:dyDescent="0.2">
      <c r="A968" s="126" t="s">
        <v>311</v>
      </c>
      <c r="B968" s="127">
        <v>10000</v>
      </c>
      <c r="C968" s="128">
        <v>44443</v>
      </c>
      <c r="E968"/>
      <c r="H968" s="91"/>
    </row>
    <row r="969" spans="1:8" x14ac:dyDescent="0.2">
      <c r="A969" s="126" t="s">
        <v>305</v>
      </c>
      <c r="B969" s="127">
        <v>10150</v>
      </c>
      <c r="C969" s="128">
        <v>44443</v>
      </c>
      <c r="E969"/>
      <c r="H969" s="91"/>
    </row>
    <row r="970" spans="1:8" x14ac:dyDescent="0.2">
      <c r="A970" s="126" t="s">
        <v>302</v>
      </c>
      <c r="B970" s="127">
        <v>7350</v>
      </c>
      <c r="C970" s="128">
        <v>44444</v>
      </c>
      <c r="E970"/>
      <c r="H970" s="91"/>
    </row>
    <row r="971" spans="1:8" x14ac:dyDescent="0.2">
      <c r="A971" s="126" t="s">
        <v>277</v>
      </c>
      <c r="B971" s="127">
        <v>24000</v>
      </c>
      <c r="C971" s="128">
        <v>44445</v>
      </c>
      <c r="E971"/>
      <c r="H971" s="91"/>
    </row>
    <row r="972" spans="1:8" x14ac:dyDescent="0.2">
      <c r="A972" s="126" t="s">
        <v>278</v>
      </c>
      <c r="B972" s="127">
        <v>18000</v>
      </c>
      <c r="C972" s="128">
        <v>44447</v>
      </c>
      <c r="E972"/>
      <c r="H972" s="91"/>
    </row>
    <row r="973" spans="1:8" x14ac:dyDescent="0.2">
      <c r="A973" s="126" t="s">
        <v>302</v>
      </c>
      <c r="B973" s="127">
        <v>5250</v>
      </c>
      <c r="C973" s="128">
        <v>44448</v>
      </c>
      <c r="E973"/>
      <c r="H973" s="91"/>
    </row>
    <row r="974" spans="1:8" x14ac:dyDescent="0.2">
      <c r="A974" s="126" t="s">
        <v>283</v>
      </c>
      <c r="B974" s="127">
        <v>13800</v>
      </c>
      <c r="C974" s="128">
        <v>44449</v>
      </c>
      <c r="E974"/>
      <c r="H974" s="91"/>
    </row>
    <row r="975" spans="1:8" x14ac:dyDescent="0.2">
      <c r="A975" s="126" t="s">
        <v>278</v>
      </c>
      <c r="B975" s="127">
        <v>24000</v>
      </c>
      <c r="C975" s="128">
        <v>44450</v>
      </c>
      <c r="E975"/>
      <c r="H975" s="91"/>
    </row>
    <row r="976" spans="1:8" x14ac:dyDescent="0.2">
      <c r="A976" s="126" t="s">
        <v>278</v>
      </c>
      <c r="B976" s="127">
        <v>40800</v>
      </c>
      <c r="C976" s="128">
        <v>44451</v>
      </c>
      <c r="E976"/>
      <c r="H976" s="91"/>
    </row>
    <row r="977" spans="1:8" x14ac:dyDescent="0.2">
      <c r="A977" s="126" t="s">
        <v>279</v>
      </c>
      <c r="B977" s="127">
        <v>15400</v>
      </c>
      <c r="C977" s="128">
        <v>44452</v>
      </c>
      <c r="E977"/>
      <c r="H977" s="91"/>
    </row>
    <row r="978" spans="1:8" x14ac:dyDescent="0.2">
      <c r="A978" s="126" t="s">
        <v>284</v>
      </c>
      <c r="B978" s="127">
        <v>102000</v>
      </c>
      <c r="C978" s="128">
        <v>44453</v>
      </c>
      <c r="E978"/>
      <c r="H978" s="91"/>
    </row>
    <row r="979" spans="1:8" x14ac:dyDescent="0.2">
      <c r="A979" s="126" t="s">
        <v>296</v>
      </c>
      <c r="B979" s="127">
        <v>36000</v>
      </c>
      <c r="C979" s="128">
        <v>44454</v>
      </c>
      <c r="E979"/>
      <c r="H979" s="91"/>
    </row>
    <row r="980" spans="1:8" x14ac:dyDescent="0.2">
      <c r="A980" s="126" t="s">
        <v>300</v>
      </c>
      <c r="B980" s="127">
        <v>57000</v>
      </c>
      <c r="C980" s="128">
        <v>44454</v>
      </c>
      <c r="E980"/>
      <c r="H980" s="91"/>
    </row>
    <row r="981" spans="1:8" x14ac:dyDescent="0.2">
      <c r="A981" s="126" t="s">
        <v>309</v>
      </c>
      <c r="B981" s="127">
        <v>25200</v>
      </c>
      <c r="C981" s="128">
        <v>44455</v>
      </c>
      <c r="E981"/>
      <c r="H981" s="91"/>
    </row>
    <row r="982" spans="1:8" x14ac:dyDescent="0.2">
      <c r="A982" s="126" t="s">
        <v>278</v>
      </c>
      <c r="B982" s="127">
        <v>12000</v>
      </c>
      <c r="C982" s="128">
        <v>44455</v>
      </c>
      <c r="E982"/>
      <c r="H982" s="91"/>
    </row>
    <row r="983" spans="1:8" x14ac:dyDescent="0.2">
      <c r="A983" s="126" t="s">
        <v>279</v>
      </c>
      <c r="B983" s="127">
        <v>12000</v>
      </c>
      <c r="C983" s="128">
        <v>44455</v>
      </c>
      <c r="E983"/>
      <c r="H983" s="91"/>
    </row>
    <row r="984" spans="1:8" x14ac:dyDescent="0.2">
      <c r="A984" s="126" t="s">
        <v>303</v>
      </c>
      <c r="B984" s="127">
        <v>36000</v>
      </c>
      <c r="C984" s="128">
        <v>44457</v>
      </c>
      <c r="E984"/>
      <c r="H984" s="91"/>
    </row>
    <row r="985" spans="1:8" x14ac:dyDescent="0.2">
      <c r="A985" s="126" t="s">
        <v>296</v>
      </c>
      <c r="B985" s="127">
        <v>9800</v>
      </c>
      <c r="C985" s="128">
        <v>44458</v>
      </c>
      <c r="E985"/>
      <c r="H985" s="91"/>
    </row>
    <row r="986" spans="1:8" x14ac:dyDescent="0.2">
      <c r="A986" s="126" t="s">
        <v>304</v>
      </c>
      <c r="B986" s="127">
        <v>18000</v>
      </c>
      <c r="C986" s="128">
        <v>44458</v>
      </c>
      <c r="E986"/>
      <c r="H986" s="91"/>
    </row>
    <row r="987" spans="1:8" x14ac:dyDescent="0.2">
      <c r="A987" s="126" t="s">
        <v>283</v>
      </c>
      <c r="B987" s="127">
        <v>34800</v>
      </c>
      <c r="C987" s="128">
        <v>44458</v>
      </c>
      <c r="E987"/>
      <c r="H987" s="91"/>
    </row>
    <row r="988" spans="1:8" x14ac:dyDescent="0.2">
      <c r="A988" s="126" t="s">
        <v>279</v>
      </c>
      <c r="B988" s="127">
        <v>5950</v>
      </c>
      <c r="C988" s="128">
        <v>44459</v>
      </c>
      <c r="E988"/>
      <c r="H988" s="91"/>
    </row>
    <row r="989" spans="1:8" x14ac:dyDescent="0.2">
      <c r="A989" s="126" t="s">
        <v>308</v>
      </c>
      <c r="B989" s="127">
        <v>11550</v>
      </c>
      <c r="C989" s="128">
        <v>44460</v>
      </c>
      <c r="E989"/>
      <c r="H989" s="91"/>
    </row>
    <row r="990" spans="1:8" x14ac:dyDescent="0.2">
      <c r="A990" s="126" t="s">
        <v>280</v>
      </c>
      <c r="B990" s="127">
        <v>13800</v>
      </c>
      <c r="C990" s="128">
        <v>44461</v>
      </c>
      <c r="E990"/>
      <c r="H990" s="91"/>
    </row>
    <row r="991" spans="1:8" x14ac:dyDescent="0.2">
      <c r="A991" s="126" t="s">
        <v>277</v>
      </c>
      <c r="B991" s="127">
        <v>5950</v>
      </c>
      <c r="C991" s="128">
        <v>44461</v>
      </c>
      <c r="E991"/>
      <c r="H991" s="91"/>
    </row>
    <row r="992" spans="1:8" x14ac:dyDescent="0.2">
      <c r="A992" s="126" t="s">
        <v>299</v>
      </c>
      <c r="B992" s="127">
        <v>40800</v>
      </c>
      <c r="C992" s="128">
        <v>44461</v>
      </c>
      <c r="E992"/>
      <c r="H992" s="91"/>
    </row>
    <row r="993" spans="1:8" x14ac:dyDescent="0.2">
      <c r="A993" s="126" t="s">
        <v>303</v>
      </c>
      <c r="B993" s="127">
        <v>16800</v>
      </c>
      <c r="C993" s="128">
        <v>44461</v>
      </c>
      <c r="E993"/>
      <c r="H993" s="91"/>
    </row>
    <row r="994" spans="1:8" x14ac:dyDescent="0.2">
      <c r="A994" s="126" t="s">
        <v>302</v>
      </c>
      <c r="B994" s="127">
        <v>10000</v>
      </c>
      <c r="C994" s="128">
        <v>44463</v>
      </c>
      <c r="E994"/>
      <c r="H994" s="91"/>
    </row>
    <row r="995" spans="1:8" x14ac:dyDescent="0.2">
      <c r="A995" s="126" t="s">
        <v>302</v>
      </c>
      <c r="B995" s="127">
        <v>9000</v>
      </c>
      <c r="C995" s="128">
        <v>44463</v>
      </c>
      <c r="E995"/>
      <c r="H995" s="91"/>
    </row>
    <row r="996" spans="1:8" x14ac:dyDescent="0.2">
      <c r="A996" s="126" t="s">
        <v>300</v>
      </c>
      <c r="B996" s="127">
        <v>37400</v>
      </c>
      <c r="C996" s="128">
        <v>44463</v>
      </c>
      <c r="E996"/>
      <c r="H996" s="91"/>
    </row>
    <row r="997" spans="1:8" x14ac:dyDescent="0.2">
      <c r="A997" s="126" t="s">
        <v>284</v>
      </c>
      <c r="B997" s="127">
        <v>21600</v>
      </c>
      <c r="C997" s="128">
        <v>44465</v>
      </c>
      <c r="E997"/>
      <c r="H997" s="91"/>
    </row>
    <row r="998" spans="1:8" x14ac:dyDescent="0.2">
      <c r="A998" s="126" t="s">
        <v>282</v>
      </c>
      <c r="B998" s="127">
        <v>8750</v>
      </c>
      <c r="C998" s="128">
        <v>44465</v>
      </c>
      <c r="E998"/>
      <c r="H998" s="91"/>
    </row>
    <row r="999" spans="1:8" x14ac:dyDescent="0.2">
      <c r="A999" s="126" t="s">
        <v>299</v>
      </c>
      <c r="B999" s="127">
        <v>12600</v>
      </c>
      <c r="C999" s="128">
        <v>44465</v>
      </c>
      <c r="E999"/>
      <c r="H999" s="91"/>
    </row>
    <row r="1000" spans="1:8" x14ac:dyDescent="0.2">
      <c r="A1000" s="126" t="s">
        <v>300</v>
      </c>
      <c r="B1000" s="127">
        <v>1840</v>
      </c>
      <c r="C1000" s="128">
        <v>44467</v>
      </c>
      <c r="E1000"/>
      <c r="H1000" s="91"/>
    </row>
    <row r="1001" spans="1:8" x14ac:dyDescent="0.2">
      <c r="A1001" s="126" t="s">
        <v>279</v>
      </c>
      <c r="B1001" s="127">
        <v>7500</v>
      </c>
      <c r="C1001" s="128">
        <v>44468</v>
      </c>
      <c r="E1001"/>
      <c r="H1001" s="91"/>
    </row>
    <row r="1002" spans="1:8" x14ac:dyDescent="0.2">
      <c r="A1002" s="126" t="s">
        <v>306</v>
      </c>
      <c r="B1002" s="127">
        <v>28500</v>
      </c>
      <c r="C1002" s="128">
        <v>44469</v>
      </c>
      <c r="E1002"/>
      <c r="H1002" s="91"/>
    </row>
    <row r="1003" spans="1:8" x14ac:dyDescent="0.2">
      <c r="A1003" s="126" t="s">
        <v>299</v>
      </c>
      <c r="B1003" s="127">
        <v>37400</v>
      </c>
      <c r="C1003" s="128">
        <v>44470</v>
      </c>
      <c r="E1003"/>
      <c r="H1003" s="91"/>
    </row>
    <row r="1004" spans="1:8" x14ac:dyDescent="0.2">
      <c r="A1004" s="126" t="s">
        <v>303</v>
      </c>
      <c r="B1004" s="127">
        <v>33000</v>
      </c>
      <c r="C1004" s="128">
        <v>44472</v>
      </c>
      <c r="E1004"/>
      <c r="H1004" s="91"/>
    </row>
    <row r="1005" spans="1:8" x14ac:dyDescent="0.2">
      <c r="A1005" s="126" t="s">
        <v>302</v>
      </c>
      <c r="B1005" s="127">
        <v>2400</v>
      </c>
      <c r="C1005" s="128">
        <v>44474</v>
      </c>
      <c r="E1005"/>
      <c r="H1005" s="91"/>
    </row>
    <row r="1006" spans="1:8" x14ac:dyDescent="0.2">
      <c r="A1006" s="126" t="s">
        <v>307</v>
      </c>
      <c r="B1006" s="127">
        <v>2240</v>
      </c>
      <c r="C1006" s="128">
        <v>44476</v>
      </c>
      <c r="E1006"/>
      <c r="H1006" s="91"/>
    </row>
    <row r="1007" spans="1:8" x14ac:dyDescent="0.2">
      <c r="A1007" s="126" t="s">
        <v>284</v>
      </c>
      <c r="B1007" s="127">
        <v>28500</v>
      </c>
      <c r="C1007" s="128">
        <v>44478</v>
      </c>
      <c r="E1007"/>
      <c r="H1007" s="91"/>
    </row>
    <row r="1008" spans="1:8" x14ac:dyDescent="0.2">
      <c r="A1008" s="126" t="s">
        <v>277</v>
      </c>
      <c r="B1008" s="127">
        <v>5250</v>
      </c>
      <c r="C1008" s="128">
        <v>44479</v>
      </c>
      <c r="E1008"/>
      <c r="H1008" s="91"/>
    </row>
    <row r="1009" spans="1:8" x14ac:dyDescent="0.2">
      <c r="A1009" s="126" t="s">
        <v>278</v>
      </c>
      <c r="B1009" s="127">
        <v>23400</v>
      </c>
      <c r="C1009" s="128">
        <v>44480</v>
      </c>
      <c r="E1009"/>
      <c r="H1009" s="91"/>
    </row>
    <row r="1010" spans="1:8" x14ac:dyDescent="0.2">
      <c r="A1010" s="126" t="s">
        <v>279</v>
      </c>
      <c r="B1010" s="127">
        <v>42000</v>
      </c>
      <c r="C1010" s="128">
        <v>44481</v>
      </c>
      <c r="E1010"/>
      <c r="H1010" s="91"/>
    </row>
    <row r="1011" spans="1:8" x14ac:dyDescent="0.2">
      <c r="A1011" s="126" t="s">
        <v>292</v>
      </c>
      <c r="B1011" s="127">
        <v>2800</v>
      </c>
      <c r="C1011" s="128">
        <v>44482</v>
      </c>
      <c r="E1011"/>
      <c r="H1011" s="91"/>
    </row>
    <row r="1012" spans="1:8" x14ac:dyDescent="0.2">
      <c r="A1012" s="126" t="s">
        <v>282</v>
      </c>
      <c r="B1012" s="127">
        <v>6650</v>
      </c>
      <c r="C1012" s="128">
        <v>44483</v>
      </c>
      <c r="E1012"/>
      <c r="H1012" s="91"/>
    </row>
    <row r="1013" spans="1:8" x14ac:dyDescent="0.2">
      <c r="A1013" s="126" t="s">
        <v>283</v>
      </c>
      <c r="B1013" s="127">
        <v>18000</v>
      </c>
      <c r="C1013" s="128">
        <v>44484</v>
      </c>
      <c r="E1013"/>
      <c r="H1013" s="91"/>
    </row>
    <row r="1014" spans="1:8" x14ac:dyDescent="0.2">
      <c r="A1014" s="126" t="s">
        <v>277</v>
      </c>
      <c r="B1014" s="127">
        <v>16800</v>
      </c>
      <c r="C1014" s="128">
        <v>44485</v>
      </c>
      <c r="E1014"/>
      <c r="H1014" s="91"/>
    </row>
    <row r="1015" spans="1:8" x14ac:dyDescent="0.2">
      <c r="A1015" s="126" t="s">
        <v>284</v>
      </c>
      <c r="B1015" s="127">
        <v>45000</v>
      </c>
      <c r="C1015" s="128">
        <v>44486</v>
      </c>
      <c r="E1015"/>
      <c r="H1015" s="91"/>
    </row>
    <row r="1016" spans="1:8" x14ac:dyDescent="0.2">
      <c r="A1016" s="126" t="s">
        <v>292</v>
      </c>
      <c r="B1016" s="127">
        <v>23100</v>
      </c>
      <c r="C1016" s="128">
        <v>44486</v>
      </c>
      <c r="E1016"/>
      <c r="H1016" s="91"/>
    </row>
    <row r="1017" spans="1:8" x14ac:dyDescent="0.2">
      <c r="A1017" s="126" t="s">
        <v>277</v>
      </c>
      <c r="B1017" s="127">
        <v>21700</v>
      </c>
      <c r="C1017" s="128">
        <v>44486</v>
      </c>
      <c r="E1017"/>
      <c r="H1017" s="91"/>
    </row>
    <row r="1018" spans="1:8" x14ac:dyDescent="0.2">
      <c r="A1018" s="126" t="s">
        <v>284</v>
      </c>
      <c r="B1018" s="127">
        <v>18900</v>
      </c>
      <c r="C1018" s="128">
        <v>44486</v>
      </c>
      <c r="E1018"/>
      <c r="H1018" s="91"/>
    </row>
    <row r="1019" spans="1:8" x14ac:dyDescent="0.2">
      <c r="A1019" s="126" t="s">
        <v>280</v>
      </c>
      <c r="B1019" s="127">
        <v>12250</v>
      </c>
      <c r="C1019" s="128">
        <v>44487</v>
      </c>
      <c r="E1019"/>
      <c r="H1019" s="91"/>
    </row>
    <row r="1020" spans="1:8" x14ac:dyDescent="0.2">
      <c r="A1020" s="126" t="s">
        <v>283</v>
      </c>
      <c r="B1020" s="127">
        <v>17400</v>
      </c>
      <c r="C1020" s="128">
        <v>44488</v>
      </c>
      <c r="E1020"/>
      <c r="H1020" s="91"/>
    </row>
    <row r="1021" spans="1:8" x14ac:dyDescent="0.2">
      <c r="A1021" s="126" t="s">
        <v>293</v>
      </c>
      <c r="B1021" s="127">
        <v>10200</v>
      </c>
      <c r="C1021" s="128">
        <v>44488</v>
      </c>
      <c r="E1021"/>
      <c r="H1021" s="91"/>
    </row>
    <row r="1022" spans="1:8" x14ac:dyDescent="0.2">
      <c r="A1022" s="126" t="s">
        <v>281</v>
      </c>
      <c r="B1022" s="127">
        <v>27000</v>
      </c>
      <c r="C1022" s="128">
        <v>44488</v>
      </c>
      <c r="E1022"/>
      <c r="H1022" s="91"/>
    </row>
    <row r="1023" spans="1:8" x14ac:dyDescent="0.2">
      <c r="A1023" s="126" t="s">
        <v>284</v>
      </c>
      <c r="B1023" s="127">
        <v>14500</v>
      </c>
      <c r="C1023" s="128">
        <v>44492</v>
      </c>
      <c r="E1023"/>
      <c r="H1023" s="91"/>
    </row>
    <row r="1024" spans="1:8" x14ac:dyDescent="0.2">
      <c r="A1024" s="126" t="s">
        <v>279</v>
      </c>
      <c r="B1024" s="127">
        <v>11200</v>
      </c>
      <c r="C1024" s="128">
        <v>44493</v>
      </c>
      <c r="E1024"/>
      <c r="H1024" s="91"/>
    </row>
    <row r="1025" spans="1:8" x14ac:dyDescent="0.2">
      <c r="A1025" s="126" t="s">
        <v>281</v>
      </c>
      <c r="B1025" s="127">
        <v>7600</v>
      </c>
      <c r="C1025" s="128">
        <v>44493</v>
      </c>
      <c r="E1025"/>
      <c r="H1025" s="91"/>
    </row>
    <row r="1026" spans="1:8" x14ac:dyDescent="0.2">
      <c r="A1026" s="126" t="s">
        <v>282</v>
      </c>
      <c r="B1026" s="127">
        <v>10500</v>
      </c>
      <c r="C1026" s="128">
        <v>44497</v>
      </c>
      <c r="E1026"/>
      <c r="H1026" s="91"/>
    </row>
    <row r="1027" spans="1:8" x14ac:dyDescent="0.2">
      <c r="A1027" s="126" t="s">
        <v>294</v>
      </c>
      <c r="B1027" s="127">
        <v>39600</v>
      </c>
      <c r="C1027" s="128">
        <v>44497</v>
      </c>
      <c r="E1027"/>
      <c r="H1027" s="91"/>
    </row>
    <row r="1028" spans="1:8" x14ac:dyDescent="0.2">
      <c r="A1028" s="126" t="s">
        <v>278</v>
      </c>
      <c r="B1028" s="127">
        <v>30600</v>
      </c>
      <c r="C1028" s="128">
        <v>44499</v>
      </c>
      <c r="E1028"/>
      <c r="H1028" s="91"/>
    </row>
    <row r="1029" spans="1:8" x14ac:dyDescent="0.2">
      <c r="A1029" s="126" t="s">
        <v>279</v>
      </c>
      <c r="B1029" s="127">
        <v>36000</v>
      </c>
      <c r="C1029" s="128">
        <v>44499</v>
      </c>
      <c r="E1029"/>
      <c r="H1029" s="91"/>
    </row>
    <row r="1030" spans="1:8" x14ac:dyDescent="0.2">
      <c r="A1030" s="126" t="s">
        <v>295</v>
      </c>
      <c r="B1030" s="127">
        <v>28800</v>
      </c>
      <c r="C1030" s="128">
        <v>44499</v>
      </c>
      <c r="E1030"/>
      <c r="H1030" s="91"/>
    </row>
    <row r="1031" spans="1:8" x14ac:dyDescent="0.2">
      <c r="A1031" s="126" t="s">
        <v>296</v>
      </c>
      <c r="B1031" s="127">
        <v>7000</v>
      </c>
      <c r="C1031" s="128">
        <v>44501</v>
      </c>
      <c r="E1031"/>
      <c r="H1031" s="91"/>
    </row>
    <row r="1032" spans="1:8" x14ac:dyDescent="0.2">
      <c r="A1032" s="126" t="s">
        <v>283</v>
      </c>
      <c r="B1032" s="127">
        <v>7000</v>
      </c>
      <c r="C1032" s="128">
        <v>44502</v>
      </c>
      <c r="E1032"/>
      <c r="H1032" s="91"/>
    </row>
    <row r="1033" spans="1:8" x14ac:dyDescent="0.2">
      <c r="A1033" s="126" t="s">
        <v>297</v>
      </c>
      <c r="B1033" s="127">
        <v>17500</v>
      </c>
      <c r="C1033" s="128">
        <v>44503</v>
      </c>
      <c r="E1033"/>
      <c r="H1033" s="91"/>
    </row>
    <row r="1034" spans="1:8" x14ac:dyDescent="0.2">
      <c r="A1034" s="126" t="s">
        <v>279</v>
      </c>
      <c r="B1034" s="127">
        <v>10000</v>
      </c>
      <c r="C1034" s="128">
        <v>44503</v>
      </c>
      <c r="E1034"/>
      <c r="H1034" s="91"/>
    </row>
    <row r="1035" spans="1:8" x14ac:dyDescent="0.2">
      <c r="A1035" s="126" t="s">
        <v>292</v>
      </c>
      <c r="B1035" s="127">
        <v>30000</v>
      </c>
      <c r="C1035" s="128">
        <v>44504</v>
      </c>
      <c r="E1035"/>
      <c r="H1035" s="91"/>
    </row>
    <row r="1036" spans="1:8" x14ac:dyDescent="0.2">
      <c r="A1036" s="126" t="s">
        <v>278</v>
      </c>
      <c r="B1036" s="127">
        <v>18900</v>
      </c>
      <c r="C1036" s="128">
        <v>44504</v>
      </c>
      <c r="E1036"/>
      <c r="H1036" s="91"/>
    </row>
    <row r="1037" spans="1:8" x14ac:dyDescent="0.2">
      <c r="A1037" s="126" t="s">
        <v>298</v>
      </c>
      <c r="B1037" s="127">
        <v>2320</v>
      </c>
      <c r="C1037" s="128">
        <v>44506</v>
      </c>
      <c r="E1037"/>
      <c r="H1037" s="91"/>
    </row>
    <row r="1038" spans="1:8" x14ac:dyDescent="0.2">
      <c r="A1038" s="126" t="s">
        <v>299</v>
      </c>
      <c r="B1038" s="127">
        <v>27600</v>
      </c>
      <c r="C1038" s="128">
        <v>44508</v>
      </c>
      <c r="E1038"/>
      <c r="H1038" s="91"/>
    </row>
    <row r="1039" spans="1:8" x14ac:dyDescent="0.2">
      <c r="A1039" s="126" t="s">
        <v>277</v>
      </c>
      <c r="B1039" s="127">
        <v>105000</v>
      </c>
      <c r="C1039" s="128">
        <v>44509</v>
      </c>
      <c r="E1039"/>
      <c r="H1039" s="91"/>
    </row>
    <row r="1040" spans="1:8" x14ac:dyDescent="0.2">
      <c r="A1040" s="126" t="s">
        <v>282</v>
      </c>
      <c r="B1040" s="127">
        <v>9100</v>
      </c>
      <c r="C1040" s="128">
        <v>44509</v>
      </c>
      <c r="E1040"/>
      <c r="H1040" s="91"/>
    </row>
    <row r="1041" spans="5:5" x14ac:dyDescent="0.2">
      <c r="E1041"/>
    </row>
    <row r="1042" spans="5:5" x14ac:dyDescent="0.2">
      <c r="E104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>
      <selection activeCell="D6" sqref="D6"/>
    </sheetView>
  </sheetViews>
  <sheetFormatPr defaultRowHeight="12.75" x14ac:dyDescent="0.2"/>
  <cols>
    <col min="1" max="1" width="16.85546875" customWidth="1"/>
    <col min="2" max="2" width="14.7109375" customWidth="1"/>
    <col min="3" max="3" width="17.7109375" customWidth="1"/>
    <col min="4" max="4" width="15.42578125" customWidth="1"/>
    <col min="5" max="5" width="11.5703125" customWidth="1"/>
  </cols>
  <sheetData>
    <row r="1" spans="1:5" ht="25.5" x14ac:dyDescent="0.2">
      <c r="A1" s="28" t="s">
        <v>2</v>
      </c>
      <c r="B1" s="28" t="s">
        <v>5</v>
      </c>
      <c r="C1" s="30" t="s">
        <v>20</v>
      </c>
      <c r="D1" s="30" t="s">
        <v>17</v>
      </c>
      <c r="E1" s="30" t="s">
        <v>36</v>
      </c>
    </row>
    <row r="2" spans="1:5" x14ac:dyDescent="0.2">
      <c r="A2" s="5" t="s">
        <v>13</v>
      </c>
      <c r="B2" s="31" t="s">
        <v>15</v>
      </c>
      <c r="C2" s="31">
        <f>SUMIFS(Göstərici!$G:$G, Göstərici!$C:$C, 'Analiz-1'!$A2, Göstərici!$F:$F, 'Analiz-1'!$B2, Göstərici!$I:$I, 'Analiz-1'!C$1)</f>
        <v>273000</v>
      </c>
      <c r="D2" s="31">
        <f>SUMIFS(Göstərici!$G:$G, Göstərici!$C:$C, 'Analiz-1'!$A2, Göstərici!$F:$F, 'Analiz-1'!$B2, Göstərici!$I:$I, 'Analiz-1'!D$1)</f>
        <v>102600</v>
      </c>
      <c r="E2" s="31">
        <f>SUM(C2:D2)</f>
        <v>375600</v>
      </c>
    </row>
    <row r="3" spans="1:5" x14ac:dyDescent="0.2">
      <c r="A3" s="5" t="s">
        <v>19</v>
      </c>
      <c r="B3" s="31" t="s">
        <v>15</v>
      </c>
      <c r="C3" s="31">
        <f>SUMIFS(Göstərici!$G:$G, Göstərici!$C:$C, 'Analiz-1'!$A3, Göstərici!$F:$F, 'Analiz-1'!$B3, Göstərici!$I:$I, 'Analiz-1'!$C$1)</f>
        <v>0</v>
      </c>
      <c r="D3" s="31">
        <f>SUMIFS(Göstərici!$G:$G, Göstərici!$C:$C, 'Analiz-1'!$A3, Göstərici!$F:$F, 'Analiz-1'!$B3, Göstərici!$I:$I, 'Analiz-1'!D$1)</f>
        <v>40600</v>
      </c>
      <c r="E3" s="31">
        <f t="shared" ref="E3:E18" si="0">SUM(C3:D3)</f>
        <v>40600</v>
      </c>
    </row>
    <row r="4" spans="1:5" x14ac:dyDescent="0.2">
      <c r="A4" s="5" t="s">
        <v>21</v>
      </c>
      <c r="B4" s="31" t="s">
        <v>22</v>
      </c>
      <c r="C4" s="31">
        <f>SUMIFS(Göstərici!$G:$G, Göstərici!$C:$C, 'Analiz-1'!$A4, Göstərici!$F:$F, 'Analiz-1'!$B4, Göstərici!$I:$I, 'Analiz-1'!$C$1)</f>
        <v>84470.6</v>
      </c>
      <c r="D4" s="31">
        <f>SUMIFS(Göstərici!$G:$G, Göstərici!$C:$C, 'Analiz-1'!$A4, Göstərici!$F:$F, 'Analiz-1'!$B4, Göstərici!$I:$I, 'Analiz-1'!D$1)</f>
        <v>0</v>
      </c>
      <c r="E4" s="31">
        <f t="shared" si="0"/>
        <v>84470.6</v>
      </c>
    </row>
    <row r="5" spans="1:5" x14ac:dyDescent="0.2">
      <c r="A5" s="5" t="s">
        <v>23</v>
      </c>
      <c r="B5" s="31" t="s">
        <v>22</v>
      </c>
      <c r="C5" s="31">
        <f>SUMIFS(Göstərici!$G:$G, Göstərici!$C:$C, 'Analiz-1'!$A5, Göstərici!$F:$F, 'Analiz-1'!$B5, Göstərici!$I:$I, 'Analiz-1'!$C$1)</f>
        <v>51008.799999999996</v>
      </c>
      <c r="D5" s="31">
        <f>SUMIFS(Göstərici!$G:$G, Göstərici!$C:$C, 'Analiz-1'!$A5, Göstərici!$F:$F, 'Analiz-1'!$B5, Göstərici!$I:$I, 'Analiz-1'!D$1)</f>
        <v>0</v>
      </c>
      <c r="E5" s="31">
        <f t="shared" si="0"/>
        <v>51008.799999999996</v>
      </c>
    </row>
    <row r="6" spans="1:5" x14ac:dyDescent="0.2">
      <c r="A6" s="5" t="s">
        <v>19</v>
      </c>
      <c r="B6" s="31" t="s">
        <v>22</v>
      </c>
      <c r="C6" s="31">
        <f>SUMIFS(Göstərici!$G:$G, Göstərici!$C:$C, 'Analiz-1'!$A6, Göstərici!$F:$F, 'Analiz-1'!$B6, Göstərici!$I:$I, 'Analiz-1'!$C$1)</f>
        <v>31789</v>
      </c>
      <c r="D6" s="31">
        <f>SUMIFS(Göstərici!$G:$G, Göstərici!$C:$C, 'Analiz-1'!$A6, Göstərici!$F:$F, 'Analiz-1'!$B6, Göstərici!$I:$I, 'Analiz-1'!D$1)</f>
        <v>0</v>
      </c>
      <c r="E6" s="31">
        <f t="shared" si="0"/>
        <v>31789</v>
      </c>
    </row>
    <row r="7" spans="1:5" x14ac:dyDescent="0.2">
      <c r="A7" s="5" t="s">
        <v>21</v>
      </c>
      <c r="B7" s="31" t="s">
        <v>24</v>
      </c>
      <c r="C7" s="31">
        <f>SUMIFS(Göstərici!$G:$G, Göstərici!$C:$C, 'Analiz-1'!$A7, Göstərici!$F:$F, 'Analiz-1'!$B7, Göstərici!$I:$I, 'Analiz-1'!$C$1)</f>
        <v>8200</v>
      </c>
      <c r="D7" s="31">
        <f>SUMIFS(Göstərici!$G:$G, Göstərici!$C:$C, 'Analiz-1'!$A7, Göstərici!$F:$F, 'Analiz-1'!$B7, Göstərici!$I:$I, 'Analiz-1'!D$1)</f>
        <v>0</v>
      </c>
      <c r="E7" s="31">
        <f t="shared" si="0"/>
        <v>8200</v>
      </c>
    </row>
    <row r="8" spans="1:5" x14ac:dyDescent="0.2">
      <c r="A8" s="5" t="s">
        <v>21</v>
      </c>
      <c r="B8" s="31" t="s">
        <v>25</v>
      </c>
      <c r="C8" s="31">
        <f>SUMIFS(Göstərici!$G:$G, Göstərici!$C:$C, 'Analiz-1'!$A8, Göstərici!$F:$F, 'Analiz-1'!$B8, Göstərici!$I:$I, 'Analiz-1'!$C$1)</f>
        <v>63042.8</v>
      </c>
      <c r="D8" s="31">
        <f>SUMIFS(Göstərici!$G:$G, Göstərici!$C:$C, 'Analiz-1'!$A8, Göstərici!$F:$F, 'Analiz-1'!$B8, Göstərici!$I:$I, 'Analiz-1'!D$1)</f>
        <v>0</v>
      </c>
      <c r="E8" s="31">
        <f t="shared" si="0"/>
        <v>63042.8</v>
      </c>
    </row>
    <row r="9" spans="1:5" x14ac:dyDescent="0.2">
      <c r="A9" s="5" t="s">
        <v>19</v>
      </c>
      <c r="B9" s="31" t="s">
        <v>26</v>
      </c>
      <c r="C9" s="31">
        <f>SUMIFS(Göstərici!$G:$G, Göstərici!$C:$C, 'Analiz-1'!$A9, Göstərici!$F:$F, 'Analiz-1'!$B9, Göstərici!$I:$I, 'Analiz-1'!$C$1)</f>
        <v>85.2</v>
      </c>
      <c r="D9" s="31">
        <f>SUMIFS(Göstərici!$G:$G, Göstərici!$C:$C, 'Analiz-1'!$A9, Göstərici!$F:$F, 'Analiz-1'!$B9, Göstərici!$I:$I, 'Analiz-1'!D$1)</f>
        <v>39475.999999999993</v>
      </c>
      <c r="E9" s="31">
        <f>SUM(C9:D9)</f>
        <v>39561.19999999999</v>
      </c>
    </row>
    <row r="10" spans="1:5" x14ac:dyDescent="0.2">
      <c r="A10" s="5" t="s">
        <v>13</v>
      </c>
      <c r="B10" s="31" t="s">
        <v>26</v>
      </c>
      <c r="C10" s="31">
        <f>SUMIFS(Göstərici!$G:$G, Göstərici!$C:$C, 'Analiz-1'!$A10, Göstərici!$F:$F, 'Analiz-1'!$B10, Göstərici!$I:$I, 'Analiz-1'!$C$1)</f>
        <v>0</v>
      </c>
      <c r="D10" s="31">
        <f>SUMIFS(Göstərici!$G:$G, Göstərici!$C:$C, 'Analiz-1'!$A10, Göstərici!$F:$F, 'Analiz-1'!$B10, Göstərici!$I:$I, 'Analiz-1'!D$1)</f>
        <v>2045</v>
      </c>
      <c r="E10" s="31">
        <f t="shared" si="0"/>
        <v>2045</v>
      </c>
    </row>
    <row r="11" spans="1:5" x14ac:dyDescent="0.2">
      <c r="A11" s="5" t="s">
        <v>19</v>
      </c>
      <c r="B11" s="31" t="s">
        <v>25</v>
      </c>
      <c r="C11" s="31">
        <f>SUMIFS(Göstərici!$G:$G, Göstərici!$C:$C, 'Analiz-1'!$A11, Göstərici!$F:$F, 'Analiz-1'!$B11, Göstərici!$I:$I, 'Analiz-1'!$C$1)</f>
        <v>743.8</v>
      </c>
      <c r="D11" s="31">
        <f>SUMIFS(Göstərici!$G:$G, Göstərici!$C:$C, 'Analiz-1'!$A11, Göstərici!$F:$F, 'Analiz-1'!$B11, Göstərici!$I:$I, 'Analiz-1'!D$1)</f>
        <v>0</v>
      </c>
      <c r="E11" s="31">
        <f t="shared" si="0"/>
        <v>743.8</v>
      </c>
    </row>
    <row r="12" spans="1:5" x14ac:dyDescent="0.2">
      <c r="A12" s="5" t="s">
        <v>19</v>
      </c>
      <c r="B12" s="31" t="s">
        <v>27</v>
      </c>
      <c r="C12" s="31">
        <f>SUMIFS(Göstərici!$G:$G, Göstərici!$C:$C, 'Analiz-1'!$A12, Göstərici!$F:$F, 'Analiz-1'!$B12, Göstərici!$I:$I, 'Analiz-1'!$C$1)</f>
        <v>8764.2999999999993</v>
      </c>
      <c r="D12" s="31">
        <f>SUMIFS(Göstərici!$G:$G, Göstərici!$C:$C, 'Analiz-1'!$A12, Göstərici!$F:$F, 'Analiz-1'!$B12, Göstərici!$I:$I, 'Analiz-1'!D$1)</f>
        <v>0</v>
      </c>
      <c r="E12" s="31">
        <f t="shared" si="0"/>
        <v>8764.2999999999993</v>
      </c>
    </row>
    <row r="13" spans="1:5" x14ac:dyDescent="0.2">
      <c r="A13" s="5" t="s">
        <v>19</v>
      </c>
      <c r="B13" s="31" t="s">
        <v>28</v>
      </c>
      <c r="C13" s="31">
        <f>SUMIFS(Göstərici!$G:$G, Göstərici!$C:$C, 'Analiz-1'!$A13, Göstərici!$F:$F, 'Analiz-1'!$B13, Göstərici!$I:$I, 'Analiz-1'!$C$1)</f>
        <v>633</v>
      </c>
      <c r="D13" s="31">
        <f>SUMIFS(Göstərici!$G:$G, Göstərici!$C:$C, 'Analiz-1'!$A13, Göstərici!$F:$F, 'Analiz-1'!$B13, Göstərici!$I:$I, 'Analiz-1'!D$1)</f>
        <v>0</v>
      </c>
      <c r="E13" s="31">
        <f t="shared" si="0"/>
        <v>633</v>
      </c>
    </row>
    <row r="14" spans="1:5" x14ac:dyDescent="0.2">
      <c r="A14" s="5" t="s">
        <v>19</v>
      </c>
      <c r="B14" s="31" t="s">
        <v>29</v>
      </c>
      <c r="C14" s="31">
        <f>SUMIFS(Göstərici!$G:$G, Göstərici!$C:$C, 'Analiz-1'!$A14, Göstərici!$F:$F, 'Analiz-1'!$B14, Göstərici!$I:$I, 'Analiz-1'!$C$1)</f>
        <v>20.5</v>
      </c>
      <c r="D14" s="31">
        <f>SUMIFS(Göstərici!$G:$G, Göstərici!$C:$C, 'Analiz-1'!$A14, Göstərici!$F:$F, 'Analiz-1'!$B14, Göstərici!$I:$I, 'Analiz-1'!D$1)</f>
        <v>0</v>
      </c>
      <c r="E14" s="31">
        <f t="shared" si="0"/>
        <v>20.5</v>
      </c>
    </row>
    <row r="15" spans="1:5" x14ac:dyDescent="0.2">
      <c r="A15" s="5" t="s">
        <v>19</v>
      </c>
      <c r="B15" s="31" t="s">
        <v>30</v>
      </c>
      <c r="C15" s="31">
        <f>SUMIFS(Göstərici!$G:$G, Göstərici!$C:$C, 'Analiz-1'!$A15, Göstərici!$F:$F, 'Analiz-1'!$B15, Göstərici!$I:$I, 'Analiz-1'!$C$1)</f>
        <v>2067</v>
      </c>
      <c r="D15" s="31">
        <f>SUMIFS(Göstərici!$G:$G, Göstərici!$C:$C, 'Analiz-1'!$A15, Göstərici!$F:$F, 'Analiz-1'!$B15, Göstərici!$I:$I, 'Analiz-1'!D$1)</f>
        <v>0</v>
      </c>
      <c r="E15" s="31">
        <f t="shared" si="0"/>
        <v>2067</v>
      </c>
    </row>
    <row r="16" spans="1:5" x14ac:dyDescent="0.2">
      <c r="A16" s="5" t="s">
        <v>19</v>
      </c>
      <c r="B16" s="31" t="s">
        <v>32</v>
      </c>
      <c r="C16" s="31">
        <f>SUMIFS(Göstərici!$G:$G, Göstərici!$C:$C, 'Analiz-1'!$A16, Göstərici!$F:$F, 'Analiz-1'!$B16, Göstərici!$I:$I, 'Analiz-1'!$C$1)</f>
        <v>111</v>
      </c>
      <c r="D16" s="31">
        <f>SUMIFS(Göstərici!$G:$G, Göstərici!$C:$C, 'Analiz-1'!$A16, Göstərici!$F:$F, 'Analiz-1'!$B16, Göstərici!$I:$I, 'Analiz-1'!D$1)</f>
        <v>0</v>
      </c>
      <c r="E16" s="31">
        <f t="shared" si="0"/>
        <v>111</v>
      </c>
    </row>
    <row r="17" spans="1:5" x14ac:dyDescent="0.2">
      <c r="A17" s="5" t="s">
        <v>19</v>
      </c>
      <c r="B17" s="31" t="s">
        <v>33</v>
      </c>
      <c r="C17" s="31">
        <f>SUMIFS(Göstərici!$G:$G, Göstərici!$C:$C, 'Analiz-1'!$A17, Göstərici!$F:$F, 'Analiz-1'!$B17, Göstərici!$I:$I, 'Analiz-1'!$C$1)</f>
        <v>448</v>
      </c>
      <c r="D17" s="31">
        <f>SUMIFS(Göstərici!$G:$G, Göstərici!$C:$C, 'Analiz-1'!$A17, Göstərici!$F:$F, 'Analiz-1'!$B17, Göstərici!$I:$I, 'Analiz-1'!D$1)</f>
        <v>0</v>
      </c>
      <c r="E17" s="31">
        <f t="shared" si="0"/>
        <v>448</v>
      </c>
    </row>
    <row r="18" spans="1:5" x14ac:dyDescent="0.2">
      <c r="A18" s="5" t="s">
        <v>23</v>
      </c>
      <c r="B18" s="31" t="s">
        <v>35</v>
      </c>
      <c r="C18" s="31">
        <f>SUMIFS(Göstərici!$G:$G, Göstərici!$C:$C, 'Analiz-1'!$A18, Göstərici!$F:$F, 'Analiz-1'!$B18, Göstərici!$I:$I, 'Analiz-1'!$C$1)</f>
        <v>31097</v>
      </c>
      <c r="D18" s="31">
        <f>SUMIFS(Göstərici!$G:$G, Göstərici!$C:$C, 'Analiz-1'!$A18, Göstərici!$F:$F, 'Analiz-1'!$B18, Göstərici!$I:$I, 'Analiz-1'!D$1)</f>
        <v>0</v>
      </c>
      <c r="E18" s="31">
        <f t="shared" si="0"/>
        <v>31097</v>
      </c>
    </row>
    <row r="19" spans="1:5" x14ac:dyDescent="0.2">
      <c r="A19" s="182" t="s">
        <v>37</v>
      </c>
      <c r="B19" s="183"/>
      <c r="C19" s="31">
        <f>SUM(C2:C18)</f>
        <v>555481</v>
      </c>
      <c r="D19" s="31">
        <f>SUM(D2:D18)</f>
        <v>184721</v>
      </c>
      <c r="E19" s="31">
        <f>SUM(E2:E18)</f>
        <v>740202.00000000012</v>
      </c>
    </row>
  </sheetData>
  <mergeCells count="1">
    <mergeCell ref="A19:B19"/>
  </mergeCells>
  <dataValidations count="1">
    <dataValidation type="list" allowBlank="1" sqref="A2:A19 B2:B18" xr:uid="{00000000-0002-0000-0100-000000000000}">
      <formula1>#REF!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1FC2C-2208-4FF4-8B84-B0F084C3413F}">
  <dimension ref="A2:M37"/>
  <sheetViews>
    <sheetView workbookViewId="0">
      <selection activeCell="H12" sqref="H12"/>
    </sheetView>
  </sheetViews>
  <sheetFormatPr defaultRowHeight="12.75" x14ac:dyDescent="0.2"/>
  <cols>
    <col min="1" max="1" width="3.7109375" bestFit="1" customWidth="1"/>
    <col min="2" max="2" width="28.5703125" bestFit="1" customWidth="1"/>
    <col min="3" max="3" width="25.42578125" bestFit="1" customWidth="1"/>
    <col min="4" max="4" width="12.28515625" bestFit="1" customWidth="1"/>
    <col min="5" max="5" width="11.28515625" bestFit="1" customWidth="1"/>
    <col min="6" max="6" width="13.7109375" bestFit="1" customWidth="1"/>
    <col min="8" max="8" width="10.28515625" bestFit="1" customWidth="1"/>
  </cols>
  <sheetData>
    <row r="2" spans="1:13" ht="15" x14ac:dyDescent="0.25">
      <c r="A2" s="40" t="s">
        <v>312</v>
      </c>
    </row>
    <row r="3" spans="1:13" x14ac:dyDescent="0.2">
      <c r="A3" s="117" t="s">
        <v>313</v>
      </c>
    </row>
    <row r="5" spans="1:13" ht="13.5" thickBot="1" x14ac:dyDescent="0.25">
      <c r="A5" s="93" t="s">
        <v>314</v>
      </c>
      <c r="B5" s="94" t="s">
        <v>315</v>
      </c>
      <c r="C5" s="94" t="s">
        <v>316</v>
      </c>
      <c r="D5" s="94" t="s">
        <v>317</v>
      </c>
      <c r="E5" s="95" t="s">
        <v>318</v>
      </c>
      <c r="F5" s="93" t="s">
        <v>319</v>
      </c>
      <c r="H5" s="96" t="s">
        <v>320</v>
      </c>
    </row>
    <row r="6" spans="1:13" ht="15" thickBot="1" x14ac:dyDescent="0.25">
      <c r="A6" s="97">
        <v>1</v>
      </c>
      <c r="B6" s="98" t="s">
        <v>321</v>
      </c>
      <c r="C6" s="99" t="s">
        <v>322</v>
      </c>
      <c r="D6" s="100">
        <v>0.8</v>
      </c>
      <c r="E6" s="101">
        <v>1000</v>
      </c>
      <c r="F6" s="102">
        <f>E6*D6*$H$6</f>
        <v>133.77926421404683</v>
      </c>
      <c r="H6" s="168">
        <f>6000/SUMPRODUCT(D6:D35, E6:E35)</f>
        <v>0.16722408026755853</v>
      </c>
      <c r="J6" s="162"/>
      <c r="K6" s="167">
        <v>0.16722408026755856</v>
      </c>
      <c r="L6" s="162"/>
      <c r="M6" s="165">
        <f t="shared" ref="M6:M35" si="0">E6*D6*$K$6</f>
        <v>133.77926421404683</v>
      </c>
    </row>
    <row r="7" spans="1:13" ht="15" thickBot="1" x14ac:dyDescent="0.25">
      <c r="A7" s="103">
        <v>2</v>
      </c>
      <c r="B7" s="99" t="s">
        <v>323</v>
      </c>
      <c r="C7" s="99" t="s">
        <v>324</v>
      </c>
      <c r="D7" s="104">
        <v>1.5</v>
      </c>
      <c r="E7" s="105">
        <v>600</v>
      </c>
      <c r="F7" s="106">
        <f t="shared" ref="F7:F35" si="1">E7*D7*$H$6</f>
        <v>150.50167224080266</v>
      </c>
      <c r="J7" s="162"/>
      <c r="K7" s="162"/>
      <c r="L7" s="162"/>
      <c r="M7" s="165">
        <f t="shared" si="0"/>
        <v>150.50167224080269</v>
      </c>
    </row>
    <row r="8" spans="1:13" ht="15" thickBot="1" x14ac:dyDescent="0.25">
      <c r="A8" s="103">
        <v>3</v>
      </c>
      <c r="B8" s="99" t="s">
        <v>325</v>
      </c>
      <c r="C8" s="107" t="s">
        <v>326</v>
      </c>
      <c r="D8" s="108">
        <v>2</v>
      </c>
      <c r="E8" s="105">
        <v>700</v>
      </c>
      <c r="F8" s="109">
        <f t="shared" si="1"/>
        <v>234.11371237458195</v>
      </c>
      <c r="H8" s="169">
        <f>SUMPRODUCT(D6:D35, E6:E35)</f>
        <v>35880</v>
      </c>
      <c r="J8" s="162"/>
      <c r="K8" s="162"/>
      <c r="L8" s="162"/>
      <c r="M8" s="165">
        <f t="shared" si="0"/>
        <v>234.11371237458198</v>
      </c>
    </row>
    <row r="9" spans="1:13" ht="15" thickBot="1" x14ac:dyDescent="0.25">
      <c r="A9" s="103">
        <v>4</v>
      </c>
      <c r="B9" s="103" t="s">
        <v>327</v>
      </c>
      <c r="C9" s="99" t="s">
        <v>328</v>
      </c>
      <c r="D9" s="104">
        <v>1.7</v>
      </c>
      <c r="E9" s="105">
        <v>400</v>
      </c>
      <c r="F9" s="106">
        <f t="shared" si="1"/>
        <v>113.7123745819398</v>
      </c>
      <c r="J9" s="162"/>
      <c r="K9" s="162"/>
      <c r="L9" s="162"/>
      <c r="M9" s="165">
        <f t="shared" si="0"/>
        <v>113.71237458193981</v>
      </c>
    </row>
    <row r="10" spans="1:13" ht="15" thickBot="1" x14ac:dyDescent="0.25">
      <c r="A10" s="103">
        <v>5</v>
      </c>
      <c r="B10" s="99" t="s">
        <v>329</v>
      </c>
      <c r="C10" s="107" t="s">
        <v>326</v>
      </c>
      <c r="D10" s="110">
        <v>2</v>
      </c>
      <c r="E10" s="105">
        <v>800</v>
      </c>
      <c r="F10" s="109">
        <f t="shared" si="1"/>
        <v>267.55852842809367</v>
      </c>
      <c r="J10" s="162"/>
      <c r="K10" s="162"/>
      <c r="L10" s="162"/>
      <c r="M10" s="165">
        <f t="shared" si="0"/>
        <v>267.55852842809367</v>
      </c>
    </row>
    <row r="11" spans="1:13" ht="15" thickBot="1" x14ac:dyDescent="0.25">
      <c r="A11" s="103">
        <v>6</v>
      </c>
      <c r="B11" s="99" t="s">
        <v>330</v>
      </c>
      <c r="C11" s="99" t="s">
        <v>324</v>
      </c>
      <c r="D11" s="104">
        <v>1.5</v>
      </c>
      <c r="E11" s="105">
        <v>750</v>
      </c>
      <c r="F11" s="106">
        <f t="shared" si="1"/>
        <v>188.12709030100334</v>
      </c>
      <c r="J11" s="162"/>
      <c r="K11" s="162"/>
      <c r="L11" s="162"/>
      <c r="M11" s="165">
        <f t="shared" si="0"/>
        <v>188.12709030100336</v>
      </c>
    </row>
    <row r="12" spans="1:13" ht="15" thickBot="1" x14ac:dyDescent="0.25">
      <c r="A12" s="103">
        <v>7</v>
      </c>
      <c r="B12" s="99" t="s">
        <v>331</v>
      </c>
      <c r="C12" s="99" t="s">
        <v>322</v>
      </c>
      <c r="D12" s="111">
        <v>0.8</v>
      </c>
      <c r="E12" s="105">
        <v>1100</v>
      </c>
      <c r="F12" s="112">
        <f t="shared" si="1"/>
        <v>147.15719063545151</v>
      </c>
      <c r="J12" s="162"/>
      <c r="K12" s="162"/>
      <c r="L12" s="162"/>
      <c r="M12" s="165">
        <f t="shared" si="0"/>
        <v>147.15719063545154</v>
      </c>
    </row>
    <row r="13" spans="1:13" ht="15" thickBot="1" x14ac:dyDescent="0.25">
      <c r="A13" s="103">
        <v>8</v>
      </c>
      <c r="B13" s="99" t="s">
        <v>332</v>
      </c>
      <c r="C13" s="107" t="s">
        <v>326</v>
      </c>
      <c r="D13" s="110">
        <v>2</v>
      </c>
      <c r="E13" s="105">
        <v>650</v>
      </c>
      <c r="F13" s="112">
        <f t="shared" si="1"/>
        <v>217.39130434782609</v>
      </c>
      <c r="J13" s="162"/>
      <c r="K13" s="162"/>
      <c r="L13" s="162"/>
      <c r="M13" s="165">
        <f t="shared" si="0"/>
        <v>217.39130434782612</v>
      </c>
    </row>
    <row r="14" spans="1:13" ht="15" thickBot="1" x14ac:dyDescent="0.25">
      <c r="A14" s="103">
        <v>9</v>
      </c>
      <c r="B14" s="99" t="s">
        <v>333</v>
      </c>
      <c r="C14" s="99" t="s">
        <v>322</v>
      </c>
      <c r="D14" s="104">
        <v>0.8</v>
      </c>
      <c r="E14" s="105">
        <v>900</v>
      </c>
      <c r="F14" s="112">
        <f t="shared" si="1"/>
        <v>120.40133779264214</v>
      </c>
      <c r="J14" s="162"/>
      <c r="K14" s="162"/>
      <c r="L14" s="162"/>
      <c r="M14" s="165">
        <f t="shared" si="0"/>
        <v>120.40133779264217</v>
      </c>
    </row>
    <row r="15" spans="1:13" ht="15" thickBot="1" x14ac:dyDescent="0.25">
      <c r="A15" s="103">
        <v>10</v>
      </c>
      <c r="B15" s="99" t="s">
        <v>334</v>
      </c>
      <c r="C15" s="99" t="s">
        <v>324</v>
      </c>
      <c r="D15" s="104">
        <v>1.5</v>
      </c>
      <c r="E15" s="105">
        <v>600</v>
      </c>
      <c r="F15" s="112">
        <f t="shared" si="1"/>
        <v>150.50167224080266</v>
      </c>
      <c r="J15" s="162"/>
      <c r="K15" s="162"/>
      <c r="L15" s="162"/>
      <c r="M15" s="165">
        <f t="shared" si="0"/>
        <v>150.50167224080269</v>
      </c>
    </row>
    <row r="16" spans="1:13" ht="15" thickBot="1" x14ac:dyDescent="0.25">
      <c r="A16" s="103">
        <v>11</v>
      </c>
      <c r="B16" s="103" t="s">
        <v>335</v>
      </c>
      <c r="C16" s="99" t="s">
        <v>328</v>
      </c>
      <c r="D16" s="104">
        <v>1.7</v>
      </c>
      <c r="E16" s="105">
        <v>600</v>
      </c>
      <c r="F16" s="106">
        <f t="shared" si="1"/>
        <v>170.5685618729097</v>
      </c>
      <c r="J16" s="162"/>
      <c r="K16" s="162"/>
      <c r="L16" s="162"/>
      <c r="M16" s="165">
        <f t="shared" si="0"/>
        <v>170.56856187290973</v>
      </c>
    </row>
    <row r="17" spans="1:13" ht="15" thickBot="1" x14ac:dyDescent="0.25">
      <c r="A17" s="103">
        <v>12</v>
      </c>
      <c r="B17" s="99" t="s">
        <v>336</v>
      </c>
      <c r="C17" s="107" t="s">
        <v>326</v>
      </c>
      <c r="D17" s="110">
        <v>2</v>
      </c>
      <c r="E17" s="105">
        <v>800</v>
      </c>
      <c r="F17" s="112">
        <f t="shared" si="1"/>
        <v>267.55852842809367</v>
      </c>
      <c r="J17" s="162"/>
      <c r="K17" s="162"/>
      <c r="L17" s="162"/>
      <c r="M17" s="165">
        <f t="shared" si="0"/>
        <v>267.55852842809367</v>
      </c>
    </row>
    <row r="18" spans="1:13" ht="15" thickBot="1" x14ac:dyDescent="0.25">
      <c r="A18" s="103">
        <v>13</v>
      </c>
      <c r="B18" s="99" t="s">
        <v>337</v>
      </c>
      <c r="C18" s="113" t="s">
        <v>324</v>
      </c>
      <c r="D18" s="111">
        <v>1.5</v>
      </c>
      <c r="E18" s="105">
        <v>500</v>
      </c>
      <c r="F18" s="109">
        <f t="shared" si="1"/>
        <v>125.41806020066889</v>
      </c>
      <c r="J18" s="162"/>
      <c r="K18" s="162"/>
      <c r="L18" s="162"/>
      <c r="M18" s="165">
        <f t="shared" si="0"/>
        <v>125.41806020066892</v>
      </c>
    </row>
    <row r="19" spans="1:13" ht="15" thickBot="1" x14ac:dyDescent="0.25">
      <c r="A19" s="103">
        <v>14</v>
      </c>
      <c r="B19" s="99" t="s">
        <v>338</v>
      </c>
      <c r="C19" s="99" t="s">
        <v>326</v>
      </c>
      <c r="D19" s="114">
        <v>2</v>
      </c>
      <c r="E19" s="105">
        <v>650</v>
      </c>
      <c r="F19" s="112">
        <f t="shared" si="1"/>
        <v>217.39130434782609</v>
      </c>
      <c r="J19" s="162"/>
      <c r="K19" s="162"/>
      <c r="L19" s="162"/>
      <c r="M19" s="165">
        <f t="shared" si="0"/>
        <v>217.39130434782612</v>
      </c>
    </row>
    <row r="20" spans="1:13" ht="15" thickBot="1" x14ac:dyDescent="0.25">
      <c r="A20" s="103">
        <v>15</v>
      </c>
      <c r="B20" s="99" t="s">
        <v>339</v>
      </c>
      <c r="C20" s="99" t="s">
        <v>340</v>
      </c>
      <c r="D20" s="114">
        <v>2.2000000000000002</v>
      </c>
      <c r="E20" s="105">
        <v>600</v>
      </c>
      <c r="F20" s="112">
        <f t="shared" si="1"/>
        <v>220.73578595317727</v>
      </c>
      <c r="J20" s="162"/>
      <c r="K20" s="162"/>
      <c r="L20" s="162"/>
      <c r="M20" s="165">
        <f t="shared" si="0"/>
        <v>220.7357859531773</v>
      </c>
    </row>
    <row r="21" spans="1:13" ht="15" thickBot="1" x14ac:dyDescent="0.25">
      <c r="A21" s="103">
        <v>16</v>
      </c>
      <c r="B21" s="99" t="s">
        <v>341</v>
      </c>
      <c r="C21" s="99" t="s">
        <v>340</v>
      </c>
      <c r="D21" s="104">
        <v>2.2000000000000002</v>
      </c>
      <c r="E21" s="105">
        <v>700</v>
      </c>
      <c r="F21" s="112">
        <f t="shared" si="1"/>
        <v>257.52508361204019</v>
      </c>
      <c r="J21" s="162"/>
      <c r="K21" s="162"/>
      <c r="L21" s="162"/>
      <c r="M21" s="165">
        <f t="shared" si="0"/>
        <v>257.52508361204019</v>
      </c>
    </row>
    <row r="22" spans="1:13" ht="15" thickBot="1" x14ac:dyDescent="0.25">
      <c r="A22" s="103">
        <v>17</v>
      </c>
      <c r="B22" s="103" t="s">
        <v>342</v>
      </c>
      <c r="C22" s="99" t="s">
        <v>328</v>
      </c>
      <c r="D22" s="104">
        <v>1.7</v>
      </c>
      <c r="E22" s="105">
        <v>650</v>
      </c>
      <c r="F22" s="106">
        <f t="shared" si="1"/>
        <v>184.78260869565219</v>
      </c>
      <c r="J22" s="162"/>
      <c r="K22" s="162"/>
      <c r="L22" s="162"/>
      <c r="M22" s="165">
        <f t="shared" si="0"/>
        <v>184.78260869565221</v>
      </c>
    </row>
    <row r="23" spans="1:13" ht="15" thickBot="1" x14ac:dyDescent="0.25">
      <c r="A23" s="103">
        <v>18</v>
      </c>
      <c r="B23" s="99" t="s">
        <v>343</v>
      </c>
      <c r="C23" s="99" t="s">
        <v>326</v>
      </c>
      <c r="D23" s="104">
        <v>2</v>
      </c>
      <c r="E23" s="105">
        <v>700</v>
      </c>
      <c r="F23" s="112">
        <f t="shared" si="1"/>
        <v>234.11371237458195</v>
      </c>
      <c r="J23" s="162"/>
      <c r="K23" s="162"/>
      <c r="L23" s="162"/>
      <c r="M23" s="165">
        <f t="shared" si="0"/>
        <v>234.11371237458198</v>
      </c>
    </row>
    <row r="24" spans="1:13" ht="15" thickBot="1" x14ac:dyDescent="0.25">
      <c r="A24" s="103">
        <v>19</v>
      </c>
      <c r="B24" s="99" t="s">
        <v>344</v>
      </c>
      <c r="C24" s="99" t="s">
        <v>340</v>
      </c>
      <c r="D24" s="104">
        <v>2.2000000000000002</v>
      </c>
      <c r="E24" s="105">
        <v>500</v>
      </c>
      <c r="F24" s="112">
        <f t="shared" si="1"/>
        <v>183.94648829431438</v>
      </c>
      <c r="J24" s="162"/>
      <c r="K24" s="162"/>
      <c r="L24" s="162"/>
      <c r="M24" s="165">
        <f t="shared" si="0"/>
        <v>183.94648829431441</v>
      </c>
    </row>
    <row r="25" spans="1:13" ht="15" thickBot="1" x14ac:dyDescent="0.25">
      <c r="A25" s="103">
        <v>20</v>
      </c>
      <c r="B25" s="99" t="s">
        <v>345</v>
      </c>
      <c r="C25" s="99" t="s">
        <v>340</v>
      </c>
      <c r="D25" s="104">
        <v>2.2000000000000002</v>
      </c>
      <c r="E25" s="105">
        <v>650</v>
      </c>
      <c r="F25" s="112">
        <f t="shared" si="1"/>
        <v>239.13043478260875</v>
      </c>
      <c r="J25" s="162"/>
      <c r="K25" s="162"/>
      <c r="L25" s="162"/>
      <c r="M25" s="165">
        <f t="shared" si="0"/>
        <v>239.13043478260877</v>
      </c>
    </row>
    <row r="26" spans="1:13" ht="15" thickBot="1" x14ac:dyDescent="0.25">
      <c r="A26" s="103">
        <v>21</v>
      </c>
      <c r="B26" s="99" t="s">
        <v>346</v>
      </c>
      <c r="C26" s="99" t="s">
        <v>326</v>
      </c>
      <c r="D26" s="110">
        <v>2</v>
      </c>
      <c r="E26" s="105">
        <v>600</v>
      </c>
      <c r="F26" s="109">
        <f t="shared" si="1"/>
        <v>200.66889632107024</v>
      </c>
      <c r="J26" s="162"/>
      <c r="K26" s="162"/>
      <c r="L26" s="162"/>
      <c r="M26" s="165">
        <f t="shared" si="0"/>
        <v>200.66889632107026</v>
      </c>
    </row>
    <row r="27" spans="1:13" ht="15" thickBot="1" x14ac:dyDescent="0.25">
      <c r="A27" s="103">
        <v>22</v>
      </c>
      <c r="B27" s="99" t="s">
        <v>347</v>
      </c>
      <c r="C27" s="99" t="s">
        <v>340</v>
      </c>
      <c r="D27" s="104">
        <v>2.2000000000000002</v>
      </c>
      <c r="E27" s="105">
        <v>750</v>
      </c>
      <c r="F27" s="112">
        <f t="shared" si="1"/>
        <v>275.91973244147164</v>
      </c>
      <c r="J27" s="162"/>
      <c r="K27" s="162"/>
      <c r="L27" s="162"/>
      <c r="M27" s="165">
        <f t="shared" si="0"/>
        <v>275.91973244147164</v>
      </c>
    </row>
    <row r="28" spans="1:13" ht="15" thickBot="1" x14ac:dyDescent="0.25">
      <c r="A28" s="103">
        <v>23</v>
      </c>
      <c r="B28" s="99" t="s">
        <v>348</v>
      </c>
      <c r="C28" s="99" t="s">
        <v>322</v>
      </c>
      <c r="D28" s="104">
        <v>0.8</v>
      </c>
      <c r="E28" s="105">
        <v>1300</v>
      </c>
      <c r="F28" s="112">
        <f t="shared" si="1"/>
        <v>173.91304347826087</v>
      </c>
      <c r="J28" s="162"/>
      <c r="K28" s="162"/>
      <c r="L28" s="162"/>
      <c r="M28" s="165">
        <f t="shared" si="0"/>
        <v>173.9130434782609</v>
      </c>
    </row>
    <row r="29" spans="1:13" ht="15" thickBot="1" x14ac:dyDescent="0.25">
      <c r="A29" s="103">
        <v>24</v>
      </c>
      <c r="B29" s="103" t="s">
        <v>349</v>
      </c>
      <c r="C29" s="99" t="s">
        <v>328</v>
      </c>
      <c r="D29" s="104">
        <v>1.7</v>
      </c>
      <c r="E29" s="105">
        <v>700</v>
      </c>
      <c r="F29" s="106">
        <f t="shared" si="1"/>
        <v>198.99665551839465</v>
      </c>
      <c r="J29" s="162"/>
      <c r="K29" s="162"/>
      <c r="L29" s="162"/>
      <c r="M29" s="165">
        <f t="shared" si="0"/>
        <v>198.99665551839468</v>
      </c>
    </row>
    <row r="30" spans="1:13" ht="15" thickBot="1" x14ac:dyDescent="0.25">
      <c r="A30" s="103">
        <v>25</v>
      </c>
      <c r="B30" s="99" t="s">
        <v>350</v>
      </c>
      <c r="C30" s="99" t="s">
        <v>322</v>
      </c>
      <c r="D30" s="104">
        <v>0.8</v>
      </c>
      <c r="E30" s="105">
        <v>1200</v>
      </c>
      <c r="F30" s="112">
        <f t="shared" si="1"/>
        <v>160.53511705685619</v>
      </c>
      <c r="J30" s="162"/>
      <c r="K30" s="162"/>
      <c r="L30" s="162"/>
      <c r="M30" s="165">
        <f t="shared" si="0"/>
        <v>160.53511705685622</v>
      </c>
    </row>
    <row r="31" spans="1:13" ht="15" thickBot="1" x14ac:dyDescent="0.25">
      <c r="A31" s="103">
        <v>26</v>
      </c>
      <c r="B31" s="99" t="s">
        <v>351</v>
      </c>
      <c r="C31" s="107" t="s">
        <v>326</v>
      </c>
      <c r="D31" s="111">
        <v>2</v>
      </c>
      <c r="E31" s="105">
        <v>750</v>
      </c>
      <c r="F31" s="109">
        <f t="shared" si="1"/>
        <v>250.83612040133778</v>
      </c>
      <c r="J31" s="162"/>
      <c r="K31" s="162"/>
      <c r="L31" s="162"/>
      <c r="M31" s="165">
        <f t="shared" si="0"/>
        <v>250.83612040133784</v>
      </c>
    </row>
    <row r="32" spans="1:13" ht="15" thickBot="1" x14ac:dyDescent="0.25">
      <c r="A32" s="103">
        <v>27</v>
      </c>
      <c r="B32" s="99" t="s">
        <v>352</v>
      </c>
      <c r="C32" s="99" t="s">
        <v>340</v>
      </c>
      <c r="D32" s="104">
        <v>2.2000000000000002</v>
      </c>
      <c r="E32" s="105">
        <v>800</v>
      </c>
      <c r="F32" s="112">
        <f t="shared" si="1"/>
        <v>294.31438127090303</v>
      </c>
      <c r="J32" s="162"/>
      <c r="K32" s="162"/>
      <c r="L32" s="162"/>
      <c r="M32" s="165">
        <f t="shared" si="0"/>
        <v>294.31438127090308</v>
      </c>
    </row>
    <row r="33" spans="1:13" ht="15" thickBot="1" x14ac:dyDescent="0.25">
      <c r="A33" s="103">
        <v>28</v>
      </c>
      <c r="B33" s="99" t="s">
        <v>353</v>
      </c>
      <c r="C33" s="99" t="s">
        <v>340</v>
      </c>
      <c r="D33" s="104">
        <v>2.2000000000000002</v>
      </c>
      <c r="E33" s="105">
        <v>700</v>
      </c>
      <c r="F33" s="112">
        <f t="shared" si="1"/>
        <v>257.52508361204019</v>
      </c>
      <c r="J33" s="162"/>
      <c r="K33" s="162"/>
      <c r="L33" s="162"/>
      <c r="M33" s="165">
        <f t="shared" si="0"/>
        <v>257.52508361204019</v>
      </c>
    </row>
    <row r="34" spans="1:13" ht="15" thickBot="1" x14ac:dyDescent="0.25">
      <c r="A34" s="103">
        <v>29</v>
      </c>
      <c r="B34" s="99" t="s">
        <v>354</v>
      </c>
      <c r="C34" s="99" t="s">
        <v>340</v>
      </c>
      <c r="D34" s="104">
        <v>2.2000000000000002</v>
      </c>
      <c r="E34" s="105">
        <v>600</v>
      </c>
      <c r="F34" s="106">
        <f t="shared" si="1"/>
        <v>220.73578595317727</v>
      </c>
      <c r="J34" s="162"/>
      <c r="K34" s="162"/>
      <c r="L34" s="162"/>
      <c r="M34" s="165">
        <f t="shared" si="0"/>
        <v>220.7357859531773</v>
      </c>
    </row>
    <row r="35" spans="1:13" ht="14.25" x14ac:dyDescent="0.2">
      <c r="A35" s="103">
        <v>30</v>
      </c>
      <c r="B35" s="99" t="s">
        <v>355</v>
      </c>
      <c r="C35" s="99" t="s">
        <v>328</v>
      </c>
      <c r="D35" s="104">
        <v>1.7</v>
      </c>
      <c r="E35" s="105">
        <v>500</v>
      </c>
      <c r="F35" s="106">
        <f t="shared" si="1"/>
        <v>142.14046822742475</v>
      </c>
      <c r="J35" s="162"/>
      <c r="K35" s="162"/>
      <c r="L35" s="162"/>
      <c r="M35" s="165">
        <f t="shared" si="0"/>
        <v>142.14046822742478</v>
      </c>
    </row>
    <row r="36" spans="1:13" x14ac:dyDescent="0.2">
      <c r="F36" s="115">
        <f>SUM(F6:F35)</f>
        <v>6000.0000000000018</v>
      </c>
      <c r="H36" s="164"/>
      <c r="J36" s="162"/>
      <c r="K36" s="162"/>
      <c r="L36" s="162"/>
      <c r="M36" s="166">
        <f>SUM(M6:M35)</f>
        <v>6000.0000000000027</v>
      </c>
    </row>
    <row r="37" spans="1:13" x14ac:dyDescent="0.2">
      <c r="F37" s="1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E13" sqref="E13"/>
    </sheetView>
  </sheetViews>
  <sheetFormatPr defaultRowHeight="12.75" x14ac:dyDescent="0.2"/>
  <cols>
    <col min="1" max="1" width="23.42578125" customWidth="1"/>
    <col min="2" max="2" width="30.42578125" customWidth="1"/>
    <col min="3" max="3" width="23.5703125" bestFit="1" customWidth="1"/>
    <col min="4" max="4" width="32.5703125" bestFit="1" customWidth="1"/>
    <col min="5" max="5" width="42.7109375" bestFit="1" customWidth="1"/>
  </cols>
  <sheetData>
    <row r="1" spans="1:5" ht="15.75" x14ac:dyDescent="0.2">
      <c r="A1" s="28" t="s">
        <v>2</v>
      </c>
      <c r="B1" s="2" t="s">
        <v>38</v>
      </c>
      <c r="C1" s="2" t="s">
        <v>39</v>
      </c>
      <c r="D1" s="2" t="s">
        <v>40</v>
      </c>
      <c r="E1" s="2" t="s">
        <v>41</v>
      </c>
    </row>
    <row r="2" spans="1:5" x14ac:dyDescent="0.2">
      <c r="A2" s="5" t="s">
        <v>13</v>
      </c>
      <c r="B2" s="5">
        <f>SUMIFS(Göstərici!G:G, Göstərici!C:C, 'Analiz-2'!A2)</f>
        <v>377645</v>
      </c>
      <c r="C2" s="5">
        <f>VLOOKUP(A2,'Ərazi məlumatları'!A2:C5, 3, 0)</f>
        <v>100</v>
      </c>
      <c r="D2" s="5">
        <f>B2/C2</f>
        <v>3776.45</v>
      </c>
      <c r="E2" s="159">
        <f>D2/SUM($D$2:$D$5)</f>
        <v>0.47379278091762417</v>
      </c>
    </row>
    <row r="3" spans="1:5" x14ac:dyDescent="0.2">
      <c r="A3" s="5" t="s">
        <v>19</v>
      </c>
      <c r="B3" s="5">
        <f>SUMIFS(Göstərici!G:G, Göstərici!C:C, 'Analiz-2'!A3)</f>
        <v>124737.79999999997</v>
      </c>
      <c r="C3" s="5">
        <f>VLOOKUP(A3,'Ərazi məlumatları'!A3:C6, 3, 0)</f>
        <v>80</v>
      </c>
      <c r="D3" s="5">
        <f t="shared" ref="D3:D5" si="0">B3/C3</f>
        <v>1559.2224999999996</v>
      </c>
      <c r="E3" s="159">
        <f t="shared" ref="E3:E5" si="1">D3/SUM($D$2:$D$5)</f>
        <v>0.19561979222400139</v>
      </c>
    </row>
    <row r="4" spans="1:5" x14ac:dyDescent="0.2">
      <c r="A4" s="5" t="s">
        <v>21</v>
      </c>
      <c r="B4" s="5">
        <f>SUMIFS(Göstərici!G:G, Göstərici!C:C, 'Analiz-2'!A4)</f>
        <v>155713.40000000002</v>
      </c>
      <c r="C4" s="5">
        <f>VLOOKUP(A4,'Ərazi məlumatları'!A4:C7, 3, 0)</f>
        <v>70</v>
      </c>
      <c r="D4" s="5">
        <f t="shared" si="0"/>
        <v>2224.477142857143</v>
      </c>
      <c r="E4" s="159">
        <f t="shared" si="1"/>
        <v>0.27908252766539393</v>
      </c>
    </row>
    <row r="5" spans="1:5" x14ac:dyDescent="0.2">
      <c r="A5" s="5" t="s">
        <v>23</v>
      </c>
      <c r="B5" s="5">
        <f>SUMIFS(Göstərici!G:G, Göstərici!C:C, 'Analiz-2'!A5)</f>
        <v>82105.799999999988</v>
      </c>
      <c r="C5" s="5">
        <f>VLOOKUP(A5,'Ərazi məlumatları'!A5:C8, 3, 0)</f>
        <v>200</v>
      </c>
      <c r="D5" s="5">
        <f t="shared" si="0"/>
        <v>410.52899999999994</v>
      </c>
      <c r="E5" s="159">
        <f t="shared" si="1"/>
        <v>5.1504899192980527E-2</v>
      </c>
    </row>
  </sheetData>
  <dataValidations count="1">
    <dataValidation type="list" allowBlank="1" sqref="A2:A5" xr:uid="{00000000-0002-0000-0200-000000000000}">
      <formula1>#REF!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L974"/>
  <sheetViews>
    <sheetView topLeftCell="C1" zoomScale="80" zoomScaleNormal="80" workbookViewId="0">
      <pane ySplit="5" topLeftCell="A6" activePane="bottomLeft" state="frozen"/>
      <selection activeCell="B7" sqref="B7"/>
      <selection pane="bottomLeft" activeCell="AJ16" sqref="AJ16"/>
    </sheetView>
  </sheetViews>
  <sheetFormatPr defaultColWidth="12.7109375" defaultRowHeight="15.75" customHeight="1" x14ac:dyDescent="0.2"/>
  <cols>
    <col min="1" max="1" width="3" style="13" customWidth="1"/>
    <col min="2" max="2" width="28.85546875" style="13" customWidth="1"/>
    <col min="3" max="3" width="13.7109375" style="13" bestFit="1" customWidth="1"/>
    <col min="4" max="4" width="22.7109375" style="13" bestFit="1" customWidth="1"/>
    <col min="5" max="7" width="10.42578125" style="13" bestFit="1" customWidth="1"/>
    <col min="8" max="8" width="4.85546875" style="13" bestFit="1" customWidth="1"/>
    <col min="9" max="9" width="5.28515625" style="13" bestFit="1" customWidth="1"/>
    <col min="10" max="13" width="4.85546875" style="13" bestFit="1" customWidth="1"/>
    <col min="14" max="14" width="5.28515625" style="13" bestFit="1" customWidth="1"/>
    <col min="15" max="15" width="4.7109375" style="13" bestFit="1" customWidth="1"/>
    <col min="16" max="16" width="5.28515625" style="13" bestFit="1" customWidth="1"/>
    <col min="17" max="17" width="4.85546875" style="13" bestFit="1" customWidth="1"/>
    <col min="18" max="18" width="3.7109375" style="13" customWidth="1"/>
    <col min="19" max="20" width="6.7109375" style="13" bestFit="1" customWidth="1"/>
    <col min="21" max="21" width="5.28515625" style="13" bestFit="1" customWidth="1"/>
    <col min="22" max="22" width="4.85546875" style="13" bestFit="1" customWidth="1"/>
    <col min="23" max="23" width="5.28515625" style="13" bestFit="1" customWidth="1"/>
    <col min="24" max="25" width="4.85546875" style="13" bestFit="1" customWidth="1"/>
    <col min="26" max="27" width="6.7109375" style="13" bestFit="1" customWidth="1"/>
    <col min="28" max="28" width="5.28515625" style="13" bestFit="1" customWidth="1"/>
    <col min="29" max="29" width="4.85546875" style="13" bestFit="1" customWidth="1"/>
    <col min="30" max="30" width="5.28515625" style="13" bestFit="1" customWidth="1"/>
    <col min="31" max="31" width="4.85546875" style="13" bestFit="1" customWidth="1"/>
    <col min="32" max="32" width="3.7109375" style="13" bestFit="1" customWidth="1"/>
    <col min="33" max="34" width="6.7109375" style="13" bestFit="1" customWidth="1"/>
    <col min="35" max="35" width="5.28515625" style="13" bestFit="1" customWidth="1"/>
    <col min="36" max="36" width="13.7109375" style="13" bestFit="1" customWidth="1"/>
    <col min="37" max="16384" width="12.7109375" style="13"/>
  </cols>
  <sheetData>
    <row r="1" spans="1:36" ht="16.149999999999999" customHeight="1" thickBot="1" x14ac:dyDescent="0.3">
      <c r="A1" s="195" t="s">
        <v>42</v>
      </c>
      <c r="B1" s="195"/>
      <c r="C1" s="195"/>
      <c r="D1" s="195"/>
      <c r="E1" s="195"/>
      <c r="F1" s="195"/>
      <c r="G1" s="195"/>
      <c r="H1" s="195"/>
      <c r="I1" s="195"/>
      <c r="J1" s="195"/>
      <c r="K1" s="196"/>
      <c r="L1" s="187" t="s">
        <v>43</v>
      </c>
      <c r="M1" s="185"/>
      <c r="N1" s="185"/>
      <c r="O1" s="194">
        <v>2022</v>
      </c>
      <c r="P1" s="186"/>
      <c r="Q1" s="11"/>
      <c r="R1" s="187" t="s">
        <v>44</v>
      </c>
      <c r="S1" s="185"/>
      <c r="T1" s="185"/>
      <c r="U1" s="184">
        <f>DATEVALUE(1&amp;L1&amp;O1)</f>
        <v>44835</v>
      </c>
      <c r="V1" s="185"/>
      <c r="W1" s="186"/>
      <c r="X1" s="11"/>
      <c r="Y1" s="187" t="s">
        <v>45</v>
      </c>
      <c r="Z1" s="185"/>
      <c r="AA1" s="185"/>
      <c r="AB1" s="184">
        <f>EOMONTH(U1,0)</f>
        <v>44865</v>
      </c>
      <c r="AC1" s="185"/>
      <c r="AD1" s="186"/>
      <c r="AE1" s="11"/>
      <c r="AF1" s="187" t="s">
        <v>46</v>
      </c>
      <c r="AG1" s="185"/>
      <c r="AH1" s="185"/>
      <c r="AI1" s="12">
        <f>DAY(AB1)</f>
        <v>31</v>
      </c>
      <c r="AJ1" s="188" t="s">
        <v>47</v>
      </c>
    </row>
    <row r="2" spans="1:36" ht="15.6" hidden="1" customHeight="1" x14ac:dyDescent="0.25">
      <c r="A2" s="14"/>
      <c r="B2" s="15"/>
      <c r="D2" s="16" t="s">
        <v>48</v>
      </c>
      <c r="E2" s="16" t="e">
        <f t="shared" ref="E2:AI2" ca="1" si="0">IF(E4="","X",COUNTIF(INDIRECT(Həftəsonu),E4))</f>
        <v>#REF!</v>
      </c>
      <c r="F2" s="16" t="e">
        <f t="shared" ca="1" si="0"/>
        <v>#REF!</v>
      </c>
      <c r="G2" s="16" t="e">
        <f t="shared" ca="1" si="0"/>
        <v>#REF!</v>
      </c>
      <c r="H2" s="16" t="e">
        <f t="shared" ca="1" si="0"/>
        <v>#REF!</v>
      </c>
      <c r="I2" s="16" t="e">
        <f t="shared" ca="1" si="0"/>
        <v>#REF!</v>
      </c>
      <c r="J2" s="16" t="e">
        <f t="shared" ca="1" si="0"/>
        <v>#REF!</v>
      </c>
      <c r="K2" s="16" t="e">
        <f t="shared" ca="1" si="0"/>
        <v>#REF!</v>
      </c>
      <c r="L2" s="16" t="e">
        <f t="shared" ca="1" si="0"/>
        <v>#REF!</v>
      </c>
      <c r="M2" s="16" t="e">
        <f t="shared" ca="1" si="0"/>
        <v>#REF!</v>
      </c>
      <c r="N2" s="16" t="e">
        <f t="shared" ca="1" si="0"/>
        <v>#REF!</v>
      </c>
      <c r="O2" s="16" t="e">
        <f t="shared" ca="1" si="0"/>
        <v>#REF!</v>
      </c>
      <c r="P2" s="16" t="e">
        <f t="shared" ca="1" si="0"/>
        <v>#REF!</v>
      </c>
      <c r="Q2" s="16" t="e">
        <f t="shared" ca="1" si="0"/>
        <v>#REF!</v>
      </c>
      <c r="R2" s="16" t="e">
        <f t="shared" ca="1" si="0"/>
        <v>#REF!</v>
      </c>
      <c r="S2" s="16" t="e">
        <f t="shared" ca="1" si="0"/>
        <v>#REF!</v>
      </c>
      <c r="T2" s="16" t="e">
        <f t="shared" ca="1" si="0"/>
        <v>#REF!</v>
      </c>
      <c r="U2" s="16" t="e">
        <f t="shared" ca="1" si="0"/>
        <v>#REF!</v>
      </c>
      <c r="V2" s="16" t="e">
        <f t="shared" ca="1" si="0"/>
        <v>#REF!</v>
      </c>
      <c r="W2" s="16" t="e">
        <f t="shared" ca="1" si="0"/>
        <v>#REF!</v>
      </c>
      <c r="X2" s="16" t="e">
        <f t="shared" ca="1" si="0"/>
        <v>#REF!</v>
      </c>
      <c r="Y2" s="16" t="e">
        <f t="shared" ca="1" si="0"/>
        <v>#REF!</v>
      </c>
      <c r="Z2" s="16" t="e">
        <f t="shared" ca="1" si="0"/>
        <v>#REF!</v>
      </c>
      <c r="AA2" s="16" t="e">
        <f t="shared" ca="1" si="0"/>
        <v>#REF!</v>
      </c>
      <c r="AB2" s="16" t="e">
        <f t="shared" ca="1" si="0"/>
        <v>#REF!</v>
      </c>
      <c r="AC2" s="16" t="e">
        <f t="shared" ca="1" si="0"/>
        <v>#REF!</v>
      </c>
      <c r="AD2" s="16" t="e">
        <f t="shared" ca="1" si="0"/>
        <v>#REF!</v>
      </c>
      <c r="AE2" s="16" t="e">
        <f t="shared" ca="1" si="0"/>
        <v>#REF!</v>
      </c>
      <c r="AF2" s="16" t="e">
        <f t="shared" ca="1" si="0"/>
        <v>#REF!</v>
      </c>
      <c r="AG2" s="16" t="e">
        <f t="shared" ca="1" si="0"/>
        <v>#REF!</v>
      </c>
      <c r="AH2" s="16" t="e">
        <f t="shared" ca="1" si="0"/>
        <v>#REF!</v>
      </c>
      <c r="AI2" s="16" t="e">
        <f t="shared" ca="1" si="0"/>
        <v>#REF!</v>
      </c>
      <c r="AJ2" s="189"/>
    </row>
    <row r="3" spans="1:36" ht="15.6" hidden="1" customHeight="1" x14ac:dyDescent="0.25">
      <c r="A3" s="14"/>
      <c r="B3" s="15"/>
      <c r="D3" s="16" t="s">
        <v>49</v>
      </c>
      <c r="E3" s="16" t="e">
        <f t="shared" ref="E3:AI3" ca="1" si="1">IF(E4="","X",COUNTIF(INDIRECT(BayramGünləri),E5))</f>
        <v>#REF!</v>
      </c>
      <c r="F3" s="16" t="e">
        <f t="shared" ca="1" si="1"/>
        <v>#REF!</v>
      </c>
      <c r="G3" s="16" t="e">
        <f t="shared" ca="1" si="1"/>
        <v>#REF!</v>
      </c>
      <c r="H3" s="16" t="e">
        <f t="shared" ca="1" si="1"/>
        <v>#REF!</v>
      </c>
      <c r="I3" s="16" t="e">
        <f t="shared" ca="1" si="1"/>
        <v>#REF!</v>
      </c>
      <c r="J3" s="16" t="e">
        <f t="shared" ca="1" si="1"/>
        <v>#REF!</v>
      </c>
      <c r="K3" s="16" t="e">
        <f t="shared" ca="1" si="1"/>
        <v>#REF!</v>
      </c>
      <c r="L3" s="16" t="e">
        <f t="shared" ca="1" si="1"/>
        <v>#REF!</v>
      </c>
      <c r="M3" s="16" t="e">
        <f t="shared" ca="1" si="1"/>
        <v>#REF!</v>
      </c>
      <c r="N3" s="16" t="e">
        <f t="shared" ca="1" si="1"/>
        <v>#REF!</v>
      </c>
      <c r="O3" s="16" t="e">
        <f t="shared" ca="1" si="1"/>
        <v>#REF!</v>
      </c>
      <c r="P3" s="16" t="e">
        <f t="shared" ca="1" si="1"/>
        <v>#REF!</v>
      </c>
      <c r="Q3" s="16" t="e">
        <f t="shared" ca="1" si="1"/>
        <v>#REF!</v>
      </c>
      <c r="R3" s="16" t="e">
        <f t="shared" ca="1" si="1"/>
        <v>#REF!</v>
      </c>
      <c r="S3" s="16" t="e">
        <f t="shared" ca="1" si="1"/>
        <v>#REF!</v>
      </c>
      <c r="T3" s="16" t="e">
        <f t="shared" ca="1" si="1"/>
        <v>#REF!</v>
      </c>
      <c r="U3" s="16" t="e">
        <f t="shared" ca="1" si="1"/>
        <v>#REF!</v>
      </c>
      <c r="V3" s="16" t="e">
        <f t="shared" ca="1" si="1"/>
        <v>#REF!</v>
      </c>
      <c r="W3" s="16" t="e">
        <f t="shared" ca="1" si="1"/>
        <v>#REF!</v>
      </c>
      <c r="X3" s="16" t="e">
        <f t="shared" ca="1" si="1"/>
        <v>#REF!</v>
      </c>
      <c r="Y3" s="16" t="e">
        <f t="shared" ca="1" si="1"/>
        <v>#REF!</v>
      </c>
      <c r="Z3" s="16" t="e">
        <f t="shared" ca="1" si="1"/>
        <v>#REF!</v>
      </c>
      <c r="AA3" s="16" t="e">
        <f t="shared" ca="1" si="1"/>
        <v>#REF!</v>
      </c>
      <c r="AB3" s="16" t="e">
        <f t="shared" ca="1" si="1"/>
        <v>#REF!</v>
      </c>
      <c r="AC3" s="16" t="e">
        <f t="shared" ca="1" si="1"/>
        <v>#REF!</v>
      </c>
      <c r="AD3" s="16" t="e">
        <f t="shared" ca="1" si="1"/>
        <v>#REF!</v>
      </c>
      <c r="AE3" s="16" t="e">
        <f t="shared" ca="1" si="1"/>
        <v>#REF!</v>
      </c>
      <c r="AF3" s="16" t="e">
        <f t="shared" ca="1" si="1"/>
        <v>#REF!</v>
      </c>
      <c r="AG3" s="16" t="e">
        <f t="shared" ca="1" si="1"/>
        <v>#REF!</v>
      </c>
      <c r="AH3" s="16" t="e">
        <f t="shared" ca="1" si="1"/>
        <v>#REF!</v>
      </c>
      <c r="AI3" s="16" t="e">
        <f t="shared" ca="1" si="1"/>
        <v>#REF!</v>
      </c>
      <c r="AJ3" s="189"/>
    </row>
    <row r="4" spans="1:36" ht="15.6" customHeight="1" x14ac:dyDescent="0.25">
      <c r="A4" s="191" t="s">
        <v>0</v>
      </c>
      <c r="B4" s="193" t="s">
        <v>50</v>
      </c>
      <c r="C4" s="191" t="s">
        <v>51</v>
      </c>
      <c r="D4" s="193" t="s">
        <v>52</v>
      </c>
      <c r="E4" s="17" t="str">
        <f t="shared" ref="E4:AI4" si="2">TEXT(E5,"ddd")</f>
        <v>Sat</v>
      </c>
      <c r="F4" s="17" t="str">
        <f t="shared" si="2"/>
        <v>Sun</v>
      </c>
      <c r="G4" s="17" t="str">
        <f t="shared" si="2"/>
        <v>Mon</v>
      </c>
      <c r="H4" s="17" t="str">
        <f t="shared" si="2"/>
        <v>Tue</v>
      </c>
      <c r="I4" s="17" t="str">
        <f t="shared" si="2"/>
        <v>Wed</v>
      </c>
      <c r="J4" s="17" t="str">
        <f t="shared" si="2"/>
        <v>Thu</v>
      </c>
      <c r="K4" s="17" t="str">
        <f t="shared" si="2"/>
        <v>Fri</v>
      </c>
      <c r="L4" s="17" t="str">
        <f t="shared" si="2"/>
        <v>Sat</v>
      </c>
      <c r="M4" s="17" t="str">
        <f t="shared" si="2"/>
        <v>Sun</v>
      </c>
      <c r="N4" s="17" t="str">
        <f t="shared" si="2"/>
        <v>Mon</v>
      </c>
      <c r="O4" s="17" t="str">
        <f t="shared" si="2"/>
        <v>Tue</v>
      </c>
      <c r="P4" s="17" t="str">
        <f t="shared" si="2"/>
        <v>Wed</v>
      </c>
      <c r="Q4" s="17" t="str">
        <f t="shared" si="2"/>
        <v>Thu</v>
      </c>
      <c r="R4" s="17" t="str">
        <f t="shared" si="2"/>
        <v>Fri</v>
      </c>
      <c r="S4" s="17" t="str">
        <f t="shared" si="2"/>
        <v>Sat</v>
      </c>
      <c r="T4" s="17" t="str">
        <f t="shared" si="2"/>
        <v>Sun</v>
      </c>
      <c r="U4" s="17" t="str">
        <f t="shared" si="2"/>
        <v>Mon</v>
      </c>
      <c r="V4" s="17" t="str">
        <f t="shared" si="2"/>
        <v>Tue</v>
      </c>
      <c r="W4" s="17" t="str">
        <f t="shared" si="2"/>
        <v>Wed</v>
      </c>
      <c r="X4" s="17" t="str">
        <f t="shared" si="2"/>
        <v>Thu</v>
      </c>
      <c r="Y4" s="17" t="str">
        <f t="shared" si="2"/>
        <v>Fri</v>
      </c>
      <c r="Z4" s="17" t="str">
        <f t="shared" si="2"/>
        <v>Sat</v>
      </c>
      <c r="AA4" s="17" t="str">
        <f t="shared" si="2"/>
        <v>Sun</v>
      </c>
      <c r="AB4" s="17" t="str">
        <f t="shared" si="2"/>
        <v>Mon</v>
      </c>
      <c r="AC4" s="17" t="str">
        <f t="shared" si="2"/>
        <v>Tue</v>
      </c>
      <c r="AD4" s="17" t="str">
        <f t="shared" si="2"/>
        <v>Wed</v>
      </c>
      <c r="AE4" s="17" t="str">
        <f t="shared" si="2"/>
        <v>Thu</v>
      </c>
      <c r="AF4" s="17" t="str">
        <f t="shared" si="2"/>
        <v>Fri</v>
      </c>
      <c r="AG4" s="17" t="str">
        <f t="shared" si="2"/>
        <v>Sat</v>
      </c>
      <c r="AH4" s="17" t="str">
        <f t="shared" si="2"/>
        <v>Sun</v>
      </c>
      <c r="AI4" s="17" t="str">
        <f t="shared" si="2"/>
        <v>Mon</v>
      </c>
      <c r="AJ4" s="189"/>
    </row>
    <row r="5" spans="1:36" x14ac:dyDescent="0.25">
      <c r="A5" s="192"/>
      <c r="B5" s="192"/>
      <c r="C5" s="192"/>
      <c r="D5" s="192"/>
      <c r="E5" s="18">
        <f>U1</f>
        <v>44835</v>
      </c>
      <c r="F5" s="18">
        <f t="shared" ref="F5:AI5" si="3">IF(E5&lt;$AB$1,E5+1,"")</f>
        <v>44836</v>
      </c>
      <c r="G5" s="18">
        <f t="shared" si="3"/>
        <v>44837</v>
      </c>
      <c r="H5" s="18">
        <f t="shared" si="3"/>
        <v>44838</v>
      </c>
      <c r="I5" s="18">
        <f t="shared" si="3"/>
        <v>44839</v>
      </c>
      <c r="J5" s="18">
        <f t="shared" si="3"/>
        <v>44840</v>
      </c>
      <c r="K5" s="18">
        <f t="shared" si="3"/>
        <v>44841</v>
      </c>
      <c r="L5" s="18">
        <f t="shared" si="3"/>
        <v>44842</v>
      </c>
      <c r="M5" s="18">
        <f t="shared" si="3"/>
        <v>44843</v>
      </c>
      <c r="N5" s="18">
        <f t="shared" si="3"/>
        <v>44844</v>
      </c>
      <c r="O5" s="18">
        <f t="shared" si="3"/>
        <v>44845</v>
      </c>
      <c r="P5" s="18">
        <f t="shared" si="3"/>
        <v>44846</v>
      </c>
      <c r="Q5" s="18">
        <f t="shared" si="3"/>
        <v>44847</v>
      </c>
      <c r="R5" s="18">
        <f t="shared" si="3"/>
        <v>44848</v>
      </c>
      <c r="S5" s="18">
        <f t="shared" si="3"/>
        <v>44849</v>
      </c>
      <c r="T5" s="18">
        <f t="shared" si="3"/>
        <v>44850</v>
      </c>
      <c r="U5" s="18">
        <f t="shared" si="3"/>
        <v>44851</v>
      </c>
      <c r="V5" s="18">
        <f t="shared" si="3"/>
        <v>44852</v>
      </c>
      <c r="W5" s="18">
        <f t="shared" si="3"/>
        <v>44853</v>
      </c>
      <c r="X5" s="18">
        <f t="shared" si="3"/>
        <v>44854</v>
      </c>
      <c r="Y5" s="18">
        <f t="shared" si="3"/>
        <v>44855</v>
      </c>
      <c r="Z5" s="18">
        <f t="shared" si="3"/>
        <v>44856</v>
      </c>
      <c r="AA5" s="18">
        <f t="shared" si="3"/>
        <v>44857</v>
      </c>
      <c r="AB5" s="18">
        <f t="shared" si="3"/>
        <v>44858</v>
      </c>
      <c r="AC5" s="18">
        <f t="shared" si="3"/>
        <v>44859</v>
      </c>
      <c r="AD5" s="18">
        <f t="shared" si="3"/>
        <v>44860</v>
      </c>
      <c r="AE5" s="18">
        <f t="shared" si="3"/>
        <v>44861</v>
      </c>
      <c r="AF5" s="18">
        <f t="shared" si="3"/>
        <v>44862</v>
      </c>
      <c r="AG5" s="18">
        <f t="shared" si="3"/>
        <v>44863</v>
      </c>
      <c r="AH5" s="18">
        <f t="shared" si="3"/>
        <v>44864</v>
      </c>
      <c r="AI5" s="18">
        <f t="shared" si="3"/>
        <v>44865</v>
      </c>
      <c r="AJ5" s="190"/>
    </row>
    <row r="6" spans="1:36" s="39" customFormat="1" x14ac:dyDescent="0.25">
      <c r="A6" s="34">
        <v>1</v>
      </c>
      <c r="B6" s="35" t="s">
        <v>53</v>
      </c>
      <c r="C6" s="33" t="s">
        <v>54</v>
      </c>
      <c r="D6" s="33" t="s">
        <v>55</v>
      </c>
      <c r="E6" s="36"/>
      <c r="F6" s="36"/>
      <c r="G6" s="37"/>
      <c r="H6" s="37">
        <v>13</v>
      </c>
      <c r="I6" s="37">
        <v>12</v>
      </c>
      <c r="J6" s="37">
        <v>12</v>
      </c>
      <c r="K6" s="37"/>
      <c r="L6" s="36">
        <v>3</v>
      </c>
      <c r="M6" s="36"/>
      <c r="N6" s="37"/>
      <c r="O6" s="37"/>
      <c r="P6" s="37"/>
      <c r="Q6" s="37"/>
      <c r="R6" s="37"/>
      <c r="S6" s="36">
        <v>3</v>
      </c>
      <c r="T6" s="36"/>
      <c r="U6" s="37">
        <v>12</v>
      </c>
      <c r="V6" s="37">
        <v>12</v>
      </c>
      <c r="W6" s="37">
        <v>12</v>
      </c>
      <c r="X6" s="37"/>
      <c r="Y6" s="37"/>
      <c r="Z6" s="36"/>
      <c r="AA6" s="36"/>
      <c r="AB6" s="37"/>
      <c r="AC6" s="37"/>
      <c r="AD6" s="37"/>
      <c r="AE6" s="22">
        <v>10</v>
      </c>
      <c r="AF6" s="37"/>
      <c r="AG6" s="36">
        <v>3</v>
      </c>
      <c r="AH6" s="36"/>
      <c r="AI6" s="33">
        <v>10</v>
      </c>
      <c r="AJ6" s="38">
        <f>SUMPRODUCT((($E$4:$AI$4="Sat")+($E$4:$AI$4="Sun"))*E6:AI6) + SUMPRODUCT(($E$4:$AI$4&lt;&gt;"Sat")*($E$4:$AI$4&lt;&gt;"Sun")*(E6:AI6&gt;8)*(E6:AI6-8))</f>
        <v>38</v>
      </c>
    </row>
    <row r="7" spans="1:36" x14ac:dyDescent="0.25">
      <c r="A7" s="19">
        <v>2</v>
      </c>
      <c r="B7" s="20" t="s">
        <v>56</v>
      </c>
      <c r="C7" s="21" t="s">
        <v>13</v>
      </c>
      <c r="D7" s="33" t="s">
        <v>57</v>
      </c>
      <c r="E7" s="26"/>
      <c r="F7" s="26"/>
      <c r="G7" s="22">
        <v>8</v>
      </c>
      <c r="H7" s="22">
        <v>13</v>
      </c>
      <c r="I7" s="22">
        <v>12</v>
      </c>
      <c r="J7" s="22">
        <v>8</v>
      </c>
      <c r="K7" s="22">
        <v>13</v>
      </c>
      <c r="L7" s="26"/>
      <c r="M7" s="26">
        <v>8</v>
      </c>
      <c r="N7" s="22">
        <v>8</v>
      </c>
      <c r="O7" s="22">
        <v>8</v>
      </c>
      <c r="P7" s="22">
        <v>8</v>
      </c>
      <c r="Q7" s="22">
        <v>8</v>
      </c>
      <c r="R7" s="22">
        <v>8</v>
      </c>
      <c r="S7" s="26"/>
      <c r="T7" s="26">
        <v>8</v>
      </c>
      <c r="U7" s="22">
        <v>11</v>
      </c>
      <c r="V7" s="22">
        <v>8</v>
      </c>
      <c r="W7" s="22">
        <v>12</v>
      </c>
      <c r="X7" s="22">
        <v>11.5</v>
      </c>
      <c r="Y7" s="22">
        <v>12</v>
      </c>
      <c r="Z7" s="26"/>
      <c r="AA7" s="26">
        <v>8</v>
      </c>
      <c r="AB7" s="22">
        <v>12.5</v>
      </c>
      <c r="AC7" s="22">
        <v>12</v>
      </c>
      <c r="AD7" s="22"/>
      <c r="AE7" s="22">
        <v>10</v>
      </c>
      <c r="AF7" s="22"/>
      <c r="AG7" s="26"/>
      <c r="AH7" s="26">
        <v>8</v>
      </c>
      <c r="AI7" s="21">
        <v>9</v>
      </c>
      <c r="AJ7" s="38">
        <f>SUMPRODUCT((($E$4:$AI$4="Sat")+($E$4:$AI$4="Sun"))*E7:AI7) + SUMPRODUCT(($E$4:$AI$4&lt;&gt;"Sat")*($E$4:$AI$4&lt;&gt;"Sun")*(E7:AI7&gt;8)*(E7:AI7-8))</f>
        <v>72</v>
      </c>
    </row>
    <row r="8" spans="1:36" x14ac:dyDescent="0.25">
      <c r="A8" s="19">
        <v>3</v>
      </c>
      <c r="B8" s="20" t="s">
        <v>58</v>
      </c>
      <c r="C8" s="21" t="s">
        <v>19</v>
      </c>
      <c r="D8" s="33" t="s">
        <v>57</v>
      </c>
      <c r="E8" s="26"/>
      <c r="F8" s="26"/>
      <c r="G8" s="22">
        <v>12</v>
      </c>
      <c r="H8" s="22"/>
      <c r="I8" s="22">
        <v>10</v>
      </c>
      <c r="J8" s="22">
        <v>12</v>
      </c>
      <c r="K8" s="22">
        <v>10</v>
      </c>
      <c r="L8" s="26"/>
      <c r="M8" s="26">
        <v>8</v>
      </c>
      <c r="N8" s="22"/>
      <c r="O8" s="22"/>
      <c r="P8" s="22"/>
      <c r="Q8" s="22"/>
      <c r="R8" s="22"/>
      <c r="S8" s="26"/>
      <c r="T8" s="26"/>
      <c r="U8" s="22">
        <v>11</v>
      </c>
      <c r="V8" s="22"/>
      <c r="W8" s="22">
        <v>10</v>
      </c>
      <c r="X8" s="22">
        <v>10</v>
      </c>
      <c r="Y8" s="22"/>
      <c r="Z8" s="26"/>
      <c r="AA8" s="26">
        <v>3</v>
      </c>
      <c r="AB8" s="22"/>
      <c r="AC8" s="22"/>
      <c r="AD8" s="22">
        <v>12</v>
      </c>
      <c r="AE8" s="22">
        <v>10</v>
      </c>
      <c r="AF8" s="22"/>
      <c r="AG8" s="26"/>
      <c r="AH8" s="26">
        <v>7</v>
      </c>
      <c r="AI8" s="21">
        <v>10</v>
      </c>
      <c r="AJ8" s="38">
        <f t="shared" ref="AJ8:AJ15" si="4">SUMPRODUCT((($E$4:$AI$4="Sat")+($E$4:$AI$4="Sun"))*E8:AI8) + SUMPRODUCT(($E$4:$AI$4&lt;&gt;"Sat")*($E$4:$AI$4&lt;&gt;"Sun")*(E8:AI8&gt;8)*(E8:AI8-8))</f>
        <v>45</v>
      </c>
    </row>
    <row r="9" spans="1:36" x14ac:dyDescent="0.25">
      <c r="A9" s="19">
        <v>4</v>
      </c>
      <c r="B9" s="20" t="s">
        <v>59</v>
      </c>
      <c r="C9" s="21" t="s">
        <v>21</v>
      </c>
      <c r="D9" s="33" t="s">
        <v>57</v>
      </c>
      <c r="E9" s="26"/>
      <c r="F9" s="26">
        <v>5</v>
      </c>
      <c r="G9" s="22"/>
      <c r="H9" s="22"/>
      <c r="I9" s="22"/>
      <c r="J9" s="22"/>
      <c r="K9" s="22"/>
      <c r="L9" s="26"/>
      <c r="M9" s="26">
        <v>8</v>
      </c>
      <c r="N9" s="22"/>
      <c r="O9" s="22"/>
      <c r="P9" s="22"/>
      <c r="Q9" s="22"/>
      <c r="R9" s="22"/>
      <c r="S9" s="26"/>
      <c r="T9" s="26">
        <v>7</v>
      </c>
      <c r="U9" s="22"/>
      <c r="V9" s="22"/>
      <c r="W9" s="22"/>
      <c r="X9" s="22"/>
      <c r="Y9" s="22"/>
      <c r="Z9" s="26"/>
      <c r="AA9" s="26">
        <v>8</v>
      </c>
      <c r="AB9" s="22">
        <v>12.5</v>
      </c>
      <c r="AC9" s="22"/>
      <c r="AD9" s="22"/>
      <c r="AE9" s="22">
        <v>10</v>
      </c>
      <c r="AF9" s="22"/>
      <c r="AG9" s="26"/>
      <c r="AH9" s="26">
        <v>8</v>
      </c>
      <c r="AI9" s="21">
        <v>11</v>
      </c>
      <c r="AJ9" s="38">
        <f>SUMPRODUCT((($E$4:$AI$4="Sat")+($E$4:$AI$4="Sun"))*E9:AI9) + SUMPRODUCT(($E$4:$AI$4&lt;&gt;"Sat")*($E$4:$AI$4&lt;&gt;"Sun")*(E9:AI9&gt;8)*(E9:AI9-8))</f>
        <v>45.5</v>
      </c>
    </row>
    <row r="10" spans="1:36" x14ac:dyDescent="0.25">
      <c r="A10" s="19">
        <v>5</v>
      </c>
      <c r="B10" s="20" t="s">
        <v>60</v>
      </c>
      <c r="C10" s="21" t="s">
        <v>13</v>
      </c>
      <c r="D10" s="33" t="s">
        <v>61</v>
      </c>
      <c r="E10" s="26"/>
      <c r="F10" s="26"/>
      <c r="G10" s="22">
        <v>11</v>
      </c>
      <c r="H10" s="22">
        <v>13</v>
      </c>
      <c r="I10" s="22"/>
      <c r="J10" s="22"/>
      <c r="K10" s="22"/>
      <c r="L10" s="26">
        <v>5</v>
      </c>
      <c r="M10" s="26"/>
      <c r="N10" s="22"/>
      <c r="O10" s="22"/>
      <c r="P10" s="22"/>
      <c r="Q10" s="22"/>
      <c r="R10" s="22"/>
      <c r="S10" s="26">
        <v>2</v>
      </c>
      <c r="T10" s="26"/>
      <c r="U10" s="22"/>
      <c r="V10" s="22"/>
      <c r="W10" s="22"/>
      <c r="X10" s="22"/>
      <c r="Y10" s="22"/>
      <c r="Z10" s="26">
        <v>5</v>
      </c>
      <c r="AA10" s="26"/>
      <c r="AB10" s="22">
        <v>10.5</v>
      </c>
      <c r="AC10" s="22"/>
      <c r="AD10" s="22"/>
      <c r="AE10" s="22">
        <v>10</v>
      </c>
      <c r="AF10" s="22"/>
      <c r="AG10" s="26">
        <v>5</v>
      </c>
      <c r="AH10" s="26"/>
      <c r="AI10" s="21">
        <v>11</v>
      </c>
      <c r="AJ10" s="38">
        <f t="shared" si="4"/>
        <v>32.5</v>
      </c>
    </row>
    <row r="11" spans="1:36" x14ac:dyDescent="0.25">
      <c r="A11" s="19">
        <v>6</v>
      </c>
      <c r="B11" s="20" t="s">
        <v>62</v>
      </c>
      <c r="C11" s="21" t="s">
        <v>19</v>
      </c>
      <c r="D11" s="33" t="s">
        <v>61</v>
      </c>
      <c r="E11" s="26"/>
      <c r="F11" s="26"/>
      <c r="G11" s="22"/>
      <c r="H11" s="22"/>
      <c r="I11" s="22">
        <v>13</v>
      </c>
      <c r="J11" s="22">
        <v>11</v>
      </c>
      <c r="K11" s="22"/>
      <c r="L11" s="26">
        <v>9</v>
      </c>
      <c r="M11" s="26"/>
      <c r="N11" s="22"/>
      <c r="O11" s="22"/>
      <c r="P11" s="22"/>
      <c r="Q11" s="22"/>
      <c r="R11" s="22"/>
      <c r="S11" s="26">
        <v>10</v>
      </c>
      <c r="T11" s="26"/>
      <c r="U11" s="22">
        <v>9.5</v>
      </c>
      <c r="V11" s="22">
        <v>11.5</v>
      </c>
      <c r="W11" s="22"/>
      <c r="X11" s="22"/>
      <c r="Y11" s="22">
        <v>9</v>
      </c>
      <c r="Z11" s="26">
        <v>8</v>
      </c>
      <c r="AA11" s="26"/>
      <c r="AB11" s="22"/>
      <c r="AC11" s="22">
        <v>9</v>
      </c>
      <c r="AD11" s="22">
        <v>10</v>
      </c>
      <c r="AE11" s="22">
        <v>9</v>
      </c>
      <c r="AF11" s="22"/>
      <c r="AG11" s="26">
        <v>9</v>
      </c>
      <c r="AH11" s="26"/>
      <c r="AI11" s="21">
        <v>11</v>
      </c>
      <c r="AJ11" s="38">
        <f t="shared" si="4"/>
        <v>57</v>
      </c>
    </row>
    <row r="12" spans="1:36" x14ac:dyDescent="0.25">
      <c r="A12" s="19">
        <v>7</v>
      </c>
      <c r="B12" s="20" t="s">
        <v>63</v>
      </c>
      <c r="C12" s="21" t="s">
        <v>21</v>
      </c>
      <c r="D12" s="33" t="s">
        <v>61</v>
      </c>
      <c r="E12" s="26">
        <v>5</v>
      </c>
      <c r="F12" s="26"/>
      <c r="G12" s="22">
        <v>12</v>
      </c>
      <c r="H12" s="22">
        <v>9</v>
      </c>
      <c r="I12" s="22">
        <v>8</v>
      </c>
      <c r="J12" s="22">
        <v>12</v>
      </c>
      <c r="K12" s="22">
        <v>11</v>
      </c>
      <c r="L12" s="26"/>
      <c r="M12" s="26">
        <v>10</v>
      </c>
      <c r="N12" s="22">
        <v>11</v>
      </c>
      <c r="O12" s="22">
        <v>8</v>
      </c>
      <c r="P12" s="22">
        <v>10</v>
      </c>
      <c r="Q12" s="22">
        <v>10</v>
      </c>
      <c r="R12" s="22">
        <v>8</v>
      </c>
      <c r="S12" s="26"/>
      <c r="T12" s="26">
        <v>10</v>
      </c>
      <c r="U12" s="22">
        <v>10</v>
      </c>
      <c r="V12" s="22">
        <v>12</v>
      </c>
      <c r="W12" s="22">
        <v>10.5</v>
      </c>
      <c r="X12" s="22">
        <v>11</v>
      </c>
      <c r="Y12" s="22">
        <v>12</v>
      </c>
      <c r="Z12" s="26"/>
      <c r="AA12" s="26">
        <v>2</v>
      </c>
      <c r="AB12" s="22">
        <v>10.5</v>
      </c>
      <c r="AC12" s="22">
        <v>10.5</v>
      </c>
      <c r="AD12" s="22"/>
      <c r="AE12" s="22">
        <v>10</v>
      </c>
      <c r="AF12" s="22"/>
      <c r="AG12" s="26"/>
      <c r="AH12" s="26">
        <v>10</v>
      </c>
      <c r="AI12" s="21">
        <v>9</v>
      </c>
      <c r="AJ12" s="38">
        <f t="shared" si="4"/>
        <v>79.5</v>
      </c>
    </row>
    <row r="13" spans="1:36" x14ac:dyDescent="0.25">
      <c r="A13" s="19">
        <v>8</v>
      </c>
      <c r="B13" s="20" t="s">
        <v>64</v>
      </c>
      <c r="C13" s="21" t="s">
        <v>13</v>
      </c>
      <c r="D13" s="33" t="s">
        <v>61</v>
      </c>
      <c r="E13" s="26"/>
      <c r="F13" s="26"/>
      <c r="G13" s="22"/>
      <c r="H13" s="22"/>
      <c r="I13" s="22"/>
      <c r="J13" s="22"/>
      <c r="K13" s="22"/>
      <c r="L13" s="26"/>
      <c r="M13" s="26"/>
      <c r="N13" s="22"/>
      <c r="O13" s="22"/>
      <c r="P13" s="22"/>
      <c r="Q13" s="22"/>
      <c r="R13" s="22"/>
      <c r="S13" s="26"/>
      <c r="T13" s="26"/>
      <c r="U13" s="22"/>
      <c r="V13" s="22"/>
      <c r="W13" s="22"/>
      <c r="X13" s="22"/>
      <c r="Y13" s="22"/>
      <c r="Z13" s="26"/>
      <c r="AA13" s="26"/>
      <c r="AB13" s="22"/>
      <c r="AC13" s="22"/>
      <c r="AD13" s="22"/>
      <c r="AE13" s="22">
        <v>9</v>
      </c>
      <c r="AF13" s="22"/>
      <c r="AG13" s="26"/>
      <c r="AH13" s="26"/>
      <c r="AI13" s="21">
        <v>9</v>
      </c>
      <c r="AJ13" s="38">
        <f t="shared" si="4"/>
        <v>2</v>
      </c>
    </row>
    <row r="14" spans="1:36" x14ac:dyDescent="0.25">
      <c r="A14" s="19">
        <v>9</v>
      </c>
      <c r="B14" s="20" t="s">
        <v>65</v>
      </c>
      <c r="C14" s="21" t="s">
        <v>19</v>
      </c>
      <c r="D14" s="33" t="s">
        <v>66</v>
      </c>
      <c r="E14" s="26"/>
      <c r="F14" s="26"/>
      <c r="G14" s="22"/>
      <c r="H14" s="22"/>
      <c r="I14" s="22"/>
      <c r="J14" s="22"/>
      <c r="K14" s="22"/>
      <c r="L14" s="26">
        <v>12</v>
      </c>
      <c r="M14" s="26"/>
      <c r="N14" s="22"/>
      <c r="O14" s="22"/>
      <c r="P14" s="22"/>
      <c r="Q14" s="22"/>
      <c r="R14" s="22"/>
      <c r="S14" s="26"/>
      <c r="T14" s="26"/>
      <c r="U14" s="22"/>
      <c r="V14" s="22"/>
      <c r="W14" s="22"/>
      <c r="X14" s="22"/>
      <c r="Y14" s="22"/>
      <c r="Z14" s="26">
        <v>5</v>
      </c>
      <c r="AA14" s="26"/>
      <c r="AB14" s="22">
        <v>12.5</v>
      </c>
      <c r="AC14" s="22"/>
      <c r="AD14" s="22"/>
      <c r="AE14" s="22">
        <v>9</v>
      </c>
      <c r="AF14" s="22"/>
      <c r="AG14" s="26">
        <v>1</v>
      </c>
      <c r="AH14" s="26"/>
      <c r="AI14" s="21">
        <v>9</v>
      </c>
      <c r="AJ14" s="38">
        <f t="shared" si="4"/>
        <v>24.5</v>
      </c>
    </row>
    <row r="15" spans="1:36" x14ac:dyDescent="0.25">
      <c r="A15" s="19">
        <v>10</v>
      </c>
      <c r="B15" s="20" t="s">
        <v>67</v>
      </c>
      <c r="C15" s="21" t="s">
        <v>21</v>
      </c>
      <c r="D15" s="33" t="s">
        <v>61</v>
      </c>
      <c r="E15" s="26"/>
      <c r="F15" s="26"/>
      <c r="G15" s="22">
        <v>10</v>
      </c>
      <c r="H15" s="22">
        <v>9</v>
      </c>
      <c r="I15" s="22">
        <v>9</v>
      </c>
      <c r="J15" s="22">
        <v>10</v>
      </c>
      <c r="K15" s="22">
        <v>11</v>
      </c>
      <c r="L15" s="26"/>
      <c r="M15" s="26"/>
      <c r="N15" s="22">
        <v>8</v>
      </c>
      <c r="O15" s="22">
        <v>8</v>
      </c>
      <c r="P15" s="22">
        <v>10</v>
      </c>
      <c r="Q15" s="22">
        <v>8</v>
      </c>
      <c r="R15" s="22">
        <v>8</v>
      </c>
      <c r="S15" s="26">
        <v>3</v>
      </c>
      <c r="T15" s="26"/>
      <c r="U15" s="22">
        <v>10</v>
      </c>
      <c r="V15" s="22">
        <v>10</v>
      </c>
      <c r="W15" s="22">
        <v>10.5</v>
      </c>
      <c r="X15" s="22">
        <v>11</v>
      </c>
      <c r="Y15" s="22">
        <v>12</v>
      </c>
      <c r="Z15" s="26">
        <v>4</v>
      </c>
      <c r="AA15" s="26"/>
      <c r="AB15" s="22">
        <v>10.5</v>
      </c>
      <c r="AC15" s="22">
        <v>10.5</v>
      </c>
      <c r="AD15" s="22"/>
      <c r="AE15" s="22">
        <v>8.5</v>
      </c>
      <c r="AF15" s="22"/>
      <c r="AG15" s="26"/>
      <c r="AH15" s="26"/>
      <c r="AI15" s="21">
        <v>9</v>
      </c>
      <c r="AJ15" s="38">
        <f t="shared" si="4"/>
        <v>38</v>
      </c>
    </row>
    <row r="16" spans="1:36" x14ac:dyDescent="0.25">
      <c r="A16" s="23"/>
      <c r="B16" s="24"/>
      <c r="C16" s="24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</row>
    <row r="17" spans="1:38" x14ac:dyDescent="0.25">
      <c r="A17" s="23"/>
      <c r="B17" s="24"/>
      <c r="C17" s="24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</row>
    <row r="18" spans="1:38" x14ac:dyDescent="0.25">
      <c r="A18" s="23"/>
      <c r="B18" s="24"/>
      <c r="C18" s="24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</row>
    <row r="19" spans="1:38" x14ac:dyDescent="0.25">
      <c r="A19" s="23"/>
      <c r="B19" s="24"/>
      <c r="C19" s="24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</row>
    <row r="20" spans="1:38" x14ac:dyDescent="0.25">
      <c r="A20" s="23"/>
      <c r="B20" s="24"/>
      <c r="C20" s="24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</row>
    <row r="21" spans="1:38" x14ac:dyDescent="0.25">
      <c r="A21" s="23"/>
      <c r="B21" s="24"/>
      <c r="C21" s="24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</row>
    <row r="22" spans="1:38" x14ac:dyDescent="0.25">
      <c r="A22" s="23"/>
      <c r="B22" s="24"/>
      <c r="C22" s="24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</row>
    <row r="23" spans="1:38" x14ac:dyDescent="0.25">
      <c r="A23" s="23"/>
      <c r="B23" s="24"/>
      <c r="C23" s="24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</row>
    <row r="24" spans="1:38" x14ac:dyDescent="0.25">
      <c r="A24" s="23"/>
      <c r="B24" s="24"/>
      <c r="C24" s="24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</row>
    <row r="25" spans="1:38" x14ac:dyDescent="0.25">
      <c r="A25" s="23"/>
      <c r="B25" s="24"/>
      <c r="C25" s="24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</row>
    <row r="26" spans="1:38" x14ac:dyDescent="0.25">
      <c r="A26" s="23"/>
      <c r="B26" s="24"/>
      <c r="C26" s="24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</row>
    <row r="27" spans="1:38" x14ac:dyDescent="0.25">
      <c r="A27" s="23"/>
      <c r="B27" s="24"/>
      <c r="C27" s="24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</row>
    <row r="28" spans="1:38" x14ac:dyDescent="0.25">
      <c r="A28" s="23"/>
      <c r="B28" s="24"/>
      <c r="C28" s="24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</row>
    <row r="29" spans="1:38" x14ac:dyDescent="0.25">
      <c r="A29" s="23"/>
      <c r="B29" s="24"/>
      <c r="C29" s="24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</row>
    <row r="30" spans="1:38" x14ac:dyDescent="0.25">
      <c r="A30" s="23"/>
      <c r="B30" s="24"/>
      <c r="C30" s="24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</row>
    <row r="31" spans="1:38" x14ac:dyDescent="0.25">
      <c r="A31" s="23"/>
      <c r="B31" s="24"/>
      <c r="C31" s="24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</row>
    <row r="32" spans="1:38" x14ac:dyDescent="0.25">
      <c r="A32" s="23"/>
      <c r="B32" s="24"/>
      <c r="C32" s="24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</row>
    <row r="33" spans="1:36" x14ac:dyDescent="0.25">
      <c r="A33" s="23"/>
      <c r="B33" s="24"/>
      <c r="C33" s="24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15"/>
    </row>
    <row r="34" spans="1:36" x14ac:dyDescent="0.25">
      <c r="A34" s="23"/>
      <c r="B34" s="24"/>
      <c r="C34" s="24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15"/>
    </row>
    <row r="35" spans="1:36" x14ac:dyDescent="0.25">
      <c r="A35" s="23"/>
      <c r="B35" s="24"/>
      <c r="C35" s="24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15"/>
    </row>
    <row r="36" spans="1:36" x14ac:dyDescent="0.25">
      <c r="A36" s="23"/>
      <c r="B36" s="24"/>
      <c r="C36" s="24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15"/>
    </row>
    <row r="37" spans="1:36" x14ac:dyDescent="0.25">
      <c r="A37" s="23"/>
      <c r="B37" s="24"/>
      <c r="C37" s="24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15"/>
    </row>
    <row r="38" spans="1:36" x14ac:dyDescent="0.25">
      <c r="A38" s="23"/>
      <c r="B38" s="24"/>
      <c r="C38" s="24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15"/>
    </row>
    <row r="39" spans="1:36" x14ac:dyDescent="0.25">
      <c r="A39" s="23"/>
      <c r="B39" s="24"/>
      <c r="C39" s="24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15"/>
    </row>
    <row r="40" spans="1:36" x14ac:dyDescent="0.25">
      <c r="A40" s="23"/>
      <c r="B40" s="24"/>
      <c r="C40" s="24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15"/>
    </row>
    <row r="41" spans="1:36" x14ac:dyDescent="0.25">
      <c r="A41" s="23"/>
      <c r="B41" s="24"/>
      <c r="C41" s="24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15"/>
    </row>
    <row r="42" spans="1:36" x14ac:dyDescent="0.25">
      <c r="A42" s="23"/>
      <c r="B42" s="24"/>
      <c r="C42" s="24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15"/>
    </row>
    <row r="43" spans="1:36" x14ac:dyDescent="0.25">
      <c r="A43" s="23"/>
      <c r="B43" s="24"/>
      <c r="C43" s="24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15"/>
    </row>
    <row r="44" spans="1:36" x14ac:dyDescent="0.25">
      <c r="A44" s="23"/>
      <c r="B44" s="24"/>
      <c r="C44" s="24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15"/>
    </row>
    <row r="45" spans="1:36" x14ac:dyDescent="0.25">
      <c r="A45" s="23"/>
      <c r="B45" s="24"/>
      <c r="C45" s="24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15"/>
    </row>
    <row r="46" spans="1:36" x14ac:dyDescent="0.25">
      <c r="A46" s="23"/>
      <c r="B46" s="24"/>
      <c r="C46" s="24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15"/>
    </row>
    <row r="47" spans="1:36" x14ac:dyDescent="0.25">
      <c r="A47" s="23"/>
      <c r="B47" s="24"/>
      <c r="C47" s="24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15"/>
    </row>
    <row r="48" spans="1:36" x14ac:dyDescent="0.25">
      <c r="A48" s="23"/>
      <c r="B48" s="24"/>
      <c r="C48" s="24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15"/>
    </row>
    <row r="49" spans="1:36" x14ac:dyDescent="0.25">
      <c r="A49" s="23"/>
      <c r="B49" s="24"/>
      <c r="C49" s="24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15"/>
    </row>
    <row r="50" spans="1:36" x14ac:dyDescent="0.25">
      <c r="A50" s="23"/>
      <c r="B50" s="24"/>
      <c r="C50" s="24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15"/>
    </row>
    <row r="51" spans="1:36" x14ac:dyDescent="0.25">
      <c r="A51" s="23"/>
      <c r="B51" s="24"/>
      <c r="C51" s="24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15"/>
    </row>
    <row r="52" spans="1:36" x14ac:dyDescent="0.25">
      <c r="A52" s="23"/>
      <c r="B52" s="24"/>
      <c r="C52" s="24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15"/>
    </row>
    <row r="53" spans="1:36" x14ac:dyDescent="0.25">
      <c r="A53" s="23"/>
      <c r="B53" s="24"/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15"/>
    </row>
    <row r="54" spans="1:36" x14ac:dyDescent="0.25">
      <c r="A54" s="23"/>
      <c r="B54" s="24"/>
      <c r="C54" s="24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15"/>
    </row>
    <row r="55" spans="1:36" x14ac:dyDescent="0.25">
      <c r="A55" s="23"/>
      <c r="B55" s="24"/>
      <c r="C55" s="24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15"/>
    </row>
    <row r="56" spans="1:36" x14ac:dyDescent="0.25">
      <c r="A56" s="23"/>
      <c r="B56" s="24"/>
      <c r="C56" s="24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15"/>
    </row>
    <row r="57" spans="1:36" x14ac:dyDescent="0.25">
      <c r="A57" s="23"/>
      <c r="B57" s="24"/>
      <c r="C57" s="24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15"/>
    </row>
    <row r="58" spans="1:36" x14ac:dyDescent="0.25">
      <c r="A58" s="23"/>
      <c r="B58" s="24"/>
      <c r="C58" s="24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15"/>
    </row>
    <row r="59" spans="1:36" x14ac:dyDescent="0.25">
      <c r="A59" s="23"/>
      <c r="B59" s="24"/>
      <c r="C59" s="24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15"/>
    </row>
    <row r="60" spans="1:36" x14ac:dyDescent="0.25">
      <c r="A60" s="23"/>
      <c r="B60" s="24"/>
      <c r="C60" s="24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15"/>
    </row>
    <row r="61" spans="1:36" x14ac:dyDescent="0.25">
      <c r="A61" s="23"/>
      <c r="B61" s="24"/>
      <c r="C61" s="24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15"/>
    </row>
    <row r="62" spans="1:36" x14ac:dyDescent="0.25">
      <c r="A62" s="23"/>
      <c r="B62" s="24"/>
      <c r="C62" s="24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15"/>
    </row>
    <row r="63" spans="1:36" x14ac:dyDescent="0.25">
      <c r="A63" s="23"/>
      <c r="B63" s="24"/>
      <c r="C63" s="24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15"/>
    </row>
    <row r="64" spans="1:36" x14ac:dyDescent="0.25">
      <c r="A64" s="23"/>
      <c r="B64" s="24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15"/>
    </row>
    <row r="65" spans="1:36" x14ac:dyDescent="0.25">
      <c r="A65" s="23"/>
      <c r="B65" s="24"/>
      <c r="C65" s="24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15"/>
    </row>
    <row r="66" spans="1:36" x14ac:dyDescent="0.25">
      <c r="A66" s="23"/>
      <c r="B66" s="24"/>
      <c r="C66" s="24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15"/>
    </row>
    <row r="67" spans="1:36" x14ac:dyDescent="0.25">
      <c r="A67" s="23"/>
      <c r="B67" s="24"/>
      <c r="C67" s="24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15"/>
    </row>
    <row r="68" spans="1:36" x14ac:dyDescent="0.25">
      <c r="A68" s="23"/>
      <c r="B68" s="24"/>
      <c r="C68" s="24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15"/>
    </row>
    <row r="69" spans="1:36" x14ac:dyDescent="0.25">
      <c r="A69" s="23"/>
      <c r="B69" s="24"/>
      <c r="C69" s="24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15"/>
    </row>
    <row r="70" spans="1:36" x14ac:dyDescent="0.25">
      <c r="A70" s="23"/>
      <c r="B70" s="24"/>
      <c r="C70" s="24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15"/>
    </row>
    <row r="71" spans="1:36" x14ac:dyDescent="0.25">
      <c r="A71" s="23"/>
      <c r="B71" s="24"/>
      <c r="C71" s="24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16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15"/>
    </row>
    <row r="72" spans="1:36" x14ac:dyDescent="0.25">
      <c r="A72" s="23"/>
      <c r="B72" s="24"/>
      <c r="C72" s="24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16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15"/>
    </row>
    <row r="73" spans="1:36" x14ac:dyDescent="0.25">
      <c r="A73" s="23"/>
      <c r="B73" s="24"/>
      <c r="C73" s="24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16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15"/>
    </row>
    <row r="74" spans="1:36" x14ac:dyDescent="0.25">
      <c r="A74" s="23"/>
      <c r="B74" s="24"/>
      <c r="C74" s="24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16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15"/>
    </row>
    <row r="75" spans="1:36" x14ac:dyDescent="0.25">
      <c r="A75" s="23"/>
      <c r="B75" s="24"/>
      <c r="C75" s="24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16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15"/>
    </row>
    <row r="76" spans="1:36" x14ac:dyDescent="0.25">
      <c r="A76" s="23"/>
      <c r="B76" s="24"/>
      <c r="C76" s="24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16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15"/>
    </row>
    <row r="77" spans="1:36" x14ac:dyDescent="0.25">
      <c r="A77" s="23"/>
      <c r="B77" s="24"/>
      <c r="C77" s="24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16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15"/>
    </row>
    <row r="78" spans="1:36" x14ac:dyDescent="0.25">
      <c r="A78" s="23"/>
      <c r="B78" s="24"/>
      <c r="C78" s="24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16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15"/>
    </row>
    <row r="79" spans="1:36" x14ac:dyDescent="0.25">
      <c r="A79" s="23"/>
      <c r="B79" s="24"/>
      <c r="C79" s="24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16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15"/>
    </row>
    <row r="80" spans="1:36" x14ac:dyDescent="0.25">
      <c r="A80" s="23"/>
      <c r="B80" s="24"/>
      <c r="C80" s="24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16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15"/>
    </row>
    <row r="81" spans="1:36" x14ac:dyDescent="0.25">
      <c r="A81" s="23"/>
      <c r="B81" s="24"/>
      <c r="C81" s="24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16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15"/>
    </row>
    <row r="82" spans="1:36" x14ac:dyDescent="0.25">
      <c r="A82" s="23"/>
      <c r="B82" s="24"/>
      <c r="C82" s="24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16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15"/>
    </row>
    <row r="83" spans="1:36" x14ac:dyDescent="0.25">
      <c r="A83" s="23"/>
      <c r="B83" s="24"/>
      <c r="C83" s="24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16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15"/>
    </row>
    <row r="84" spans="1:36" x14ac:dyDescent="0.25">
      <c r="A84" s="23"/>
      <c r="B84" s="24"/>
      <c r="C84" s="24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16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15"/>
    </row>
    <row r="85" spans="1:36" x14ac:dyDescent="0.25">
      <c r="A85" s="23"/>
      <c r="B85" s="24"/>
      <c r="C85" s="24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16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15"/>
    </row>
    <row r="86" spans="1:36" x14ac:dyDescent="0.25">
      <c r="A86" s="23"/>
      <c r="B86" s="24"/>
      <c r="C86" s="24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16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15"/>
    </row>
    <row r="87" spans="1:36" x14ac:dyDescent="0.25">
      <c r="A87" s="23"/>
      <c r="B87" s="24"/>
      <c r="C87" s="24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16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15"/>
    </row>
    <row r="88" spans="1:36" x14ac:dyDescent="0.25">
      <c r="A88" s="23"/>
      <c r="B88" s="24"/>
      <c r="C88" s="24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16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15"/>
    </row>
    <row r="89" spans="1:36" x14ac:dyDescent="0.25">
      <c r="A89" s="23"/>
      <c r="B89" s="24"/>
      <c r="C89" s="24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16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15"/>
    </row>
    <row r="90" spans="1:36" x14ac:dyDescent="0.25">
      <c r="A90" s="23"/>
      <c r="B90" s="24"/>
      <c r="C90" s="24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16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15"/>
    </row>
    <row r="91" spans="1:36" x14ac:dyDescent="0.25">
      <c r="A91" s="23"/>
      <c r="B91" s="24"/>
      <c r="C91" s="24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16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15"/>
    </row>
    <row r="92" spans="1:36" x14ac:dyDescent="0.25">
      <c r="A92" s="23"/>
      <c r="B92" s="24"/>
      <c r="C92" s="24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16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15"/>
    </row>
    <row r="93" spans="1:36" x14ac:dyDescent="0.25">
      <c r="A93" s="23"/>
      <c r="B93" s="24"/>
      <c r="C93" s="24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16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15"/>
    </row>
    <row r="94" spans="1:36" x14ac:dyDescent="0.25">
      <c r="A94" s="23"/>
      <c r="B94" s="24"/>
      <c r="C94" s="24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16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15"/>
    </row>
    <row r="95" spans="1:36" x14ac:dyDescent="0.25">
      <c r="A95" s="23"/>
      <c r="B95" s="24"/>
      <c r="C95" s="24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16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15"/>
    </row>
    <row r="96" spans="1:36" x14ac:dyDescent="0.25">
      <c r="A96" s="23"/>
      <c r="B96" s="24"/>
      <c r="C96" s="24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16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15"/>
    </row>
    <row r="97" spans="1:36" x14ac:dyDescent="0.25">
      <c r="A97" s="23"/>
      <c r="B97" s="24"/>
      <c r="C97" s="24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16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15"/>
    </row>
    <row r="98" spans="1:36" x14ac:dyDescent="0.25">
      <c r="A98" s="23"/>
      <c r="B98" s="24"/>
      <c r="C98" s="24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16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15"/>
    </row>
    <row r="99" spans="1:36" x14ac:dyDescent="0.25">
      <c r="A99" s="23"/>
      <c r="B99" s="24"/>
      <c r="C99" s="24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16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15"/>
    </row>
    <row r="100" spans="1:36" x14ac:dyDescent="0.25">
      <c r="A100" s="23"/>
      <c r="B100" s="24"/>
      <c r="C100" s="24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16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15"/>
    </row>
    <row r="101" spans="1:36" x14ac:dyDescent="0.25">
      <c r="A101" s="23"/>
      <c r="B101" s="24"/>
      <c r="C101" s="24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16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15"/>
    </row>
    <row r="102" spans="1:36" x14ac:dyDescent="0.25">
      <c r="A102" s="23"/>
      <c r="B102" s="24"/>
      <c r="C102" s="24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16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15"/>
    </row>
    <row r="103" spans="1:36" x14ac:dyDescent="0.25">
      <c r="A103" s="23"/>
      <c r="B103" s="24"/>
      <c r="C103" s="24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16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15"/>
    </row>
    <row r="104" spans="1:36" x14ac:dyDescent="0.25">
      <c r="A104" s="23"/>
      <c r="B104" s="24"/>
      <c r="C104" s="24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16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15"/>
    </row>
    <row r="105" spans="1:36" x14ac:dyDescent="0.25">
      <c r="A105" s="23"/>
      <c r="B105" s="24"/>
      <c r="C105" s="24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16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15"/>
    </row>
    <row r="106" spans="1:36" x14ac:dyDescent="0.25">
      <c r="A106" s="23"/>
      <c r="B106" s="24"/>
      <c r="C106" s="24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16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15"/>
    </row>
    <row r="107" spans="1:36" x14ac:dyDescent="0.25">
      <c r="A107" s="23"/>
      <c r="B107" s="24"/>
      <c r="C107" s="24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16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15"/>
    </row>
    <row r="108" spans="1:36" x14ac:dyDescent="0.25">
      <c r="A108" s="23"/>
      <c r="B108" s="24"/>
      <c r="C108" s="24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16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15"/>
    </row>
    <row r="109" spans="1:36" x14ac:dyDescent="0.25">
      <c r="A109" s="23"/>
      <c r="B109" s="24"/>
      <c r="C109" s="24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16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15"/>
    </row>
    <row r="110" spans="1:36" x14ac:dyDescent="0.25">
      <c r="A110" s="23"/>
      <c r="B110" s="24"/>
      <c r="C110" s="24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16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15"/>
    </row>
    <row r="111" spans="1:36" x14ac:dyDescent="0.25">
      <c r="A111" s="23"/>
      <c r="B111" s="24"/>
      <c r="C111" s="24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16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15"/>
    </row>
    <row r="112" spans="1:36" x14ac:dyDescent="0.25">
      <c r="A112" s="23"/>
      <c r="B112" s="24"/>
      <c r="C112" s="24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16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15"/>
    </row>
    <row r="113" spans="1:36" x14ac:dyDescent="0.25">
      <c r="A113" s="23"/>
      <c r="B113" s="24"/>
      <c r="C113" s="24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16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15"/>
    </row>
    <row r="114" spans="1:36" x14ac:dyDescent="0.25">
      <c r="A114" s="23"/>
      <c r="B114" s="24"/>
      <c r="C114" s="24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16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15"/>
    </row>
    <row r="115" spans="1:36" x14ac:dyDescent="0.25">
      <c r="A115" s="23"/>
      <c r="B115" s="24"/>
      <c r="C115" s="24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16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15"/>
    </row>
    <row r="116" spans="1:36" x14ac:dyDescent="0.25">
      <c r="A116" s="23"/>
      <c r="B116" s="24"/>
      <c r="C116" s="24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16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15"/>
    </row>
    <row r="117" spans="1:36" x14ac:dyDescent="0.25">
      <c r="A117" s="23"/>
      <c r="B117" s="24"/>
      <c r="C117" s="24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16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15"/>
    </row>
    <row r="118" spans="1:36" x14ac:dyDescent="0.25">
      <c r="A118" s="23"/>
      <c r="B118" s="24"/>
      <c r="C118" s="24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16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15"/>
    </row>
    <row r="119" spans="1:36" x14ac:dyDescent="0.25">
      <c r="A119" s="23"/>
      <c r="B119" s="24"/>
      <c r="C119" s="24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16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15"/>
    </row>
    <row r="120" spans="1:36" x14ac:dyDescent="0.25">
      <c r="A120" s="23"/>
      <c r="B120" s="24"/>
      <c r="C120" s="24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16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15"/>
    </row>
    <row r="121" spans="1:36" x14ac:dyDescent="0.25">
      <c r="A121" s="23"/>
      <c r="B121" s="24"/>
      <c r="C121" s="24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16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15"/>
    </row>
    <row r="122" spans="1:36" x14ac:dyDescent="0.25">
      <c r="A122" s="23"/>
      <c r="B122" s="24"/>
      <c r="C122" s="24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16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15"/>
    </row>
    <row r="123" spans="1:36" x14ac:dyDescent="0.25">
      <c r="A123" s="23"/>
      <c r="B123" s="24"/>
      <c r="C123" s="24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16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15"/>
    </row>
    <row r="124" spans="1:36" x14ac:dyDescent="0.25">
      <c r="A124" s="23"/>
      <c r="B124" s="24"/>
      <c r="C124" s="24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16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15"/>
    </row>
    <row r="125" spans="1:36" x14ac:dyDescent="0.25">
      <c r="A125" s="23"/>
      <c r="B125" s="24"/>
      <c r="C125" s="24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16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15"/>
    </row>
    <row r="126" spans="1:36" x14ac:dyDescent="0.25">
      <c r="A126" s="23"/>
      <c r="B126" s="24"/>
      <c r="C126" s="24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16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15"/>
    </row>
    <row r="127" spans="1:36" x14ac:dyDescent="0.25">
      <c r="A127" s="23"/>
      <c r="B127" s="24"/>
      <c r="C127" s="24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16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15"/>
    </row>
    <row r="128" spans="1:36" x14ac:dyDescent="0.25">
      <c r="A128" s="23"/>
      <c r="B128" s="24"/>
      <c r="C128" s="24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16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15"/>
    </row>
    <row r="129" spans="1:36" x14ac:dyDescent="0.25">
      <c r="A129" s="23"/>
      <c r="B129" s="24"/>
      <c r="C129" s="24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16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15"/>
    </row>
    <row r="130" spans="1:36" x14ac:dyDescent="0.25">
      <c r="A130" s="23"/>
      <c r="B130" s="24"/>
      <c r="C130" s="24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16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15"/>
    </row>
    <row r="131" spans="1:36" x14ac:dyDescent="0.25">
      <c r="A131" s="23"/>
      <c r="B131" s="24"/>
      <c r="C131" s="24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16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15"/>
    </row>
    <row r="132" spans="1:36" x14ac:dyDescent="0.25">
      <c r="A132" s="23"/>
      <c r="B132" s="24"/>
      <c r="C132" s="24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16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15"/>
    </row>
    <row r="133" spans="1:36" x14ac:dyDescent="0.25">
      <c r="A133" s="23"/>
      <c r="B133" s="24"/>
      <c r="C133" s="24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16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15"/>
    </row>
    <row r="134" spans="1:36" x14ac:dyDescent="0.25">
      <c r="A134" s="23"/>
      <c r="B134" s="24"/>
      <c r="C134" s="24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16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15"/>
    </row>
    <row r="135" spans="1:36" x14ac:dyDescent="0.25">
      <c r="A135" s="23"/>
      <c r="B135" s="24"/>
      <c r="C135" s="24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16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15"/>
    </row>
    <row r="136" spans="1:36" x14ac:dyDescent="0.25">
      <c r="A136" s="23"/>
      <c r="B136" s="24"/>
      <c r="C136" s="24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16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15"/>
    </row>
    <row r="137" spans="1:36" x14ac:dyDescent="0.25">
      <c r="A137" s="23"/>
      <c r="B137" s="24"/>
      <c r="C137" s="24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16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15"/>
    </row>
    <row r="138" spans="1:36" x14ac:dyDescent="0.25">
      <c r="A138" s="23"/>
      <c r="B138" s="24"/>
      <c r="C138" s="24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16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15"/>
    </row>
    <row r="139" spans="1:36" x14ac:dyDescent="0.25">
      <c r="A139" s="23"/>
      <c r="B139" s="24"/>
      <c r="C139" s="24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16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15"/>
    </row>
    <row r="140" spans="1:36" x14ac:dyDescent="0.25">
      <c r="A140" s="23"/>
      <c r="B140" s="24"/>
      <c r="C140" s="24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16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15"/>
    </row>
    <row r="141" spans="1:36" x14ac:dyDescent="0.25">
      <c r="A141" s="23"/>
      <c r="B141" s="24"/>
      <c r="C141" s="24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16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15"/>
    </row>
    <row r="142" spans="1:36" x14ac:dyDescent="0.25">
      <c r="A142" s="23"/>
      <c r="B142" s="24"/>
      <c r="C142" s="24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16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15"/>
    </row>
    <row r="143" spans="1:36" x14ac:dyDescent="0.25">
      <c r="A143" s="23"/>
      <c r="B143" s="24"/>
      <c r="C143" s="24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16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15"/>
    </row>
    <row r="144" spans="1:36" x14ac:dyDescent="0.25">
      <c r="A144" s="23"/>
      <c r="B144" s="24"/>
      <c r="C144" s="24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16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15"/>
    </row>
    <row r="145" spans="1:36" x14ac:dyDescent="0.25">
      <c r="A145" s="23"/>
      <c r="B145" s="24"/>
      <c r="C145" s="24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16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15"/>
    </row>
    <row r="146" spans="1:36" x14ac:dyDescent="0.25">
      <c r="A146" s="23"/>
      <c r="B146" s="24"/>
      <c r="C146" s="24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16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15"/>
    </row>
    <row r="147" spans="1:36" x14ac:dyDescent="0.25">
      <c r="A147" s="23"/>
      <c r="B147" s="24"/>
      <c r="C147" s="24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16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15"/>
    </row>
    <row r="148" spans="1:36" x14ac:dyDescent="0.25">
      <c r="A148" s="23"/>
      <c r="B148" s="24"/>
      <c r="C148" s="24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16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15"/>
    </row>
    <row r="149" spans="1:36" x14ac:dyDescent="0.25">
      <c r="A149" s="23"/>
      <c r="B149" s="24"/>
      <c r="C149" s="24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16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15"/>
    </row>
    <row r="150" spans="1:36" x14ac:dyDescent="0.25">
      <c r="A150" s="23"/>
      <c r="B150" s="24"/>
      <c r="C150" s="24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16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15"/>
    </row>
    <row r="151" spans="1:36" x14ac:dyDescent="0.25">
      <c r="A151" s="23"/>
      <c r="B151" s="24"/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16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15"/>
    </row>
    <row r="152" spans="1:36" x14ac:dyDescent="0.25">
      <c r="A152" s="23"/>
      <c r="B152" s="24"/>
      <c r="C152" s="24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16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15"/>
    </row>
    <row r="153" spans="1:36" x14ac:dyDescent="0.25">
      <c r="A153" s="23"/>
      <c r="B153" s="24"/>
      <c r="C153" s="24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16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15"/>
    </row>
    <row r="154" spans="1:36" x14ac:dyDescent="0.25">
      <c r="A154" s="23"/>
      <c r="B154" s="24"/>
      <c r="C154" s="24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16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15"/>
    </row>
    <row r="155" spans="1:36" x14ac:dyDescent="0.25">
      <c r="A155" s="23"/>
      <c r="B155" s="24"/>
      <c r="C155" s="24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16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15"/>
    </row>
    <row r="156" spans="1:36" x14ac:dyDescent="0.25">
      <c r="A156" s="23"/>
      <c r="B156" s="24"/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16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15"/>
    </row>
    <row r="157" spans="1:36" x14ac:dyDescent="0.25">
      <c r="A157" s="23"/>
      <c r="B157" s="24"/>
      <c r="C157" s="24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16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15"/>
    </row>
    <row r="158" spans="1:36" x14ac:dyDescent="0.25">
      <c r="A158" s="23"/>
      <c r="B158" s="24"/>
      <c r="C158" s="24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16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15"/>
    </row>
    <row r="159" spans="1:36" x14ac:dyDescent="0.25">
      <c r="A159" s="23"/>
      <c r="B159" s="24"/>
      <c r="C159" s="24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16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15"/>
    </row>
    <row r="160" spans="1:36" x14ac:dyDescent="0.25">
      <c r="A160" s="23"/>
      <c r="B160" s="24"/>
      <c r="C160" s="24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16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15"/>
    </row>
    <row r="161" spans="1:36" x14ac:dyDescent="0.25">
      <c r="A161" s="23"/>
      <c r="B161" s="24"/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16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15"/>
    </row>
    <row r="162" spans="1:36" x14ac:dyDescent="0.25">
      <c r="A162" s="23"/>
      <c r="B162" s="24"/>
      <c r="C162" s="24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16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15"/>
    </row>
    <row r="163" spans="1:36" x14ac:dyDescent="0.25">
      <c r="A163" s="23"/>
      <c r="B163" s="24"/>
      <c r="C163" s="24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16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15"/>
    </row>
    <row r="164" spans="1:36" x14ac:dyDescent="0.25">
      <c r="A164" s="23"/>
      <c r="B164" s="24"/>
      <c r="C164" s="24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16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15"/>
    </row>
    <row r="165" spans="1:36" x14ac:dyDescent="0.25">
      <c r="A165" s="23"/>
      <c r="B165" s="24"/>
      <c r="C165" s="24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16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15"/>
    </row>
    <row r="166" spans="1:36" x14ac:dyDescent="0.25">
      <c r="A166" s="23"/>
      <c r="B166" s="24"/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16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15"/>
    </row>
    <row r="167" spans="1:36" x14ac:dyDescent="0.25">
      <c r="A167" s="23"/>
      <c r="B167" s="24"/>
      <c r="C167" s="24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16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15"/>
    </row>
    <row r="168" spans="1:36" x14ac:dyDescent="0.25">
      <c r="A168" s="23"/>
      <c r="B168" s="24"/>
      <c r="C168" s="24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16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15"/>
    </row>
    <row r="169" spans="1:36" x14ac:dyDescent="0.25">
      <c r="A169" s="23"/>
      <c r="B169" s="24"/>
      <c r="C169" s="24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16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15"/>
    </row>
    <row r="170" spans="1:36" x14ac:dyDescent="0.25">
      <c r="A170" s="23"/>
      <c r="B170" s="24"/>
      <c r="C170" s="24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16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15"/>
    </row>
    <row r="171" spans="1:36" x14ac:dyDescent="0.25">
      <c r="A171" s="23"/>
      <c r="B171" s="24"/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16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15"/>
    </row>
    <row r="172" spans="1:36" x14ac:dyDescent="0.25">
      <c r="A172" s="23"/>
      <c r="B172" s="24"/>
      <c r="C172" s="24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16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15"/>
    </row>
    <row r="173" spans="1:36" x14ac:dyDescent="0.25">
      <c r="A173" s="23"/>
      <c r="B173" s="24"/>
      <c r="C173" s="24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16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15"/>
    </row>
    <row r="174" spans="1:36" x14ac:dyDescent="0.25">
      <c r="A174" s="23"/>
      <c r="B174" s="24"/>
      <c r="C174" s="24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16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15"/>
    </row>
    <row r="175" spans="1:36" x14ac:dyDescent="0.25">
      <c r="A175" s="23"/>
      <c r="B175" s="24"/>
      <c r="C175" s="24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16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15"/>
    </row>
    <row r="176" spans="1:36" x14ac:dyDescent="0.25">
      <c r="A176" s="23"/>
      <c r="B176" s="24"/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16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15"/>
    </row>
    <row r="177" spans="1:36" x14ac:dyDescent="0.25">
      <c r="A177" s="23"/>
      <c r="B177" s="24"/>
      <c r="C177" s="24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16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15"/>
    </row>
    <row r="178" spans="1:36" x14ac:dyDescent="0.25">
      <c r="A178" s="23"/>
      <c r="B178" s="24"/>
      <c r="C178" s="24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16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15"/>
    </row>
    <row r="179" spans="1:36" x14ac:dyDescent="0.25">
      <c r="A179" s="23"/>
      <c r="B179" s="24"/>
      <c r="C179" s="24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16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15"/>
    </row>
    <row r="180" spans="1:36" x14ac:dyDescent="0.25">
      <c r="A180" s="23"/>
      <c r="B180" s="24"/>
      <c r="C180" s="24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16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15"/>
    </row>
    <row r="181" spans="1:36" x14ac:dyDescent="0.25">
      <c r="A181" s="23"/>
      <c r="B181" s="24"/>
      <c r="C181" s="24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16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15"/>
    </row>
    <row r="182" spans="1:36" x14ac:dyDescent="0.25">
      <c r="A182" s="23"/>
      <c r="B182" s="24"/>
      <c r="C182" s="24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16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15"/>
    </row>
    <row r="183" spans="1:36" x14ac:dyDescent="0.25">
      <c r="A183" s="23"/>
      <c r="B183" s="24"/>
      <c r="C183" s="24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16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15"/>
    </row>
    <row r="184" spans="1:36" x14ac:dyDescent="0.25">
      <c r="A184" s="23"/>
      <c r="B184" s="24"/>
      <c r="C184" s="24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16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15"/>
    </row>
    <row r="185" spans="1:36" x14ac:dyDescent="0.25">
      <c r="A185" s="23"/>
      <c r="B185" s="24"/>
      <c r="C185" s="24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16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15"/>
    </row>
    <row r="186" spans="1:36" x14ac:dyDescent="0.25">
      <c r="A186" s="23"/>
      <c r="B186" s="24"/>
      <c r="C186" s="24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16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15"/>
    </row>
    <row r="187" spans="1:36" x14ac:dyDescent="0.25">
      <c r="A187" s="23"/>
      <c r="B187" s="24"/>
      <c r="C187" s="24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16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15"/>
    </row>
    <row r="188" spans="1:36" x14ac:dyDescent="0.25">
      <c r="A188" s="23"/>
      <c r="B188" s="24"/>
      <c r="C188" s="24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16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15"/>
    </row>
    <row r="189" spans="1:36" x14ac:dyDescent="0.25">
      <c r="A189" s="23"/>
      <c r="B189" s="24"/>
      <c r="C189" s="24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16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15"/>
    </row>
    <row r="190" spans="1:36" x14ac:dyDescent="0.25">
      <c r="A190" s="23"/>
      <c r="B190" s="24"/>
      <c r="C190" s="24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16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15"/>
    </row>
    <row r="191" spans="1:36" x14ac:dyDescent="0.25">
      <c r="A191" s="23"/>
      <c r="B191" s="24"/>
      <c r="C191" s="24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16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15"/>
    </row>
    <row r="192" spans="1:36" x14ac:dyDescent="0.25">
      <c r="A192" s="23"/>
      <c r="B192" s="24"/>
      <c r="C192" s="24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16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15"/>
    </row>
    <row r="193" spans="1:36" x14ac:dyDescent="0.25">
      <c r="A193" s="23"/>
      <c r="B193" s="24"/>
      <c r="C193" s="24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16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15"/>
    </row>
    <row r="194" spans="1:36" x14ac:dyDescent="0.25">
      <c r="A194" s="23"/>
      <c r="B194" s="24"/>
      <c r="C194" s="24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16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15"/>
    </row>
    <row r="195" spans="1:36" x14ac:dyDescent="0.25">
      <c r="A195" s="23"/>
      <c r="B195" s="24"/>
      <c r="C195" s="24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16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15"/>
    </row>
    <row r="196" spans="1:36" x14ac:dyDescent="0.25">
      <c r="A196" s="23"/>
      <c r="B196" s="24"/>
      <c r="C196" s="24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16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15"/>
    </row>
    <row r="197" spans="1:36" x14ac:dyDescent="0.25">
      <c r="A197" s="23"/>
      <c r="B197" s="24"/>
      <c r="C197" s="24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16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15"/>
    </row>
    <row r="198" spans="1:36" x14ac:dyDescent="0.25">
      <c r="A198" s="23"/>
      <c r="B198" s="24"/>
      <c r="C198" s="24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16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15"/>
    </row>
    <row r="199" spans="1:36" x14ac:dyDescent="0.25">
      <c r="A199" s="23"/>
      <c r="B199" s="24"/>
      <c r="C199" s="24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16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15"/>
    </row>
    <row r="200" spans="1:36" x14ac:dyDescent="0.25">
      <c r="A200" s="23"/>
      <c r="B200" s="24"/>
      <c r="C200" s="24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16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15"/>
    </row>
    <row r="201" spans="1:36" x14ac:dyDescent="0.25">
      <c r="A201" s="23"/>
      <c r="B201" s="24"/>
      <c r="C201" s="24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16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15"/>
    </row>
    <row r="202" spans="1:36" x14ac:dyDescent="0.25">
      <c r="A202" s="23"/>
      <c r="B202" s="24"/>
      <c r="C202" s="24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16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15"/>
    </row>
    <row r="203" spans="1:36" x14ac:dyDescent="0.25">
      <c r="A203" s="23"/>
      <c r="B203" s="24"/>
      <c r="C203" s="24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16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15"/>
    </row>
    <row r="204" spans="1:36" x14ac:dyDescent="0.25">
      <c r="A204" s="23"/>
      <c r="B204" s="24"/>
      <c r="C204" s="24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16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15"/>
    </row>
    <row r="205" spans="1:36" x14ac:dyDescent="0.25">
      <c r="A205" s="23"/>
      <c r="B205" s="24"/>
      <c r="C205" s="24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6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15"/>
    </row>
    <row r="206" spans="1:36" x14ac:dyDescent="0.25">
      <c r="A206" s="23"/>
      <c r="B206" s="24"/>
      <c r="C206" s="24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16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15"/>
    </row>
    <row r="207" spans="1:36" x14ac:dyDescent="0.25">
      <c r="A207" s="23"/>
      <c r="B207" s="24"/>
      <c r="C207" s="24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16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15"/>
    </row>
    <row r="208" spans="1:36" x14ac:dyDescent="0.25">
      <c r="A208" s="23"/>
      <c r="B208" s="24"/>
      <c r="C208" s="24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16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15"/>
    </row>
    <row r="209" spans="1:36" x14ac:dyDescent="0.25">
      <c r="A209" s="23"/>
      <c r="B209" s="24"/>
      <c r="C209" s="24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16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15"/>
    </row>
    <row r="210" spans="1:36" x14ac:dyDescent="0.25">
      <c r="A210" s="23"/>
      <c r="B210" s="24"/>
      <c r="C210" s="24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16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15"/>
    </row>
    <row r="211" spans="1:36" x14ac:dyDescent="0.25">
      <c r="A211" s="23"/>
      <c r="B211" s="24"/>
      <c r="C211" s="24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16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15"/>
    </row>
    <row r="212" spans="1:36" x14ac:dyDescent="0.25">
      <c r="A212" s="23"/>
      <c r="B212" s="24"/>
      <c r="C212" s="24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16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15"/>
    </row>
    <row r="213" spans="1:36" x14ac:dyDescent="0.25">
      <c r="A213" s="23"/>
      <c r="B213" s="24"/>
      <c r="C213" s="24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16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15"/>
    </row>
    <row r="214" spans="1:36" x14ac:dyDescent="0.25">
      <c r="A214" s="23"/>
      <c r="B214" s="24"/>
      <c r="C214" s="24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16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15"/>
    </row>
    <row r="215" spans="1:36" x14ac:dyDescent="0.25">
      <c r="A215" s="23"/>
      <c r="B215" s="24"/>
      <c r="C215" s="24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16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15"/>
    </row>
    <row r="216" spans="1:36" x14ac:dyDescent="0.25">
      <c r="A216" s="23"/>
      <c r="B216" s="24"/>
      <c r="C216" s="24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16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15"/>
    </row>
    <row r="217" spans="1:36" x14ac:dyDescent="0.25">
      <c r="A217" s="23"/>
      <c r="B217" s="24"/>
      <c r="C217" s="24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16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15"/>
    </row>
    <row r="218" spans="1:36" x14ac:dyDescent="0.25">
      <c r="A218" s="23"/>
      <c r="B218" s="24"/>
      <c r="C218" s="24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16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15"/>
    </row>
    <row r="219" spans="1:36" x14ac:dyDescent="0.25">
      <c r="A219" s="23"/>
      <c r="B219" s="24"/>
      <c r="C219" s="24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16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15"/>
    </row>
    <row r="220" spans="1:36" x14ac:dyDescent="0.25">
      <c r="A220" s="23"/>
      <c r="B220" s="24"/>
      <c r="C220" s="24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16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15"/>
    </row>
    <row r="221" spans="1:36" x14ac:dyDescent="0.25">
      <c r="A221" s="23"/>
      <c r="B221" s="24"/>
      <c r="C221" s="24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16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15"/>
    </row>
    <row r="222" spans="1:36" x14ac:dyDescent="0.25">
      <c r="A222" s="23"/>
      <c r="B222" s="24"/>
      <c r="C222" s="24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16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15"/>
    </row>
    <row r="223" spans="1:36" x14ac:dyDescent="0.25">
      <c r="A223" s="23"/>
      <c r="B223" s="24"/>
      <c r="C223" s="24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16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15"/>
    </row>
    <row r="224" spans="1:36" x14ac:dyDescent="0.25">
      <c r="A224" s="23"/>
      <c r="B224" s="24"/>
      <c r="C224" s="24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16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15"/>
    </row>
    <row r="225" spans="1:36" x14ac:dyDescent="0.25">
      <c r="A225" s="23"/>
      <c r="B225" s="24"/>
      <c r="C225" s="24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16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15"/>
    </row>
    <row r="226" spans="1:36" x14ac:dyDescent="0.25">
      <c r="A226" s="23"/>
      <c r="B226" s="24"/>
      <c r="C226" s="24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16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15"/>
    </row>
    <row r="227" spans="1:36" x14ac:dyDescent="0.25">
      <c r="A227" s="23"/>
      <c r="B227" s="24"/>
      <c r="C227" s="24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16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15"/>
    </row>
    <row r="228" spans="1:36" x14ac:dyDescent="0.25">
      <c r="A228" s="23"/>
      <c r="B228" s="24"/>
      <c r="C228" s="24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16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15"/>
    </row>
    <row r="229" spans="1:36" x14ac:dyDescent="0.25">
      <c r="A229" s="23"/>
      <c r="B229" s="24"/>
      <c r="C229" s="24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16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15"/>
    </row>
    <row r="230" spans="1:36" x14ac:dyDescent="0.25">
      <c r="A230" s="23"/>
      <c r="B230" s="24"/>
      <c r="C230" s="24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16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15"/>
    </row>
    <row r="231" spans="1:36" x14ac:dyDescent="0.25">
      <c r="A231" s="23"/>
      <c r="B231" s="24"/>
      <c r="C231" s="24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16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15"/>
    </row>
    <row r="232" spans="1:36" x14ac:dyDescent="0.25">
      <c r="A232" s="23"/>
      <c r="B232" s="24"/>
      <c r="C232" s="24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16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15"/>
    </row>
    <row r="233" spans="1:36" x14ac:dyDescent="0.25">
      <c r="A233" s="23"/>
      <c r="B233" s="24"/>
      <c r="C233" s="24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16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15"/>
    </row>
    <row r="234" spans="1:36" x14ac:dyDescent="0.25">
      <c r="A234" s="23"/>
      <c r="B234" s="24"/>
      <c r="C234" s="24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16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15"/>
    </row>
    <row r="235" spans="1:36" x14ac:dyDescent="0.25">
      <c r="A235" s="23"/>
      <c r="B235" s="24"/>
      <c r="C235" s="24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16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15"/>
    </row>
    <row r="236" spans="1:36" x14ac:dyDescent="0.25">
      <c r="A236" s="23"/>
      <c r="B236" s="24"/>
      <c r="C236" s="24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16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15"/>
    </row>
    <row r="237" spans="1:36" x14ac:dyDescent="0.25">
      <c r="A237" s="23"/>
      <c r="B237" s="24"/>
      <c r="C237" s="24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16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15"/>
    </row>
    <row r="238" spans="1:36" x14ac:dyDescent="0.25">
      <c r="A238" s="23"/>
      <c r="B238" s="24"/>
      <c r="C238" s="24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16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15"/>
    </row>
    <row r="239" spans="1:36" x14ac:dyDescent="0.25">
      <c r="A239" s="23"/>
      <c r="B239" s="24"/>
      <c r="C239" s="24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16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15"/>
    </row>
    <row r="240" spans="1:36" x14ac:dyDescent="0.25">
      <c r="A240" s="23"/>
      <c r="B240" s="24"/>
      <c r="C240" s="24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16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15"/>
    </row>
    <row r="241" spans="1:36" x14ac:dyDescent="0.25">
      <c r="A241" s="23"/>
      <c r="B241" s="24"/>
      <c r="C241" s="24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16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15"/>
    </row>
    <row r="242" spans="1:36" x14ac:dyDescent="0.25">
      <c r="A242" s="23"/>
      <c r="B242" s="24"/>
      <c r="C242" s="24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16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15"/>
    </row>
    <row r="243" spans="1:36" x14ac:dyDescent="0.25">
      <c r="A243" s="23"/>
      <c r="B243" s="24"/>
      <c r="C243" s="24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16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15"/>
    </row>
    <row r="244" spans="1:36" x14ac:dyDescent="0.25">
      <c r="A244" s="23"/>
      <c r="B244" s="24"/>
      <c r="C244" s="24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16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15"/>
    </row>
    <row r="245" spans="1:36" x14ac:dyDescent="0.25">
      <c r="A245" s="23"/>
      <c r="B245" s="24"/>
      <c r="C245" s="24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16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15"/>
    </row>
    <row r="246" spans="1:36" x14ac:dyDescent="0.25">
      <c r="A246" s="23"/>
      <c r="B246" s="24"/>
      <c r="C246" s="24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16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15"/>
    </row>
    <row r="247" spans="1:36" x14ac:dyDescent="0.25">
      <c r="A247" s="23"/>
      <c r="B247" s="24"/>
      <c r="C247" s="24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16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15"/>
    </row>
    <row r="248" spans="1:36" x14ac:dyDescent="0.25">
      <c r="A248" s="23"/>
      <c r="B248" s="24"/>
      <c r="C248" s="24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16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15"/>
    </row>
    <row r="249" spans="1:36" x14ac:dyDescent="0.25">
      <c r="A249" s="23"/>
      <c r="B249" s="24"/>
      <c r="C249" s="24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16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15"/>
    </row>
    <row r="250" spans="1:36" x14ac:dyDescent="0.25">
      <c r="A250" s="23"/>
      <c r="B250" s="24"/>
      <c r="C250" s="24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16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15"/>
    </row>
    <row r="251" spans="1:36" x14ac:dyDescent="0.25">
      <c r="A251" s="23"/>
      <c r="B251" s="24"/>
      <c r="C251" s="24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16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15"/>
    </row>
    <row r="252" spans="1:36" x14ac:dyDescent="0.25">
      <c r="A252" s="23"/>
      <c r="B252" s="24"/>
      <c r="C252" s="24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16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15"/>
    </row>
    <row r="253" spans="1:36" x14ac:dyDescent="0.25">
      <c r="A253" s="23"/>
      <c r="B253" s="24"/>
      <c r="C253" s="24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16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15"/>
    </row>
    <row r="254" spans="1:36" x14ac:dyDescent="0.25">
      <c r="A254" s="23"/>
      <c r="B254" s="24"/>
      <c r="C254" s="24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16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15"/>
    </row>
    <row r="255" spans="1:36" x14ac:dyDescent="0.25">
      <c r="A255" s="23"/>
      <c r="B255" s="24"/>
      <c r="C255" s="24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16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15"/>
    </row>
    <row r="256" spans="1:36" x14ac:dyDescent="0.25">
      <c r="A256" s="23"/>
      <c r="B256" s="24"/>
      <c r="C256" s="24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16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15"/>
    </row>
    <row r="257" spans="1:36" x14ac:dyDescent="0.25">
      <c r="A257" s="23"/>
      <c r="B257" s="24"/>
      <c r="C257" s="24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16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15"/>
    </row>
    <row r="258" spans="1:36" x14ac:dyDescent="0.25">
      <c r="A258" s="23"/>
      <c r="B258" s="24"/>
      <c r="C258" s="24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16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15"/>
    </row>
    <row r="259" spans="1:36" x14ac:dyDescent="0.25">
      <c r="A259" s="23"/>
      <c r="B259" s="24"/>
      <c r="C259" s="24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16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15"/>
    </row>
    <row r="260" spans="1:36" x14ac:dyDescent="0.25">
      <c r="A260" s="23"/>
      <c r="B260" s="24"/>
      <c r="C260" s="24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16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15"/>
    </row>
    <row r="261" spans="1:36" x14ac:dyDescent="0.25">
      <c r="A261" s="23"/>
      <c r="B261" s="24"/>
      <c r="C261" s="24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16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15"/>
    </row>
    <row r="262" spans="1:36" x14ac:dyDescent="0.25">
      <c r="A262" s="23"/>
      <c r="B262" s="24"/>
      <c r="C262" s="24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16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15"/>
    </row>
    <row r="263" spans="1:36" x14ac:dyDescent="0.25">
      <c r="A263" s="23"/>
      <c r="B263" s="24"/>
      <c r="C263" s="24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16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15"/>
    </row>
    <row r="264" spans="1:36" x14ac:dyDescent="0.25">
      <c r="A264" s="23"/>
      <c r="B264" s="24"/>
      <c r="C264" s="24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16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15"/>
    </row>
    <row r="265" spans="1:36" x14ac:dyDescent="0.25">
      <c r="A265" s="23"/>
      <c r="B265" s="24"/>
      <c r="C265" s="24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16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15"/>
    </row>
    <row r="266" spans="1:36" x14ac:dyDescent="0.25">
      <c r="A266" s="23"/>
      <c r="B266" s="24"/>
      <c r="C266" s="24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16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15"/>
    </row>
    <row r="267" spans="1:36" x14ac:dyDescent="0.25">
      <c r="A267" s="23"/>
      <c r="B267" s="24"/>
      <c r="C267" s="24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16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15"/>
    </row>
    <row r="268" spans="1:36" x14ac:dyDescent="0.25">
      <c r="A268" s="23"/>
      <c r="B268" s="24"/>
      <c r="C268" s="24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16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15"/>
    </row>
    <row r="269" spans="1:36" x14ac:dyDescent="0.25">
      <c r="A269" s="23"/>
      <c r="B269" s="24"/>
      <c r="C269" s="24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16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15"/>
    </row>
    <row r="270" spans="1:36" x14ac:dyDescent="0.25">
      <c r="A270" s="23"/>
      <c r="B270" s="24"/>
      <c r="C270" s="24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16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15"/>
    </row>
    <row r="271" spans="1:36" x14ac:dyDescent="0.25">
      <c r="A271" s="23"/>
      <c r="B271" s="24"/>
      <c r="C271" s="24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16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15"/>
    </row>
    <row r="272" spans="1:36" x14ac:dyDescent="0.25">
      <c r="A272" s="23"/>
      <c r="B272" s="24"/>
      <c r="C272" s="24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16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15"/>
    </row>
    <row r="273" spans="1:36" x14ac:dyDescent="0.25">
      <c r="A273" s="23"/>
      <c r="B273" s="24"/>
      <c r="C273" s="24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16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15"/>
    </row>
    <row r="274" spans="1:36" x14ac:dyDescent="0.25">
      <c r="A274" s="23"/>
      <c r="B274" s="24"/>
      <c r="C274" s="24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16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15"/>
    </row>
    <row r="275" spans="1:36" x14ac:dyDescent="0.25">
      <c r="A275" s="23"/>
      <c r="B275" s="24"/>
      <c r="C275" s="24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16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15"/>
    </row>
    <row r="276" spans="1:36" x14ac:dyDescent="0.25">
      <c r="A276" s="23"/>
      <c r="B276" s="24"/>
      <c r="C276" s="24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16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15"/>
    </row>
    <row r="277" spans="1:36" x14ac:dyDescent="0.25">
      <c r="A277" s="23"/>
      <c r="B277" s="24"/>
      <c r="C277" s="24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16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15"/>
    </row>
    <row r="278" spans="1:36" x14ac:dyDescent="0.25">
      <c r="A278" s="23"/>
      <c r="B278" s="24"/>
      <c r="C278" s="24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16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15"/>
    </row>
    <row r="279" spans="1:36" x14ac:dyDescent="0.25">
      <c r="A279" s="23"/>
      <c r="B279" s="24"/>
      <c r="C279" s="24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16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15"/>
    </row>
    <row r="280" spans="1:36" x14ac:dyDescent="0.25">
      <c r="A280" s="23"/>
      <c r="B280" s="24"/>
      <c r="C280" s="24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16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15"/>
    </row>
    <row r="281" spans="1:36" x14ac:dyDescent="0.25">
      <c r="A281" s="23"/>
      <c r="B281" s="24"/>
      <c r="C281" s="24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16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15"/>
    </row>
    <row r="282" spans="1:36" x14ac:dyDescent="0.25">
      <c r="A282" s="23"/>
      <c r="B282" s="24"/>
      <c r="C282" s="24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16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15"/>
    </row>
    <row r="283" spans="1:36" x14ac:dyDescent="0.25">
      <c r="A283" s="23"/>
      <c r="B283" s="24"/>
      <c r="C283" s="24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16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15"/>
    </row>
    <row r="284" spans="1:36" x14ac:dyDescent="0.25">
      <c r="A284" s="23"/>
      <c r="B284" s="24"/>
      <c r="C284" s="24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16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15"/>
    </row>
    <row r="285" spans="1:36" x14ac:dyDescent="0.25">
      <c r="A285" s="23"/>
      <c r="B285" s="24"/>
      <c r="C285" s="24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16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15"/>
    </row>
    <row r="286" spans="1:36" x14ac:dyDescent="0.25">
      <c r="A286" s="23"/>
      <c r="B286" s="24"/>
      <c r="C286" s="24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16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15"/>
    </row>
    <row r="287" spans="1:36" x14ac:dyDescent="0.25">
      <c r="A287" s="23"/>
      <c r="B287" s="24"/>
      <c r="C287" s="24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16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15"/>
    </row>
    <row r="288" spans="1:36" x14ac:dyDescent="0.25">
      <c r="A288" s="23"/>
      <c r="B288" s="24"/>
      <c r="C288" s="24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16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15"/>
    </row>
    <row r="289" spans="1:36" x14ac:dyDescent="0.25">
      <c r="A289" s="23"/>
      <c r="B289" s="24"/>
      <c r="C289" s="24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16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15"/>
    </row>
    <row r="290" spans="1:36" x14ac:dyDescent="0.25">
      <c r="A290" s="23"/>
      <c r="B290" s="24"/>
      <c r="C290" s="24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16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15"/>
    </row>
    <row r="291" spans="1:36" x14ac:dyDescent="0.25">
      <c r="A291" s="23"/>
      <c r="B291" s="24"/>
      <c r="C291" s="24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16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15"/>
    </row>
    <row r="292" spans="1:36" x14ac:dyDescent="0.25">
      <c r="A292" s="23"/>
      <c r="B292" s="24"/>
      <c r="C292" s="24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16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15"/>
    </row>
    <row r="293" spans="1:36" x14ac:dyDescent="0.25">
      <c r="A293" s="23"/>
      <c r="B293" s="24"/>
      <c r="C293" s="24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16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15"/>
    </row>
    <row r="294" spans="1:36" x14ac:dyDescent="0.25">
      <c r="A294" s="23"/>
      <c r="B294" s="24"/>
      <c r="C294" s="24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16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15"/>
    </row>
    <row r="295" spans="1:36" x14ac:dyDescent="0.25">
      <c r="A295" s="23"/>
      <c r="B295" s="24"/>
      <c r="C295" s="24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16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15"/>
    </row>
    <row r="296" spans="1:36" x14ac:dyDescent="0.25">
      <c r="A296" s="23"/>
      <c r="B296" s="24"/>
      <c r="C296" s="24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16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15"/>
    </row>
    <row r="297" spans="1:36" x14ac:dyDescent="0.25">
      <c r="A297" s="23"/>
      <c r="B297" s="24"/>
      <c r="C297" s="24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16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15"/>
    </row>
    <row r="298" spans="1:36" x14ac:dyDescent="0.25">
      <c r="A298" s="23"/>
      <c r="B298" s="24"/>
      <c r="C298" s="24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16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15"/>
    </row>
    <row r="299" spans="1:36" x14ac:dyDescent="0.25">
      <c r="A299" s="23"/>
      <c r="B299" s="24"/>
      <c r="C299" s="24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16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15"/>
    </row>
    <row r="300" spans="1:36" x14ac:dyDescent="0.25">
      <c r="A300" s="23"/>
      <c r="B300" s="24"/>
      <c r="C300" s="24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16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15"/>
    </row>
    <row r="301" spans="1:36" x14ac:dyDescent="0.25">
      <c r="A301" s="23"/>
      <c r="B301" s="24"/>
      <c r="C301" s="24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16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15"/>
    </row>
    <row r="302" spans="1:36" x14ac:dyDescent="0.25">
      <c r="A302" s="23"/>
      <c r="B302" s="24"/>
      <c r="C302" s="24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16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15"/>
    </row>
    <row r="303" spans="1:36" x14ac:dyDescent="0.25">
      <c r="A303" s="23"/>
      <c r="B303" s="24"/>
      <c r="C303" s="24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16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15"/>
    </row>
    <row r="304" spans="1:36" x14ac:dyDescent="0.25">
      <c r="A304" s="23"/>
      <c r="B304" s="24"/>
      <c r="C304" s="24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16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15"/>
    </row>
    <row r="305" spans="1:36" x14ac:dyDescent="0.25">
      <c r="A305" s="23"/>
      <c r="B305" s="24"/>
      <c r="C305" s="24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16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15"/>
    </row>
    <row r="306" spans="1:36" x14ac:dyDescent="0.25">
      <c r="A306" s="23"/>
      <c r="B306" s="24"/>
      <c r="C306" s="24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16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15"/>
    </row>
    <row r="307" spans="1:36" x14ac:dyDescent="0.25">
      <c r="A307" s="23"/>
      <c r="B307" s="24"/>
      <c r="C307" s="24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16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15"/>
    </row>
    <row r="308" spans="1:36" x14ac:dyDescent="0.25">
      <c r="A308" s="23"/>
      <c r="B308" s="24"/>
      <c r="C308" s="24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16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15"/>
    </row>
    <row r="309" spans="1:36" x14ac:dyDescent="0.25">
      <c r="A309" s="23"/>
      <c r="B309" s="24"/>
      <c r="C309" s="24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16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15"/>
    </row>
    <row r="310" spans="1:36" x14ac:dyDescent="0.25">
      <c r="A310" s="23"/>
      <c r="B310" s="24"/>
      <c r="C310" s="24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16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15"/>
    </row>
    <row r="311" spans="1:36" x14ac:dyDescent="0.25">
      <c r="A311" s="23"/>
      <c r="B311" s="24"/>
      <c r="C311" s="24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16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15"/>
    </row>
    <row r="312" spans="1:36" x14ac:dyDescent="0.25">
      <c r="A312" s="23"/>
      <c r="B312" s="24"/>
      <c r="C312" s="24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16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15"/>
    </row>
    <row r="313" spans="1:36" x14ac:dyDescent="0.25">
      <c r="A313" s="23"/>
      <c r="B313" s="24"/>
      <c r="C313" s="24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16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15"/>
    </row>
    <row r="314" spans="1:36" x14ac:dyDescent="0.25">
      <c r="A314" s="23"/>
      <c r="B314" s="24"/>
      <c r="C314" s="24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16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15"/>
    </row>
    <row r="315" spans="1:36" x14ac:dyDescent="0.25">
      <c r="A315" s="23"/>
      <c r="B315" s="24"/>
      <c r="C315" s="24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16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15"/>
    </row>
    <row r="316" spans="1:36" x14ac:dyDescent="0.25">
      <c r="A316" s="23"/>
      <c r="B316" s="24"/>
      <c r="C316" s="24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16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15"/>
    </row>
    <row r="317" spans="1:36" x14ac:dyDescent="0.25">
      <c r="A317" s="23"/>
      <c r="B317" s="24"/>
      <c r="C317" s="24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16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15"/>
    </row>
    <row r="318" spans="1:36" x14ac:dyDescent="0.25">
      <c r="A318" s="23"/>
      <c r="B318" s="24"/>
      <c r="C318" s="24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16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15"/>
    </row>
    <row r="319" spans="1:36" x14ac:dyDescent="0.25">
      <c r="A319" s="23"/>
      <c r="B319" s="24"/>
      <c r="C319" s="24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16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15"/>
    </row>
    <row r="320" spans="1:36" x14ac:dyDescent="0.25">
      <c r="A320" s="23"/>
      <c r="B320" s="24"/>
      <c r="C320" s="24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16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15"/>
    </row>
    <row r="321" spans="1:36" x14ac:dyDescent="0.25">
      <c r="A321" s="23"/>
      <c r="B321" s="24"/>
      <c r="C321" s="24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16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15"/>
    </row>
    <row r="322" spans="1:36" x14ac:dyDescent="0.25">
      <c r="A322" s="23"/>
      <c r="B322" s="24"/>
      <c r="C322" s="24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16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15"/>
    </row>
    <row r="323" spans="1:36" x14ac:dyDescent="0.25">
      <c r="A323" s="23"/>
      <c r="B323" s="24"/>
      <c r="C323" s="24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16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15"/>
    </row>
    <row r="324" spans="1:36" x14ac:dyDescent="0.25">
      <c r="A324" s="23"/>
      <c r="B324" s="24"/>
      <c r="C324" s="24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16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15"/>
    </row>
    <row r="325" spans="1:36" x14ac:dyDescent="0.25">
      <c r="A325" s="23"/>
      <c r="B325" s="24"/>
      <c r="C325" s="24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16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15"/>
    </row>
    <row r="326" spans="1:36" x14ac:dyDescent="0.25">
      <c r="A326" s="23"/>
      <c r="B326" s="24"/>
      <c r="C326" s="24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16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15"/>
    </row>
    <row r="327" spans="1:36" x14ac:dyDescent="0.25">
      <c r="A327" s="23"/>
      <c r="B327" s="24"/>
      <c r="C327" s="24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16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15"/>
    </row>
    <row r="328" spans="1:36" x14ac:dyDescent="0.25">
      <c r="A328" s="23"/>
      <c r="B328" s="24"/>
      <c r="C328" s="24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16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15"/>
    </row>
    <row r="329" spans="1:36" x14ac:dyDescent="0.25">
      <c r="A329" s="23"/>
      <c r="B329" s="24"/>
      <c r="C329" s="24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16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15"/>
    </row>
    <row r="330" spans="1:36" x14ac:dyDescent="0.25">
      <c r="A330" s="23"/>
      <c r="B330" s="24"/>
      <c r="C330" s="24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16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15"/>
    </row>
    <row r="331" spans="1:36" x14ac:dyDescent="0.25">
      <c r="A331" s="23"/>
      <c r="B331" s="24"/>
      <c r="C331" s="24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16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15"/>
    </row>
    <row r="332" spans="1:36" x14ac:dyDescent="0.25">
      <c r="A332" s="23"/>
      <c r="B332" s="24"/>
      <c r="C332" s="24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16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15"/>
    </row>
    <row r="333" spans="1:36" x14ac:dyDescent="0.25">
      <c r="A333" s="23"/>
      <c r="B333" s="24"/>
      <c r="C333" s="24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16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15"/>
    </row>
    <row r="334" spans="1:36" x14ac:dyDescent="0.25">
      <c r="A334" s="23"/>
      <c r="B334" s="24"/>
      <c r="C334" s="24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16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15"/>
    </row>
    <row r="335" spans="1:36" x14ac:dyDescent="0.25">
      <c r="A335" s="23"/>
      <c r="B335" s="24"/>
      <c r="C335" s="24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16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15"/>
    </row>
    <row r="336" spans="1:36" x14ac:dyDescent="0.25">
      <c r="A336" s="23"/>
      <c r="B336" s="24"/>
      <c r="C336" s="24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16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15"/>
    </row>
    <row r="337" spans="1:36" x14ac:dyDescent="0.25">
      <c r="A337" s="23"/>
      <c r="B337" s="24"/>
      <c r="C337" s="24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16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15"/>
    </row>
    <row r="338" spans="1:36" x14ac:dyDescent="0.25">
      <c r="A338" s="23"/>
      <c r="B338" s="24"/>
      <c r="C338" s="24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16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15"/>
    </row>
    <row r="339" spans="1:36" x14ac:dyDescent="0.25">
      <c r="A339" s="23"/>
      <c r="B339" s="24"/>
      <c r="C339" s="24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16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15"/>
    </row>
    <row r="340" spans="1:36" x14ac:dyDescent="0.25">
      <c r="A340" s="23"/>
      <c r="B340" s="24"/>
      <c r="C340" s="24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16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15"/>
    </row>
    <row r="341" spans="1:36" x14ac:dyDescent="0.25">
      <c r="A341" s="23"/>
      <c r="B341" s="24"/>
      <c r="C341" s="24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16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15"/>
    </row>
    <row r="342" spans="1:36" x14ac:dyDescent="0.25">
      <c r="A342" s="23"/>
      <c r="B342" s="24"/>
      <c r="C342" s="24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16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15"/>
    </row>
    <row r="343" spans="1:36" x14ac:dyDescent="0.25">
      <c r="A343" s="23"/>
      <c r="B343" s="24"/>
      <c r="C343" s="24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16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15"/>
    </row>
    <row r="344" spans="1:36" x14ac:dyDescent="0.25">
      <c r="A344" s="23"/>
      <c r="B344" s="24"/>
      <c r="C344" s="24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16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15"/>
    </row>
    <row r="345" spans="1:36" x14ac:dyDescent="0.25">
      <c r="A345" s="23"/>
      <c r="B345" s="24"/>
      <c r="C345" s="24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16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15"/>
    </row>
    <row r="346" spans="1:36" x14ac:dyDescent="0.25">
      <c r="A346" s="23"/>
      <c r="B346" s="24"/>
      <c r="C346" s="24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16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15"/>
    </row>
    <row r="347" spans="1:36" x14ac:dyDescent="0.25">
      <c r="A347" s="23"/>
      <c r="B347" s="24"/>
      <c r="C347" s="24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16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15"/>
    </row>
    <row r="348" spans="1:36" x14ac:dyDescent="0.25">
      <c r="A348" s="23"/>
      <c r="B348" s="24"/>
      <c r="C348" s="24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16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15"/>
    </row>
    <row r="349" spans="1:36" x14ac:dyDescent="0.25">
      <c r="A349" s="23"/>
      <c r="B349" s="24"/>
      <c r="C349" s="24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16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15"/>
    </row>
    <row r="350" spans="1:36" x14ac:dyDescent="0.25">
      <c r="A350" s="23"/>
      <c r="B350" s="24"/>
      <c r="C350" s="24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16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15"/>
    </row>
    <row r="351" spans="1:36" x14ac:dyDescent="0.25">
      <c r="A351" s="23"/>
      <c r="B351" s="24"/>
      <c r="C351" s="24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16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15"/>
    </row>
    <row r="352" spans="1:36" x14ac:dyDescent="0.25">
      <c r="A352" s="23"/>
      <c r="B352" s="24"/>
      <c r="C352" s="24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16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15"/>
    </row>
    <row r="353" spans="1:36" x14ac:dyDescent="0.25">
      <c r="A353" s="23"/>
      <c r="B353" s="24"/>
      <c r="C353" s="24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16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15"/>
    </row>
    <row r="354" spans="1:36" x14ac:dyDescent="0.25">
      <c r="A354" s="23"/>
      <c r="B354" s="24"/>
      <c r="C354" s="24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16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15"/>
    </row>
    <row r="355" spans="1:36" x14ac:dyDescent="0.25">
      <c r="A355" s="23"/>
      <c r="B355" s="24"/>
      <c r="C355" s="24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16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15"/>
    </row>
    <row r="356" spans="1:36" x14ac:dyDescent="0.25">
      <c r="A356" s="23"/>
      <c r="B356" s="24"/>
      <c r="C356" s="24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16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15"/>
    </row>
    <row r="357" spans="1:36" x14ac:dyDescent="0.25">
      <c r="A357" s="23"/>
      <c r="B357" s="24"/>
      <c r="C357" s="24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16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15"/>
    </row>
    <row r="358" spans="1:36" x14ac:dyDescent="0.25">
      <c r="A358" s="23"/>
      <c r="B358" s="24"/>
      <c r="C358" s="24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16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15"/>
    </row>
    <row r="359" spans="1:36" x14ac:dyDescent="0.25">
      <c r="A359" s="23"/>
      <c r="B359" s="24"/>
      <c r="C359" s="24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16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15"/>
    </row>
    <row r="360" spans="1:36" x14ac:dyDescent="0.25">
      <c r="A360" s="23"/>
      <c r="B360" s="24"/>
      <c r="C360" s="24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16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15"/>
    </row>
    <row r="361" spans="1:36" x14ac:dyDescent="0.25">
      <c r="A361" s="23"/>
      <c r="B361" s="24"/>
      <c r="C361" s="24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16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15"/>
    </row>
    <row r="362" spans="1:36" x14ac:dyDescent="0.25">
      <c r="A362" s="23"/>
      <c r="B362" s="24"/>
      <c r="C362" s="24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16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15"/>
    </row>
    <row r="363" spans="1:36" x14ac:dyDescent="0.25">
      <c r="A363" s="23"/>
      <c r="B363" s="24"/>
      <c r="C363" s="24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16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15"/>
    </row>
    <row r="364" spans="1:36" x14ac:dyDescent="0.25">
      <c r="A364" s="23"/>
      <c r="B364" s="24"/>
      <c r="C364" s="24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16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15"/>
    </row>
    <row r="365" spans="1:36" x14ac:dyDescent="0.25">
      <c r="A365" s="23"/>
      <c r="B365" s="24"/>
      <c r="C365" s="24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16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15"/>
    </row>
    <row r="366" spans="1:36" x14ac:dyDescent="0.25">
      <c r="A366" s="23"/>
      <c r="B366" s="24"/>
      <c r="C366" s="24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16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15"/>
    </row>
    <row r="367" spans="1:36" x14ac:dyDescent="0.25">
      <c r="A367" s="23"/>
      <c r="B367" s="24"/>
      <c r="C367" s="24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16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15"/>
    </row>
    <row r="368" spans="1:36" x14ac:dyDescent="0.25">
      <c r="A368" s="23"/>
      <c r="B368" s="24"/>
      <c r="C368" s="24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16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15"/>
    </row>
    <row r="369" spans="1:36" x14ac:dyDescent="0.25">
      <c r="A369" s="23"/>
      <c r="B369" s="24"/>
      <c r="C369" s="24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16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15"/>
    </row>
    <row r="370" spans="1:36" x14ac:dyDescent="0.25">
      <c r="A370" s="23"/>
      <c r="B370" s="24"/>
      <c r="C370" s="24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16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15"/>
    </row>
    <row r="371" spans="1:36" x14ac:dyDescent="0.25">
      <c r="A371" s="23"/>
      <c r="B371" s="24"/>
      <c r="C371" s="24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16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15"/>
    </row>
    <row r="372" spans="1:36" x14ac:dyDescent="0.25">
      <c r="A372" s="23"/>
      <c r="B372" s="24"/>
      <c r="C372" s="24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16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15"/>
    </row>
    <row r="373" spans="1:36" x14ac:dyDescent="0.25">
      <c r="A373" s="23"/>
      <c r="B373" s="24"/>
      <c r="C373" s="24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16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15"/>
    </row>
    <row r="374" spans="1:36" x14ac:dyDescent="0.25">
      <c r="A374" s="23"/>
      <c r="B374" s="24"/>
      <c r="C374" s="24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16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15"/>
    </row>
    <row r="375" spans="1:36" x14ac:dyDescent="0.25">
      <c r="A375" s="23"/>
      <c r="B375" s="24"/>
      <c r="C375" s="24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16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15"/>
    </row>
    <row r="376" spans="1:36" x14ac:dyDescent="0.25">
      <c r="A376" s="23"/>
      <c r="B376" s="24"/>
      <c r="C376" s="24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16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15"/>
    </row>
    <row r="377" spans="1:36" x14ac:dyDescent="0.25">
      <c r="A377" s="23"/>
      <c r="B377" s="24"/>
      <c r="C377" s="24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16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15"/>
    </row>
    <row r="378" spans="1:36" x14ac:dyDescent="0.25">
      <c r="A378" s="23"/>
      <c r="B378" s="24"/>
      <c r="C378" s="24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16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15"/>
    </row>
    <row r="379" spans="1:36" x14ac:dyDescent="0.25">
      <c r="A379" s="23"/>
      <c r="B379" s="24"/>
      <c r="C379" s="24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16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15"/>
    </row>
    <row r="380" spans="1:36" x14ac:dyDescent="0.25">
      <c r="A380" s="23"/>
      <c r="B380" s="24"/>
      <c r="C380" s="24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16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15"/>
    </row>
    <row r="381" spans="1:36" x14ac:dyDescent="0.25">
      <c r="A381" s="23"/>
      <c r="B381" s="24"/>
      <c r="C381" s="24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16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15"/>
    </row>
    <row r="382" spans="1:36" x14ac:dyDescent="0.25">
      <c r="A382" s="23"/>
      <c r="B382" s="24"/>
      <c r="C382" s="24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16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15"/>
    </row>
    <row r="383" spans="1:36" x14ac:dyDescent="0.25">
      <c r="A383" s="23"/>
      <c r="B383" s="24"/>
      <c r="C383" s="24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16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15"/>
    </row>
    <row r="384" spans="1:36" x14ac:dyDescent="0.25">
      <c r="A384" s="23"/>
      <c r="B384" s="24"/>
      <c r="C384" s="24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16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15"/>
    </row>
    <row r="385" spans="1:36" x14ac:dyDescent="0.25">
      <c r="A385" s="23"/>
      <c r="B385" s="24"/>
      <c r="C385" s="24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16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15"/>
    </row>
    <row r="386" spans="1:36" x14ac:dyDescent="0.25">
      <c r="A386" s="23"/>
      <c r="B386" s="24"/>
      <c r="C386" s="24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16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15"/>
    </row>
    <row r="387" spans="1:36" x14ac:dyDescent="0.25">
      <c r="A387" s="23"/>
      <c r="B387" s="24"/>
      <c r="C387" s="24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16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15"/>
    </row>
    <row r="388" spans="1:36" x14ac:dyDescent="0.25">
      <c r="A388" s="23"/>
      <c r="B388" s="24"/>
      <c r="C388" s="24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16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15"/>
    </row>
    <row r="389" spans="1:36" x14ac:dyDescent="0.25">
      <c r="A389" s="23"/>
      <c r="B389" s="24"/>
      <c r="C389" s="24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16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15"/>
    </row>
    <row r="390" spans="1:36" x14ac:dyDescent="0.25">
      <c r="A390" s="23"/>
      <c r="B390" s="24"/>
      <c r="C390" s="24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16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15"/>
    </row>
    <row r="391" spans="1:36" x14ac:dyDescent="0.25">
      <c r="A391" s="23"/>
      <c r="B391" s="24"/>
      <c r="C391" s="24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16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15"/>
    </row>
    <row r="392" spans="1:36" x14ac:dyDescent="0.25">
      <c r="A392" s="23"/>
      <c r="B392" s="24"/>
      <c r="C392" s="24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16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15"/>
    </row>
    <row r="393" spans="1:36" x14ac:dyDescent="0.25">
      <c r="A393" s="23"/>
      <c r="B393" s="24"/>
      <c r="C393" s="24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16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15"/>
    </row>
    <row r="394" spans="1:36" x14ac:dyDescent="0.25">
      <c r="A394" s="23"/>
      <c r="B394" s="24"/>
      <c r="C394" s="24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16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15"/>
    </row>
    <row r="395" spans="1:36" x14ac:dyDescent="0.25">
      <c r="A395" s="23"/>
      <c r="B395" s="24"/>
      <c r="C395" s="24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16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15"/>
    </row>
    <row r="396" spans="1:36" x14ac:dyDescent="0.25">
      <c r="A396" s="23"/>
      <c r="B396" s="24"/>
      <c r="C396" s="24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16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15"/>
    </row>
    <row r="397" spans="1:36" x14ac:dyDescent="0.25">
      <c r="A397" s="23"/>
      <c r="B397" s="24"/>
      <c r="C397" s="24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16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15"/>
    </row>
    <row r="398" spans="1:36" x14ac:dyDescent="0.25">
      <c r="A398" s="23"/>
      <c r="B398" s="24"/>
      <c r="C398" s="24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16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15"/>
    </row>
    <row r="399" spans="1:36" x14ac:dyDescent="0.25">
      <c r="A399" s="23"/>
      <c r="B399" s="24"/>
      <c r="C399" s="24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16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15"/>
    </row>
    <row r="400" spans="1:36" x14ac:dyDescent="0.25">
      <c r="A400" s="23"/>
      <c r="B400" s="24"/>
      <c r="C400" s="24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16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15"/>
    </row>
    <row r="401" spans="1:36" x14ac:dyDescent="0.25">
      <c r="A401" s="23"/>
      <c r="B401" s="24"/>
      <c r="C401" s="24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16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15"/>
    </row>
    <row r="402" spans="1:36" x14ac:dyDescent="0.25">
      <c r="A402" s="23"/>
      <c r="B402" s="24"/>
      <c r="C402" s="24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16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15"/>
    </row>
    <row r="403" spans="1:36" x14ac:dyDescent="0.25">
      <c r="A403" s="23"/>
      <c r="B403" s="24"/>
      <c r="C403" s="24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16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15"/>
    </row>
    <row r="404" spans="1:36" x14ac:dyDescent="0.25">
      <c r="A404" s="23"/>
      <c r="B404" s="24"/>
      <c r="C404" s="24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16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15"/>
    </row>
    <row r="405" spans="1:36" x14ac:dyDescent="0.25">
      <c r="A405" s="23"/>
      <c r="B405" s="24"/>
      <c r="C405" s="24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16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15"/>
    </row>
    <row r="406" spans="1:36" x14ac:dyDescent="0.25">
      <c r="A406" s="23"/>
      <c r="B406" s="24"/>
      <c r="C406" s="24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16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15"/>
    </row>
    <row r="407" spans="1:36" x14ac:dyDescent="0.25">
      <c r="A407" s="23"/>
      <c r="B407" s="24"/>
      <c r="C407" s="24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16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15"/>
    </row>
    <row r="408" spans="1:36" x14ac:dyDescent="0.25">
      <c r="A408" s="23"/>
      <c r="B408" s="24"/>
      <c r="C408" s="24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16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15"/>
    </row>
    <row r="409" spans="1:36" x14ac:dyDescent="0.25">
      <c r="A409" s="23"/>
      <c r="B409" s="24"/>
      <c r="C409" s="24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16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15"/>
    </row>
    <row r="410" spans="1:36" x14ac:dyDescent="0.25">
      <c r="A410" s="23"/>
      <c r="B410" s="24"/>
      <c r="C410" s="24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16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15"/>
    </row>
    <row r="411" spans="1:36" x14ac:dyDescent="0.25">
      <c r="A411" s="23"/>
      <c r="B411" s="24"/>
      <c r="C411" s="24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16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15"/>
    </row>
    <row r="412" spans="1:36" x14ac:dyDescent="0.25">
      <c r="A412" s="23"/>
      <c r="B412" s="24"/>
      <c r="C412" s="24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16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15"/>
    </row>
    <row r="413" spans="1:36" x14ac:dyDescent="0.25">
      <c r="A413" s="23"/>
      <c r="B413" s="24"/>
      <c r="C413" s="24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16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15"/>
    </row>
    <row r="414" spans="1:36" x14ac:dyDescent="0.25">
      <c r="A414" s="23"/>
      <c r="B414" s="24"/>
      <c r="C414" s="24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16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15"/>
    </row>
    <row r="415" spans="1:36" x14ac:dyDescent="0.25">
      <c r="A415" s="23"/>
      <c r="B415" s="24"/>
      <c r="C415" s="24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16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15"/>
    </row>
    <row r="416" spans="1:36" x14ac:dyDescent="0.25">
      <c r="A416" s="23"/>
      <c r="B416" s="24"/>
      <c r="C416" s="24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16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15"/>
    </row>
    <row r="417" spans="1:36" x14ac:dyDescent="0.25">
      <c r="A417" s="23"/>
      <c r="B417" s="24"/>
      <c r="C417" s="24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16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15"/>
    </row>
    <row r="418" spans="1:36" x14ac:dyDescent="0.25">
      <c r="A418" s="23"/>
      <c r="B418" s="24"/>
      <c r="C418" s="24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16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15"/>
    </row>
    <row r="419" spans="1:36" x14ac:dyDescent="0.25">
      <c r="A419" s="23"/>
      <c r="B419" s="24"/>
      <c r="C419" s="24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16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15"/>
    </row>
    <row r="420" spans="1:36" x14ac:dyDescent="0.25">
      <c r="A420" s="23"/>
      <c r="B420" s="24"/>
      <c r="C420" s="24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16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15"/>
    </row>
    <row r="421" spans="1:36" x14ac:dyDescent="0.25">
      <c r="A421" s="23"/>
      <c r="B421" s="24"/>
      <c r="C421" s="24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16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15"/>
    </row>
    <row r="422" spans="1:36" x14ac:dyDescent="0.25">
      <c r="A422" s="23"/>
      <c r="B422" s="24"/>
      <c r="C422" s="24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16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15"/>
    </row>
    <row r="423" spans="1:36" x14ac:dyDescent="0.25">
      <c r="A423" s="23"/>
      <c r="B423" s="24"/>
      <c r="C423" s="24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16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15"/>
    </row>
    <row r="424" spans="1:36" x14ac:dyDescent="0.25">
      <c r="A424" s="23"/>
      <c r="B424" s="24"/>
      <c r="C424" s="24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16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15"/>
    </row>
    <row r="425" spans="1:36" x14ac:dyDescent="0.25">
      <c r="A425" s="23"/>
      <c r="B425" s="24"/>
      <c r="C425" s="24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16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15"/>
    </row>
    <row r="426" spans="1:36" x14ac:dyDescent="0.25">
      <c r="A426" s="23"/>
      <c r="B426" s="24"/>
      <c r="C426" s="24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16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15"/>
    </row>
    <row r="427" spans="1:36" x14ac:dyDescent="0.25">
      <c r="A427" s="23"/>
      <c r="B427" s="24"/>
      <c r="C427" s="24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16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15"/>
    </row>
    <row r="428" spans="1:36" x14ac:dyDescent="0.25">
      <c r="A428" s="23"/>
      <c r="B428" s="24"/>
      <c r="C428" s="24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16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15"/>
    </row>
    <row r="429" spans="1:36" x14ac:dyDescent="0.25">
      <c r="A429" s="23"/>
      <c r="B429" s="24"/>
      <c r="C429" s="24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16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15"/>
    </row>
    <row r="430" spans="1:36" x14ac:dyDescent="0.25">
      <c r="A430" s="23"/>
      <c r="B430" s="24"/>
      <c r="C430" s="24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16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15"/>
    </row>
    <row r="431" spans="1:36" x14ac:dyDescent="0.25">
      <c r="A431" s="23"/>
      <c r="B431" s="24"/>
      <c r="C431" s="24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16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15"/>
    </row>
    <row r="432" spans="1:36" x14ac:dyDescent="0.25">
      <c r="A432" s="23"/>
      <c r="B432" s="24"/>
      <c r="C432" s="24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16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15"/>
    </row>
    <row r="433" spans="1:36" x14ac:dyDescent="0.25">
      <c r="A433" s="23"/>
      <c r="B433" s="24"/>
      <c r="C433" s="24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16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15"/>
    </row>
    <row r="434" spans="1:36" x14ac:dyDescent="0.25">
      <c r="A434" s="23"/>
      <c r="B434" s="24"/>
      <c r="C434" s="24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16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15"/>
    </row>
    <row r="435" spans="1:36" x14ac:dyDescent="0.25">
      <c r="A435" s="23"/>
      <c r="B435" s="24"/>
      <c r="C435" s="24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16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15"/>
    </row>
    <row r="436" spans="1:36" x14ac:dyDescent="0.25">
      <c r="A436" s="23"/>
      <c r="B436" s="24"/>
      <c r="C436" s="24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16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15"/>
    </row>
    <row r="437" spans="1:36" x14ac:dyDescent="0.25">
      <c r="A437" s="23"/>
      <c r="B437" s="24"/>
      <c r="C437" s="24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16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15"/>
    </row>
    <row r="438" spans="1:36" x14ac:dyDescent="0.25">
      <c r="A438" s="23"/>
      <c r="B438" s="24"/>
      <c r="C438" s="24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16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15"/>
    </row>
    <row r="439" spans="1:36" x14ac:dyDescent="0.25">
      <c r="A439" s="23"/>
      <c r="B439" s="24"/>
      <c r="C439" s="24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16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15"/>
    </row>
    <row r="440" spans="1:36" x14ac:dyDescent="0.25">
      <c r="A440" s="23"/>
      <c r="B440" s="24"/>
      <c r="C440" s="24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16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15"/>
    </row>
    <row r="441" spans="1:36" x14ac:dyDescent="0.25">
      <c r="A441" s="23"/>
      <c r="B441" s="24"/>
      <c r="C441" s="24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16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15"/>
    </row>
    <row r="442" spans="1:36" x14ac:dyDescent="0.25">
      <c r="A442" s="23"/>
      <c r="B442" s="24"/>
      <c r="C442" s="24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16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15"/>
    </row>
    <row r="443" spans="1:36" x14ac:dyDescent="0.25">
      <c r="A443" s="23"/>
      <c r="B443" s="24"/>
      <c r="C443" s="24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16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15"/>
    </row>
    <row r="444" spans="1:36" x14ac:dyDescent="0.25">
      <c r="A444" s="23"/>
      <c r="B444" s="24"/>
      <c r="C444" s="24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16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15"/>
    </row>
    <row r="445" spans="1:36" x14ac:dyDescent="0.25">
      <c r="A445" s="23"/>
      <c r="B445" s="24"/>
      <c r="C445" s="24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16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15"/>
    </row>
    <row r="446" spans="1:36" x14ac:dyDescent="0.25">
      <c r="A446" s="23"/>
      <c r="B446" s="24"/>
      <c r="C446" s="24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16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15"/>
    </row>
    <row r="447" spans="1:36" x14ac:dyDescent="0.25">
      <c r="A447" s="23"/>
      <c r="B447" s="24"/>
      <c r="C447" s="24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16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15"/>
    </row>
    <row r="448" spans="1:36" x14ac:dyDescent="0.25">
      <c r="A448" s="23"/>
      <c r="B448" s="24"/>
      <c r="C448" s="24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16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15"/>
    </row>
    <row r="449" spans="1:36" x14ac:dyDescent="0.25">
      <c r="A449" s="23"/>
      <c r="B449" s="24"/>
      <c r="C449" s="24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16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15"/>
    </row>
    <row r="450" spans="1:36" x14ac:dyDescent="0.25">
      <c r="A450" s="23"/>
      <c r="B450" s="24"/>
      <c r="C450" s="24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16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15"/>
    </row>
    <row r="451" spans="1:36" x14ac:dyDescent="0.25">
      <c r="A451" s="23"/>
      <c r="B451" s="24"/>
      <c r="C451" s="24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16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15"/>
    </row>
    <row r="452" spans="1:36" x14ac:dyDescent="0.25">
      <c r="A452" s="23"/>
      <c r="B452" s="24"/>
      <c r="C452" s="24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16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15"/>
    </row>
    <row r="453" spans="1:36" x14ac:dyDescent="0.25">
      <c r="A453" s="23"/>
      <c r="B453" s="24"/>
      <c r="C453" s="24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16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15"/>
    </row>
    <row r="454" spans="1:36" x14ac:dyDescent="0.25">
      <c r="A454" s="23"/>
      <c r="B454" s="24"/>
      <c r="C454" s="24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16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15"/>
    </row>
    <row r="455" spans="1:36" x14ac:dyDescent="0.25">
      <c r="A455" s="23"/>
      <c r="B455" s="24"/>
      <c r="C455" s="24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16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15"/>
    </row>
    <row r="456" spans="1:36" x14ac:dyDescent="0.25">
      <c r="A456" s="23"/>
      <c r="B456" s="24"/>
      <c r="C456" s="24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16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15"/>
    </row>
    <row r="457" spans="1:36" x14ac:dyDescent="0.25">
      <c r="A457" s="23"/>
      <c r="B457" s="24"/>
      <c r="C457" s="24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16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15"/>
    </row>
    <row r="458" spans="1:36" x14ac:dyDescent="0.25">
      <c r="A458" s="23"/>
      <c r="B458" s="24"/>
      <c r="C458" s="24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16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15"/>
    </row>
    <row r="459" spans="1:36" x14ac:dyDescent="0.25">
      <c r="A459" s="23"/>
      <c r="B459" s="24"/>
      <c r="C459" s="24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16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15"/>
    </row>
    <row r="460" spans="1:36" x14ac:dyDescent="0.25">
      <c r="A460" s="23"/>
      <c r="B460" s="24"/>
      <c r="C460" s="24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16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15"/>
    </row>
    <row r="461" spans="1:36" x14ac:dyDescent="0.25">
      <c r="A461" s="23"/>
      <c r="B461" s="24"/>
      <c r="C461" s="24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16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15"/>
    </row>
    <row r="462" spans="1:36" x14ac:dyDescent="0.25">
      <c r="A462" s="23"/>
      <c r="B462" s="24"/>
      <c r="C462" s="24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16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15"/>
    </row>
    <row r="463" spans="1:36" x14ac:dyDescent="0.25">
      <c r="A463" s="23"/>
      <c r="B463" s="24"/>
      <c r="C463" s="24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16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15"/>
    </row>
    <row r="464" spans="1:36" x14ac:dyDescent="0.25">
      <c r="A464" s="23"/>
      <c r="B464" s="24"/>
      <c r="C464" s="24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16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15"/>
    </row>
    <row r="465" spans="1:36" x14ac:dyDescent="0.25">
      <c r="A465" s="23"/>
      <c r="B465" s="24"/>
      <c r="C465" s="24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16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15"/>
    </row>
    <row r="466" spans="1:36" x14ac:dyDescent="0.25">
      <c r="A466" s="23"/>
      <c r="B466" s="24"/>
      <c r="C466" s="24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16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15"/>
    </row>
    <row r="467" spans="1:36" x14ac:dyDescent="0.25">
      <c r="A467" s="23"/>
      <c r="B467" s="24"/>
      <c r="C467" s="24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16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15"/>
    </row>
    <row r="468" spans="1:36" x14ac:dyDescent="0.25">
      <c r="A468" s="23"/>
      <c r="B468" s="24"/>
      <c r="C468" s="24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16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15"/>
    </row>
    <row r="469" spans="1:36" x14ac:dyDescent="0.25">
      <c r="A469" s="23"/>
      <c r="B469" s="24"/>
      <c r="C469" s="24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16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15"/>
    </row>
    <row r="470" spans="1:36" x14ac:dyDescent="0.25">
      <c r="A470" s="23"/>
      <c r="B470" s="24"/>
      <c r="C470" s="24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16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15"/>
    </row>
    <row r="471" spans="1:36" x14ac:dyDescent="0.25">
      <c r="A471" s="23"/>
      <c r="B471" s="24"/>
      <c r="C471" s="24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16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15"/>
    </row>
    <row r="472" spans="1:36" x14ac:dyDescent="0.25">
      <c r="A472" s="23"/>
      <c r="B472" s="24"/>
      <c r="C472" s="24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16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15"/>
    </row>
    <row r="473" spans="1:36" x14ac:dyDescent="0.25">
      <c r="A473" s="23"/>
      <c r="B473" s="24"/>
      <c r="C473" s="24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16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15"/>
    </row>
    <row r="474" spans="1:36" x14ac:dyDescent="0.25">
      <c r="A474" s="23"/>
      <c r="B474" s="24"/>
      <c r="C474" s="24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16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15"/>
    </row>
    <row r="475" spans="1:36" x14ac:dyDescent="0.25">
      <c r="A475" s="23"/>
      <c r="B475" s="24"/>
      <c r="C475" s="24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16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15"/>
    </row>
    <row r="476" spans="1:36" x14ac:dyDescent="0.25">
      <c r="A476" s="23"/>
      <c r="B476" s="24"/>
      <c r="C476" s="24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16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15"/>
    </row>
    <row r="477" spans="1:36" x14ac:dyDescent="0.25">
      <c r="A477" s="23"/>
      <c r="B477" s="24"/>
      <c r="C477" s="24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16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15"/>
    </row>
    <row r="478" spans="1:36" x14ac:dyDescent="0.25">
      <c r="A478" s="23"/>
      <c r="B478" s="24"/>
      <c r="C478" s="24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16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15"/>
    </row>
    <row r="479" spans="1:36" x14ac:dyDescent="0.25">
      <c r="A479" s="23"/>
      <c r="B479" s="24"/>
      <c r="C479" s="24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16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15"/>
    </row>
    <row r="480" spans="1:36" x14ac:dyDescent="0.25">
      <c r="A480" s="23"/>
      <c r="B480" s="24"/>
      <c r="C480" s="24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16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15"/>
    </row>
    <row r="481" spans="1:36" x14ac:dyDescent="0.25">
      <c r="A481" s="23"/>
      <c r="B481" s="24"/>
      <c r="C481" s="24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16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15"/>
    </row>
    <row r="482" spans="1:36" x14ac:dyDescent="0.25">
      <c r="A482" s="23"/>
      <c r="B482" s="24"/>
      <c r="C482" s="24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16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15"/>
    </row>
    <row r="483" spans="1:36" x14ac:dyDescent="0.25">
      <c r="A483" s="23"/>
      <c r="B483" s="24"/>
      <c r="C483" s="24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16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15"/>
    </row>
    <row r="484" spans="1:36" x14ac:dyDescent="0.25">
      <c r="A484" s="23"/>
      <c r="B484" s="24"/>
      <c r="C484" s="24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16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15"/>
    </row>
    <row r="485" spans="1:36" x14ac:dyDescent="0.25">
      <c r="A485" s="23"/>
      <c r="B485" s="24"/>
      <c r="C485" s="24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16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15"/>
    </row>
    <row r="486" spans="1:36" x14ac:dyDescent="0.25">
      <c r="A486" s="23"/>
      <c r="B486" s="24"/>
      <c r="C486" s="24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16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15"/>
    </row>
    <row r="487" spans="1:36" x14ac:dyDescent="0.25">
      <c r="A487" s="23"/>
      <c r="B487" s="24"/>
      <c r="C487" s="24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16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15"/>
    </row>
    <row r="488" spans="1:36" x14ac:dyDescent="0.25">
      <c r="A488" s="23"/>
      <c r="B488" s="24"/>
      <c r="C488" s="24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16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15"/>
    </row>
    <row r="489" spans="1:36" x14ac:dyDescent="0.25">
      <c r="A489" s="23"/>
      <c r="B489" s="24"/>
      <c r="C489" s="24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16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15"/>
    </row>
    <row r="490" spans="1:36" x14ac:dyDescent="0.25">
      <c r="A490" s="23"/>
      <c r="B490" s="24"/>
      <c r="C490" s="24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16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15"/>
    </row>
    <row r="491" spans="1:36" x14ac:dyDescent="0.25">
      <c r="A491" s="23"/>
      <c r="B491" s="24"/>
      <c r="C491" s="24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16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15"/>
    </row>
    <row r="492" spans="1:36" x14ac:dyDescent="0.25">
      <c r="A492" s="23"/>
      <c r="B492" s="24"/>
      <c r="C492" s="24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16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15"/>
    </row>
    <row r="493" spans="1:36" x14ac:dyDescent="0.25">
      <c r="A493" s="23"/>
      <c r="B493" s="24"/>
      <c r="C493" s="24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16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15"/>
    </row>
    <row r="494" spans="1:36" x14ac:dyDescent="0.25">
      <c r="A494" s="23"/>
      <c r="B494" s="24"/>
      <c r="C494" s="24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16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15"/>
    </row>
    <row r="495" spans="1:36" x14ac:dyDescent="0.25">
      <c r="A495" s="23"/>
      <c r="B495" s="24"/>
      <c r="C495" s="24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16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15"/>
    </row>
    <row r="496" spans="1:36" x14ac:dyDescent="0.25">
      <c r="A496" s="23"/>
      <c r="B496" s="24"/>
      <c r="C496" s="24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16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15"/>
    </row>
    <row r="497" spans="1:36" x14ac:dyDescent="0.25">
      <c r="A497" s="23"/>
      <c r="B497" s="24"/>
      <c r="C497" s="24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16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15"/>
    </row>
    <row r="498" spans="1:36" x14ac:dyDescent="0.25">
      <c r="A498" s="23"/>
      <c r="B498" s="24"/>
      <c r="C498" s="24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16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15"/>
    </row>
    <row r="499" spans="1:36" x14ac:dyDescent="0.25">
      <c r="A499" s="23"/>
      <c r="B499" s="24"/>
      <c r="C499" s="24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16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15"/>
    </row>
    <row r="500" spans="1:36" x14ac:dyDescent="0.25">
      <c r="A500" s="23"/>
      <c r="B500" s="24"/>
      <c r="C500" s="24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16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15"/>
    </row>
    <row r="501" spans="1:36" x14ac:dyDescent="0.25">
      <c r="A501" s="23"/>
      <c r="B501" s="24"/>
      <c r="C501" s="24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16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15"/>
    </row>
    <row r="502" spans="1:36" x14ac:dyDescent="0.25">
      <c r="A502" s="23"/>
      <c r="B502" s="24"/>
      <c r="C502" s="24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16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15"/>
    </row>
    <row r="503" spans="1:36" x14ac:dyDescent="0.25">
      <c r="A503" s="23"/>
      <c r="B503" s="24"/>
      <c r="C503" s="24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16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15"/>
    </row>
    <row r="504" spans="1:36" x14ac:dyDescent="0.25">
      <c r="A504" s="23"/>
      <c r="B504" s="24"/>
      <c r="C504" s="24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16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15"/>
    </row>
    <row r="505" spans="1:36" x14ac:dyDescent="0.25">
      <c r="A505" s="23"/>
      <c r="B505" s="24"/>
      <c r="C505" s="24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16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15"/>
    </row>
    <row r="506" spans="1:36" x14ac:dyDescent="0.25">
      <c r="A506" s="23"/>
      <c r="B506" s="24"/>
      <c r="C506" s="24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16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15"/>
    </row>
    <row r="507" spans="1:36" x14ac:dyDescent="0.25">
      <c r="A507" s="23"/>
      <c r="B507" s="24"/>
      <c r="C507" s="24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16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15"/>
    </row>
    <row r="508" spans="1:36" x14ac:dyDescent="0.25">
      <c r="A508" s="23"/>
      <c r="B508" s="24"/>
      <c r="C508" s="24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16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15"/>
    </row>
    <row r="509" spans="1:36" x14ac:dyDescent="0.25">
      <c r="A509" s="23"/>
      <c r="B509" s="24"/>
      <c r="C509" s="24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16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15"/>
    </row>
    <row r="510" spans="1:36" x14ac:dyDescent="0.25">
      <c r="A510" s="23"/>
      <c r="B510" s="24"/>
      <c r="C510" s="24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16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15"/>
    </row>
    <row r="511" spans="1:36" x14ac:dyDescent="0.25">
      <c r="A511" s="23"/>
      <c r="B511" s="24"/>
      <c r="C511" s="24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16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15"/>
    </row>
    <row r="512" spans="1:36" x14ac:dyDescent="0.25">
      <c r="A512" s="23"/>
      <c r="B512" s="24"/>
      <c r="C512" s="24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16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15"/>
    </row>
    <row r="513" spans="1:36" x14ac:dyDescent="0.25">
      <c r="A513" s="23"/>
      <c r="B513" s="24"/>
      <c r="C513" s="24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16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15"/>
    </row>
    <row r="514" spans="1:36" x14ac:dyDescent="0.25">
      <c r="A514" s="23"/>
      <c r="B514" s="24"/>
      <c r="C514" s="24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16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15"/>
    </row>
    <row r="515" spans="1:36" x14ac:dyDescent="0.25">
      <c r="A515" s="23"/>
      <c r="B515" s="24"/>
      <c r="C515" s="24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16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15"/>
    </row>
    <row r="516" spans="1:36" x14ac:dyDescent="0.25">
      <c r="A516" s="23"/>
      <c r="B516" s="24"/>
      <c r="C516" s="24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16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15"/>
    </row>
    <row r="517" spans="1:36" x14ac:dyDescent="0.25">
      <c r="A517" s="23"/>
      <c r="B517" s="24"/>
      <c r="C517" s="24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16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15"/>
    </row>
    <row r="518" spans="1:36" x14ac:dyDescent="0.25">
      <c r="A518" s="23"/>
      <c r="B518" s="24"/>
      <c r="C518" s="24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16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15"/>
    </row>
    <row r="519" spans="1:36" x14ac:dyDescent="0.25">
      <c r="A519" s="23"/>
      <c r="B519" s="24"/>
      <c r="C519" s="24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16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15"/>
    </row>
    <row r="520" spans="1:36" x14ac:dyDescent="0.25">
      <c r="A520" s="23"/>
      <c r="B520" s="24"/>
      <c r="C520" s="24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16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15"/>
    </row>
    <row r="521" spans="1:36" x14ac:dyDescent="0.25">
      <c r="A521" s="23"/>
      <c r="B521" s="24"/>
      <c r="C521" s="24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16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15"/>
    </row>
    <row r="522" spans="1:36" x14ac:dyDescent="0.25">
      <c r="A522" s="23"/>
      <c r="B522" s="24"/>
      <c r="C522" s="24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16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15"/>
    </row>
    <row r="523" spans="1:36" x14ac:dyDescent="0.25">
      <c r="A523" s="23"/>
      <c r="B523" s="24"/>
      <c r="C523" s="24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16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15"/>
    </row>
    <row r="524" spans="1:36" x14ac:dyDescent="0.25">
      <c r="A524" s="23"/>
      <c r="B524" s="24"/>
      <c r="C524" s="24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16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15"/>
    </row>
    <row r="525" spans="1:36" x14ac:dyDescent="0.25">
      <c r="A525" s="23"/>
      <c r="B525" s="24"/>
      <c r="C525" s="24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16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15"/>
    </row>
    <row r="526" spans="1:36" x14ac:dyDescent="0.25">
      <c r="A526" s="23"/>
      <c r="B526" s="24"/>
      <c r="C526" s="24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16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15"/>
    </row>
    <row r="527" spans="1:36" x14ac:dyDescent="0.25">
      <c r="A527" s="23"/>
      <c r="B527" s="24"/>
      <c r="C527" s="24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16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15"/>
    </row>
    <row r="528" spans="1:36" x14ac:dyDescent="0.25">
      <c r="A528" s="23"/>
      <c r="B528" s="24"/>
      <c r="C528" s="24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16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15"/>
    </row>
    <row r="529" spans="1:36" x14ac:dyDescent="0.25">
      <c r="A529" s="23"/>
      <c r="B529" s="24"/>
      <c r="C529" s="24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16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15"/>
    </row>
    <row r="530" spans="1:36" x14ac:dyDescent="0.25">
      <c r="A530" s="23"/>
      <c r="B530" s="24"/>
      <c r="C530" s="24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16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15"/>
    </row>
    <row r="531" spans="1:36" x14ac:dyDescent="0.25">
      <c r="A531" s="23"/>
      <c r="B531" s="24"/>
      <c r="C531" s="24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16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15"/>
    </row>
    <row r="532" spans="1:36" x14ac:dyDescent="0.25">
      <c r="A532" s="23"/>
      <c r="B532" s="24"/>
      <c r="C532" s="24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16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15"/>
    </row>
    <row r="533" spans="1:36" x14ac:dyDescent="0.25">
      <c r="A533" s="23"/>
      <c r="B533" s="24"/>
      <c r="C533" s="24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16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15"/>
    </row>
    <row r="534" spans="1:36" x14ac:dyDescent="0.25">
      <c r="A534" s="23"/>
      <c r="B534" s="24"/>
      <c r="C534" s="24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16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15"/>
    </row>
    <row r="535" spans="1:36" x14ac:dyDescent="0.25">
      <c r="A535" s="23"/>
      <c r="B535" s="24"/>
      <c r="C535" s="24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16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15"/>
    </row>
    <row r="536" spans="1:36" x14ac:dyDescent="0.25">
      <c r="A536" s="23"/>
      <c r="B536" s="24"/>
      <c r="C536" s="24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16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15"/>
    </row>
    <row r="537" spans="1:36" x14ac:dyDescent="0.25">
      <c r="A537" s="23"/>
      <c r="B537" s="24"/>
      <c r="C537" s="24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16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15"/>
    </row>
    <row r="538" spans="1:36" x14ac:dyDescent="0.25">
      <c r="A538" s="23"/>
      <c r="B538" s="24"/>
      <c r="C538" s="24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16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15"/>
    </row>
    <row r="539" spans="1:36" x14ac:dyDescent="0.25">
      <c r="A539" s="23"/>
      <c r="B539" s="24"/>
      <c r="C539" s="24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16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15"/>
    </row>
    <row r="540" spans="1:36" x14ac:dyDescent="0.25">
      <c r="A540" s="23"/>
      <c r="B540" s="24"/>
      <c r="C540" s="24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16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15"/>
    </row>
    <row r="541" spans="1:36" x14ac:dyDescent="0.25">
      <c r="A541" s="23"/>
      <c r="B541" s="24"/>
      <c r="C541" s="24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16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15"/>
    </row>
    <row r="542" spans="1:36" x14ac:dyDescent="0.25">
      <c r="A542" s="23"/>
      <c r="B542" s="24"/>
      <c r="C542" s="24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16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15"/>
    </row>
    <row r="543" spans="1:36" x14ac:dyDescent="0.25">
      <c r="A543" s="23"/>
      <c r="B543" s="24"/>
      <c r="C543" s="24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16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15"/>
    </row>
    <row r="544" spans="1:36" x14ac:dyDescent="0.25">
      <c r="A544" s="23"/>
      <c r="B544" s="24"/>
      <c r="C544" s="24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16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15"/>
    </row>
    <row r="545" spans="1:36" x14ac:dyDescent="0.25">
      <c r="A545" s="23"/>
      <c r="B545" s="24"/>
      <c r="C545" s="24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16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15"/>
    </row>
    <row r="546" spans="1:36" x14ac:dyDescent="0.25">
      <c r="A546" s="23"/>
      <c r="B546" s="24"/>
      <c r="C546" s="24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16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15"/>
    </row>
    <row r="547" spans="1:36" x14ac:dyDescent="0.25">
      <c r="A547" s="23"/>
      <c r="B547" s="24"/>
      <c r="C547" s="24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16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15"/>
    </row>
    <row r="548" spans="1:36" x14ac:dyDescent="0.25">
      <c r="A548" s="23"/>
      <c r="B548" s="24"/>
      <c r="C548" s="24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16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15"/>
    </row>
    <row r="549" spans="1:36" x14ac:dyDescent="0.25">
      <c r="A549" s="23"/>
      <c r="B549" s="24"/>
      <c r="C549" s="24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16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15"/>
    </row>
    <row r="550" spans="1:36" x14ac:dyDescent="0.25">
      <c r="A550" s="23"/>
      <c r="B550" s="24"/>
      <c r="C550" s="24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16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15"/>
    </row>
    <row r="551" spans="1:36" x14ac:dyDescent="0.25">
      <c r="A551" s="23"/>
      <c r="B551" s="24"/>
      <c r="C551" s="24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16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15"/>
    </row>
    <row r="552" spans="1:36" x14ac:dyDescent="0.25">
      <c r="A552" s="23"/>
      <c r="B552" s="24"/>
      <c r="C552" s="24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16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15"/>
    </row>
    <row r="553" spans="1:36" x14ac:dyDescent="0.25">
      <c r="A553" s="23"/>
      <c r="B553" s="24"/>
      <c r="C553" s="24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16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15"/>
    </row>
    <row r="554" spans="1:36" x14ac:dyDescent="0.25">
      <c r="A554" s="23"/>
      <c r="B554" s="24"/>
      <c r="C554" s="24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16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15"/>
    </row>
    <row r="555" spans="1:36" x14ac:dyDescent="0.25">
      <c r="A555" s="23"/>
      <c r="B555" s="24"/>
      <c r="C555" s="24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16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15"/>
    </row>
    <row r="556" spans="1:36" x14ac:dyDescent="0.25">
      <c r="A556" s="23"/>
      <c r="B556" s="24"/>
      <c r="C556" s="24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16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15"/>
    </row>
    <row r="557" spans="1:36" x14ac:dyDescent="0.25">
      <c r="A557" s="23"/>
      <c r="B557" s="24"/>
      <c r="C557" s="24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16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15"/>
    </row>
    <row r="558" spans="1:36" x14ac:dyDescent="0.25">
      <c r="A558" s="23"/>
      <c r="B558" s="24"/>
      <c r="C558" s="24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16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15"/>
    </row>
    <row r="559" spans="1:36" x14ac:dyDescent="0.25">
      <c r="A559" s="23"/>
      <c r="B559" s="24"/>
      <c r="C559" s="24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16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15"/>
    </row>
    <row r="560" spans="1:36" x14ac:dyDescent="0.25">
      <c r="A560" s="23"/>
      <c r="B560" s="24"/>
      <c r="C560" s="24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16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15"/>
    </row>
    <row r="561" spans="1:36" x14ac:dyDescent="0.25">
      <c r="A561" s="23"/>
      <c r="B561" s="24"/>
      <c r="C561" s="24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16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15"/>
    </row>
    <row r="562" spans="1:36" x14ac:dyDescent="0.25">
      <c r="A562" s="23"/>
      <c r="B562" s="24"/>
      <c r="C562" s="24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16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15"/>
    </row>
    <row r="563" spans="1:36" x14ac:dyDescent="0.25">
      <c r="A563" s="23"/>
      <c r="B563" s="24"/>
      <c r="C563" s="24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16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15"/>
    </row>
    <row r="564" spans="1:36" x14ac:dyDescent="0.25">
      <c r="A564" s="23"/>
      <c r="B564" s="24"/>
      <c r="C564" s="24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16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15"/>
    </row>
    <row r="565" spans="1:36" x14ac:dyDescent="0.25">
      <c r="A565" s="23"/>
      <c r="B565" s="24"/>
      <c r="C565" s="24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16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15"/>
    </row>
    <row r="566" spans="1:36" x14ac:dyDescent="0.25">
      <c r="A566" s="23"/>
      <c r="B566" s="24"/>
      <c r="C566" s="24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16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15"/>
    </row>
    <row r="567" spans="1:36" x14ac:dyDescent="0.25">
      <c r="A567" s="23"/>
      <c r="B567" s="24"/>
      <c r="C567" s="24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16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15"/>
    </row>
    <row r="568" spans="1:36" x14ac:dyDescent="0.25">
      <c r="A568" s="23"/>
      <c r="B568" s="24"/>
      <c r="C568" s="24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16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15"/>
    </row>
    <row r="569" spans="1:36" x14ac:dyDescent="0.25">
      <c r="A569" s="23"/>
      <c r="B569" s="24"/>
      <c r="C569" s="24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16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15"/>
    </row>
    <row r="570" spans="1:36" x14ac:dyDescent="0.25">
      <c r="A570" s="23"/>
      <c r="B570" s="24"/>
      <c r="C570" s="24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16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15"/>
    </row>
    <row r="571" spans="1:36" x14ac:dyDescent="0.25">
      <c r="A571" s="23"/>
      <c r="B571" s="24"/>
      <c r="C571" s="24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16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15"/>
    </row>
    <row r="572" spans="1:36" x14ac:dyDescent="0.25">
      <c r="A572" s="23"/>
      <c r="B572" s="24"/>
      <c r="C572" s="24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16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15"/>
    </row>
    <row r="573" spans="1:36" x14ac:dyDescent="0.25">
      <c r="A573" s="23"/>
      <c r="B573" s="24"/>
      <c r="C573" s="24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16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15"/>
    </row>
    <row r="574" spans="1:36" x14ac:dyDescent="0.25">
      <c r="A574" s="23"/>
      <c r="B574" s="24"/>
      <c r="C574" s="24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16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15"/>
    </row>
    <row r="575" spans="1:36" x14ac:dyDescent="0.25">
      <c r="A575" s="23"/>
      <c r="B575" s="24"/>
      <c r="C575" s="24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16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15"/>
    </row>
    <row r="576" spans="1:36" x14ac:dyDescent="0.25">
      <c r="A576" s="23"/>
      <c r="B576" s="24"/>
      <c r="C576" s="24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16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15"/>
    </row>
    <row r="577" spans="1:36" x14ac:dyDescent="0.25">
      <c r="A577" s="23"/>
      <c r="B577" s="24"/>
      <c r="C577" s="24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16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15"/>
    </row>
    <row r="578" spans="1:36" x14ac:dyDescent="0.25">
      <c r="A578" s="23"/>
      <c r="B578" s="24"/>
      <c r="C578" s="24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16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15"/>
    </row>
    <row r="579" spans="1:36" x14ac:dyDescent="0.25">
      <c r="A579" s="23"/>
      <c r="B579" s="24"/>
      <c r="C579" s="24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16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15"/>
    </row>
    <row r="580" spans="1:36" x14ac:dyDescent="0.25">
      <c r="A580" s="23"/>
      <c r="B580" s="24"/>
      <c r="C580" s="24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16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15"/>
    </row>
    <row r="581" spans="1:36" x14ac:dyDescent="0.25">
      <c r="A581" s="23"/>
      <c r="B581" s="24"/>
      <c r="C581" s="24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16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15"/>
    </row>
    <row r="582" spans="1:36" x14ac:dyDescent="0.25">
      <c r="A582" s="23"/>
      <c r="B582" s="24"/>
      <c r="C582" s="24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16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15"/>
    </row>
    <row r="583" spans="1:36" x14ac:dyDescent="0.25">
      <c r="A583" s="23"/>
      <c r="B583" s="24"/>
      <c r="C583" s="24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16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15"/>
    </row>
    <row r="584" spans="1:36" x14ac:dyDescent="0.25">
      <c r="A584" s="23"/>
      <c r="B584" s="24"/>
      <c r="C584" s="24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16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15"/>
    </row>
    <row r="585" spans="1:36" x14ac:dyDescent="0.25">
      <c r="A585" s="23"/>
      <c r="B585" s="24"/>
      <c r="C585" s="24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16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15"/>
    </row>
    <row r="586" spans="1:36" x14ac:dyDescent="0.25">
      <c r="A586" s="23"/>
      <c r="B586" s="24"/>
      <c r="C586" s="24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16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15"/>
    </row>
    <row r="587" spans="1:36" x14ac:dyDescent="0.25">
      <c r="A587" s="23"/>
      <c r="B587" s="24"/>
      <c r="C587" s="24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16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15"/>
    </row>
    <row r="588" spans="1:36" x14ac:dyDescent="0.25">
      <c r="A588" s="23"/>
      <c r="B588" s="24"/>
      <c r="C588" s="24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16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15"/>
    </row>
    <row r="589" spans="1:36" x14ac:dyDescent="0.25">
      <c r="A589" s="23"/>
      <c r="B589" s="24"/>
      <c r="C589" s="24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16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15"/>
    </row>
    <row r="590" spans="1:36" x14ac:dyDescent="0.25">
      <c r="A590" s="23"/>
      <c r="B590" s="24"/>
      <c r="C590" s="24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16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15"/>
    </row>
    <row r="591" spans="1:36" x14ac:dyDescent="0.25">
      <c r="A591" s="23"/>
      <c r="B591" s="24"/>
      <c r="C591" s="24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16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15"/>
    </row>
    <row r="592" spans="1:36" x14ac:dyDescent="0.25">
      <c r="A592" s="23"/>
      <c r="B592" s="24"/>
      <c r="C592" s="24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16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15"/>
    </row>
    <row r="593" spans="1:36" x14ac:dyDescent="0.25">
      <c r="A593" s="23"/>
      <c r="B593" s="24"/>
      <c r="C593" s="24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16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15"/>
    </row>
    <row r="594" spans="1:36" x14ac:dyDescent="0.25">
      <c r="A594" s="23"/>
      <c r="B594" s="24"/>
      <c r="C594" s="24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16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15"/>
    </row>
    <row r="595" spans="1:36" x14ac:dyDescent="0.25">
      <c r="A595" s="23"/>
      <c r="B595" s="24"/>
      <c r="C595" s="24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16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15"/>
    </row>
    <row r="596" spans="1:36" x14ac:dyDescent="0.25">
      <c r="A596" s="23"/>
      <c r="B596" s="24"/>
      <c r="C596" s="24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16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15"/>
    </row>
    <row r="597" spans="1:36" x14ac:dyDescent="0.25">
      <c r="A597" s="23"/>
      <c r="B597" s="24"/>
      <c r="C597" s="24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16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15"/>
    </row>
    <row r="598" spans="1:36" x14ac:dyDescent="0.25">
      <c r="A598" s="23"/>
      <c r="B598" s="24"/>
      <c r="C598" s="24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16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15"/>
    </row>
    <row r="599" spans="1:36" x14ac:dyDescent="0.25">
      <c r="A599" s="23"/>
      <c r="B599" s="24"/>
      <c r="C599" s="24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16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15"/>
    </row>
    <row r="600" spans="1:36" x14ac:dyDescent="0.25">
      <c r="A600" s="23"/>
      <c r="B600" s="24"/>
      <c r="C600" s="24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16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15"/>
    </row>
    <row r="601" spans="1:36" x14ac:dyDescent="0.25">
      <c r="A601" s="23"/>
      <c r="B601" s="24"/>
      <c r="C601" s="24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16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15"/>
    </row>
    <row r="602" spans="1:36" x14ac:dyDescent="0.25">
      <c r="A602" s="23"/>
      <c r="B602" s="24"/>
      <c r="C602" s="24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16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15"/>
    </row>
    <row r="603" spans="1:36" x14ac:dyDescent="0.25">
      <c r="A603" s="23"/>
      <c r="B603" s="24"/>
      <c r="C603" s="24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16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15"/>
    </row>
    <row r="604" spans="1:36" x14ac:dyDescent="0.25">
      <c r="A604" s="23"/>
      <c r="B604" s="24"/>
      <c r="C604" s="24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16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15"/>
    </row>
    <row r="605" spans="1:36" x14ac:dyDescent="0.25">
      <c r="A605" s="23"/>
      <c r="B605" s="24"/>
      <c r="C605" s="24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16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15"/>
    </row>
    <row r="606" spans="1:36" x14ac:dyDescent="0.25">
      <c r="A606" s="23"/>
      <c r="B606" s="24"/>
      <c r="C606" s="24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16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15"/>
    </row>
    <row r="607" spans="1:36" x14ac:dyDescent="0.25">
      <c r="A607" s="23"/>
      <c r="B607" s="24"/>
      <c r="C607" s="24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16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15"/>
    </row>
    <row r="608" spans="1:36" x14ac:dyDescent="0.25">
      <c r="A608" s="23"/>
      <c r="B608" s="24"/>
      <c r="C608" s="24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16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15"/>
    </row>
    <row r="609" spans="1:36" x14ac:dyDescent="0.25">
      <c r="A609" s="23"/>
      <c r="B609" s="24"/>
      <c r="C609" s="24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16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15"/>
    </row>
    <row r="610" spans="1:36" x14ac:dyDescent="0.25">
      <c r="A610" s="23"/>
      <c r="B610" s="24"/>
      <c r="C610" s="24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16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15"/>
    </row>
    <row r="611" spans="1:36" x14ac:dyDescent="0.25">
      <c r="A611" s="23"/>
      <c r="B611" s="24"/>
      <c r="C611" s="24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16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15"/>
    </row>
    <row r="612" spans="1:36" x14ac:dyDescent="0.25">
      <c r="A612" s="23"/>
      <c r="B612" s="24"/>
      <c r="C612" s="24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16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15"/>
    </row>
    <row r="613" spans="1:36" x14ac:dyDescent="0.25">
      <c r="A613" s="23"/>
      <c r="B613" s="24"/>
      <c r="C613" s="24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16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15"/>
    </row>
    <row r="614" spans="1:36" x14ac:dyDescent="0.25">
      <c r="A614" s="23"/>
      <c r="B614" s="24"/>
      <c r="C614" s="24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16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15"/>
    </row>
    <row r="615" spans="1:36" x14ac:dyDescent="0.25">
      <c r="A615" s="23"/>
      <c r="B615" s="24"/>
      <c r="C615" s="24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16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15"/>
    </row>
    <row r="616" spans="1:36" x14ac:dyDescent="0.25">
      <c r="A616" s="23"/>
      <c r="B616" s="24"/>
      <c r="C616" s="24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16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15"/>
    </row>
    <row r="617" spans="1:36" x14ac:dyDescent="0.25">
      <c r="A617" s="23"/>
      <c r="B617" s="24"/>
      <c r="C617" s="24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16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15"/>
    </row>
    <row r="618" spans="1:36" x14ac:dyDescent="0.25">
      <c r="A618" s="23"/>
      <c r="B618" s="24"/>
      <c r="C618" s="24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16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15"/>
    </row>
    <row r="619" spans="1:36" x14ac:dyDescent="0.25">
      <c r="A619" s="23"/>
      <c r="B619" s="24"/>
      <c r="C619" s="24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16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15"/>
    </row>
    <row r="620" spans="1:36" x14ac:dyDescent="0.25">
      <c r="A620" s="23"/>
      <c r="B620" s="24"/>
      <c r="C620" s="24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16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15"/>
    </row>
    <row r="621" spans="1:36" x14ac:dyDescent="0.25">
      <c r="A621" s="23"/>
      <c r="B621" s="24"/>
      <c r="C621" s="24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16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15"/>
    </row>
    <row r="622" spans="1:36" x14ac:dyDescent="0.25">
      <c r="A622" s="23"/>
      <c r="B622" s="24"/>
      <c r="C622" s="24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16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15"/>
    </row>
    <row r="623" spans="1:36" x14ac:dyDescent="0.25">
      <c r="A623" s="23"/>
      <c r="B623" s="24"/>
      <c r="C623" s="24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16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15"/>
    </row>
    <row r="624" spans="1:36" x14ac:dyDescent="0.25">
      <c r="A624" s="23"/>
      <c r="B624" s="24"/>
      <c r="C624" s="24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16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15"/>
    </row>
    <row r="625" spans="1:36" x14ac:dyDescent="0.25">
      <c r="A625" s="23"/>
      <c r="B625" s="24"/>
      <c r="C625" s="24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16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15"/>
    </row>
    <row r="626" spans="1:36" x14ac:dyDescent="0.25">
      <c r="A626" s="23"/>
      <c r="B626" s="24"/>
      <c r="C626" s="24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16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15"/>
    </row>
    <row r="627" spans="1:36" x14ac:dyDescent="0.25">
      <c r="A627" s="23"/>
      <c r="B627" s="24"/>
      <c r="C627" s="24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16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15"/>
    </row>
    <row r="628" spans="1:36" x14ac:dyDescent="0.25">
      <c r="A628" s="23"/>
      <c r="B628" s="24"/>
      <c r="C628" s="24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16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15"/>
    </row>
    <row r="629" spans="1:36" x14ac:dyDescent="0.25">
      <c r="A629" s="23"/>
      <c r="B629" s="24"/>
      <c r="C629" s="24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16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15"/>
    </row>
    <row r="630" spans="1:36" x14ac:dyDescent="0.25">
      <c r="A630" s="23"/>
      <c r="B630" s="24"/>
      <c r="C630" s="24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16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15"/>
    </row>
    <row r="631" spans="1:36" x14ac:dyDescent="0.25">
      <c r="A631" s="23"/>
      <c r="B631" s="24"/>
      <c r="C631" s="24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16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15"/>
    </row>
    <row r="632" spans="1:36" x14ac:dyDescent="0.25">
      <c r="A632" s="23"/>
      <c r="B632" s="24"/>
      <c r="C632" s="24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16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15"/>
    </row>
    <row r="633" spans="1:36" x14ac:dyDescent="0.25">
      <c r="A633" s="23"/>
      <c r="B633" s="24"/>
      <c r="C633" s="24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16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15"/>
    </row>
    <row r="634" spans="1:36" x14ac:dyDescent="0.25">
      <c r="A634" s="23"/>
      <c r="B634" s="24"/>
      <c r="C634" s="24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16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15"/>
    </row>
    <row r="635" spans="1:36" x14ac:dyDescent="0.25">
      <c r="A635" s="23"/>
      <c r="B635" s="24"/>
      <c r="C635" s="24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16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15"/>
    </row>
    <row r="636" spans="1:36" x14ac:dyDescent="0.25">
      <c r="A636" s="23"/>
      <c r="B636" s="24"/>
      <c r="C636" s="24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16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15"/>
    </row>
    <row r="637" spans="1:36" x14ac:dyDescent="0.25">
      <c r="A637" s="23"/>
      <c r="B637" s="24"/>
      <c r="C637" s="24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16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15"/>
    </row>
    <row r="638" spans="1:36" x14ac:dyDescent="0.25">
      <c r="A638" s="23"/>
      <c r="B638" s="24"/>
      <c r="C638" s="24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16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15"/>
    </row>
    <row r="639" spans="1:36" x14ac:dyDescent="0.25">
      <c r="A639" s="23"/>
      <c r="B639" s="24"/>
      <c r="C639" s="24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16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15"/>
    </row>
    <row r="640" spans="1:36" x14ac:dyDescent="0.25">
      <c r="A640" s="23"/>
      <c r="B640" s="24"/>
      <c r="C640" s="24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16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15"/>
    </row>
    <row r="641" spans="1:36" x14ac:dyDescent="0.25">
      <c r="A641" s="23"/>
      <c r="B641" s="24"/>
      <c r="C641" s="24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16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15"/>
    </row>
    <row r="642" spans="1:36" x14ac:dyDescent="0.25">
      <c r="A642" s="23"/>
      <c r="B642" s="24"/>
      <c r="C642" s="24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16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15"/>
    </row>
    <row r="643" spans="1:36" x14ac:dyDescent="0.25">
      <c r="A643" s="23"/>
      <c r="B643" s="24"/>
      <c r="C643" s="24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16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15"/>
    </row>
    <row r="644" spans="1:36" x14ac:dyDescent="0.25">
      <c r="A644" s="23"/>
      <c r="B644" s="24"/>
      <c r="C644" s="24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16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15"/>
    </row>
    <row r="645" spans="1:36" x14ac:dyDescent="0.25">
      <c r="A645" s="23"/>
      <c r="B645" s="24"/>
      <c r="C645" s="24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16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15"/>
    </row>
    <row r="646" spans="1:36" x14ac:dyDescent="0.25">
      <c r="A646" s="23"/>
      <c r="B646" s="24"/>
      <c r="C646" s="24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16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15"/>
    </row>
    <row r="647" spans="1:36" x14ac:dyDescent="0.25">
      <c r="A647" s="23"/>
      <c r="B647" s="24"/>
      <c r="C647" s="24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16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15"/>
    </row>
    <row r="648" spans="1:36" x14ac:dyDescent="0.25">
      <c r="A648" s="23"/>
      <c r="B648" s="24"/>
      <c r="C648" s="24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16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15"/>
    </row>
    <row r="649" spans="1:36" x14ac:dyDescent="0.25">
      <c r="A649" s="23"/>
      <c r="B649" s="24"/>
      <c r="C649" s="24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16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15"/>
    </row>
    <row r="650" spans="1:36" x14ac:dyDescent="0.25">
      <c r="A650" s="23"/>
      <c r="B650" s="24"/>
      <c r="C650" s="24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16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15"/>
    </row>
    <row r="651" spans="1:36" x14ac:dyDescent="0.25">
      <c r="A651" s="23"/>
      <c r="B651" s="24"/>
      <c r="C651" s="24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16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15"/>
    </row>
    <row r="652" spans="1:36" x14ac:dyDescent="0.25">
      <c r="A652" s="23"/>
      <c r="B652" s="24"/>
      <c r="C652" s="24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16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15"/>
    </row>
    <row r="653" spans="1:36" x14ac:dyDescent="0.25">
      <c r="A653" s="23"/>
      <c r="B653" s="24"/>
      <c r="C653" s="24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16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15"/>
    </row>
    <row r="654" spans="1:36" x14ac:dyDescent="0.25">
      <c r="A654" s="23"/>
      <c r="B654" s="24"/>
      <c r="C654" s="24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16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15"/>
    </row>
    <row r="655" spans="1:36" x14ac:dyDescent="0.25">
      <c r="A655" s="23"/>
      <c r="B655" s="24"/>
      <c r="C655" s="24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16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15"/>
    </row>
    <row r="656" spans="1:36" x14ac:dyDescent="0.25">
      <c r="A656" s="23"/>
      <c r="B656" s="24"/>
      <c r="C656" s="24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16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15"/>
    </row>
    <row r="657" spans="1:36" x14ac:dyDescent="0.25">
      <c r="A657" s="23"/>
      <c r="B657" s="24"/>
      <c r="C657" s="24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16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15"/>
    </row>
    <row r="658" spans="1:36" x14ac:dyDescent="0.25">
      <c r="A658" s="23"/>
      <c r="B658" s="24"/>
      <c r="C658" s="24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16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15"/>
    </row>
    <row r="659" spans="1:36" x14ac:dyDescent="0.25">
      <c r="A659" s="23"/>
      <c r="B659" s="24"/>
      <c r="C659" s="24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16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15"/>
    </row>
    <row r="660" spans="1:36" x14ac:dyDescent="0.25">
      <c r="A660" s="23"/>
      <c r="B660" s="24"/>
      <c r="C660" s="24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16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15"/>
    </row>
    <row r="661" spans="1:36" x14ac:dyDescent="0.25">
      <c r="A661" s="23"/>
      <c r="B661" s="24"/>
      <c r="C661" s="24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16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15"/>
    </row>
    <row r="662" spans="1:36" x14ac:dyDescent="0.25">
      <c r="A662" s="23"/>
      <c r="B662" s="24"/>
      <c r="C662" s="24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16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15"/>
    </row>
    <row r="663" spans="1:36" x14ac:dyDescent="0.25">
      <c r="A663" s="23"/>
      <c r="B663" s="24"/>
      <c r="C663" s="24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16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15"/>
    </row>
    <row r="664" spans="1:36" x14ac:dyDescent="0.25">
      <c r="A664" s="23"/>
      <c r="B664" s="24"/>
      <c r="C664" s="24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16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15"/>
    </row>
    <row r="665" spans="1:36" x14ac:dyDescent="0.25">
      <c r="A665" s="23"/>
      <c r="B665" s="24"/>
      <c r="C665" s="24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16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15"/>
    </row>
    <row r="666" spans="1:36" x14ac:dyDescent="0.25">
      <c r="A666" s="23"/>
      <c r="B666" s="24"/>
      <c r="C666" s="24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16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15"/>
    </row>
    <row r="667" spans="1:36" x14ac:dyDescent="0.25">
      <c r="A667" s="23"/>
      <c r="B667" s="24"/>
      <c r="C667" s="24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16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15"/>
    </row>
    <row r="668" spans="1:36" x14ac:dyDescent="0.25">
      <c r="A668" s="23"/>
      <c r="B668" s="24"/>
      <c r="C668" s="24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16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15"/>
    </row>
    <row r="669" spans="1:36" x14ac:dyDescent="0.25">
      <c r="A669" s="23"/>
      <c r="B669" s="24"/>
      <c r="C669" s="24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16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15"/>
    </row>
    <row r="670" spans="1:36" x14ac:dyDescent="0.25">
      <c r="A670" s="23"/>
      <c r="B670" s="24"/>
      <c r="C670" s="24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16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15"/>
    </row>
    <row r="671" spans="1:36" x14ac:dyDescent="0.25">
      <c r="A671" s="23"/>
      <c r="B671" s="24"/>
      <c r="C671" s="24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16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15"/>
    </row>
    <row r="672" spans="1:36" x14ac:dyDescent="0.25">
      <c r="A672" s="23"/>
      <c r="B672" s="24"/>
      <c r="C672" s="24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16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15"/>
    </row>
    <row r="673" spans="1:36" x14ac:dyDescent="0.25">
      <c r="A673" s="23"/>
      <c r="B673" s="24"/>
      <c r="C673" s="24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16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15"/>
    </row>
    <row r="674" spans="1:36" x14ac:dyDescent="0.25">
      <c r="A674" s="23"/>
      <c r="B674" s="24"/>
      <c r="C674" s="24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16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15"/>
    </row>
    <row r="675" spans="1:36" x14ac:dyDescent="0.25">
      <c r="A675" s="23"/>
      <c r="B675" s="24"/>
      <c r="C675" s="24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16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15"/>
    </row>
    <row r="676" spans="1:36" x14ac:dyDescent="0.25">
      <c r="A676" s="23"/>
      <c r="B676" s="24"/>
      <c r="C676" s="24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16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15"/>
    </row>
    <row r="677" spans="1:36" x14ac:dyDescent="0.25">
      <c r="A677" s="23"/>
      <c r="B677" s="24"/>
      <c r="C677" s="24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16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15"/>
    </row>
    <row r="678" spans="1:36" x14ac:dyDescent="0.25">
      <c r="A678" s="23"/>
      <c r="B678" s="24"/>
      <c r="C678" s="24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16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15"/>
    </row>
    <row r="679" spans="1:36" x14ac:dyDescent="0.25">
      <c r="A679" s="23"/>
      <c r="B679" s="24"/>
      <c r="C679" s="24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16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15"/>
    </row>
    <row r="680" spans="1:36" x14ac:dyDescent="0.25">
      <c r="A680" s="23"/>
      <c r="B680" s="24"/>
      <c r="C680" s="24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16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15"/>
    </row>
    <row r="681" spans="1:36" x14ac:dyDescent="0.25">
      <c r="A681" s="23"/>
      <c r="B681" s="24"/>
      <c r="C681" s="24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16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15"/>
    </row>
    <row r="682" spans="1:36" x14ac:dyDescent="0.25">
      <c r="A682" s="23"/>
      <c r="B682" s="24"/>
      <c r="C682" s="24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16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15"/>
    </row>
    <row r="683" spans="1:36" x14ac:dyDescent="0.25">
      <c r="A683" s="23"/>
      <c r="B683" s="24"/>
      <c r="C683" s="24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16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15"/>
    </row>
    <row r="684" spans="1:36" x14ac:dyDescent="0.25">
      <c r="A684" s="23"/>
      <c r="B684" s="24"/>
      <c r="C684" s="24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16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15"/>
    </row>
    <row r="685" spans="1:36" x14ac:dyDescent="0.25">
      <c r="A685" s="23"/>
      <c r="B685" s="24"/>
      <c r="C685" s="24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16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15"/>
    </row>
    <row r="686" spans="1:36" x14ac:dyDescent="0.25">
      <c r="A686" s="23"/>
      <c r="B686" s="24"/>
      <c r="C686" s="24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16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15"/>
    </row>
    <row r="687" spans="1:36" x14ac:dyDescent="0.25">
      <c r="A687" s="23"/>
      <c r="B687" s="24"/>
      <c r="C687" s="24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16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15"/>
    </row>
    <row r="688" spans="1:36" x14ac:dyDescent="0.25">
      <c r="A688" s="23"/>
      <c r="B688" s="24"/>
      <c r="C688" s="24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16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15"/>
    </row>
    <row r="689" spans="1:36" x14ac:dyDescent="0.25">
      <c r="A689" s="23"/>
      <c r="B689" s="24"/>
      <c r="C689" s="24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16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15"/>
    </row>
    <row r="690" spans="1:36" x14ac:dyDescent="0.25">
      <c r="A690" s="23"/>
      <c r="B690" s="24"/>
      <c r="C690" s="24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16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15"/>
    </row>
    <row r="691" spans="1:36" x14ac:dyDescent="0.25">
      <c r="A691" s="23"/>
      <c r="B691" s="24"/>
      <c r="C691" s="24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16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15"/>
    </row>
    <row r="692" spans="1:36" x14ac:dyDescent="0.25">
      <c r="A692" s="23"/>
      <c r="B692" s="24"/>
      <c r="C692" s="24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16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15"/>
    </row>
    <row r="693" spans="1:36" x14ac:dyDescent="0.25">
      <c r="A693" s="23"/>
      <c r="B693" s="24"/>
      <c r="C693" s="24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16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15"/>
    </row>
    <row r="694" spans="1:36" x14ac:dyDescent="0.25">
      <c r="A694" s="23"/>
      <c r="B694" s="24"/>
      <c r="C694" s="24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16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15"/>
    </row>
    <row r="695" spans="1:36" x14ac:dyDescent="0.25">
      <c r="A695" s="23"/>
      <c r="B695" s="24"/>
      <c r="C695" s="24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16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15"/>
    </row>
    <row r="696" spans="1:36" x14ac:dyDescent="0.25">
      <c r="A696" s="23"/>
      <c r="B696" s="24"/>
      <c r="C696" s="24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16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15"/>
    </row>
    <row r="697" spans="1:36" x14ac:dyDescent="0.25">
      <c r="A697" s="23"/>
      <c r="B697" s="24"/>
      <c r="C697" s="24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16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15"/>
    </row>
    <row r="698" spans="1:36" x14ac:dyDescent="0.25">
      <c r="A698" s="23"/>
      <c r="B698" s="24"/>
      <c r="C698" s="24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16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15"/>
    </row>
    <row r="699" spans="1:36" x14ac:dyDescent="0.25">
      <c r="A699" s="23"/>
      <c r="B699" s="24"/>
      <c r="C699" s="24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16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15"/>
    </row>
    <row r="700" spans="1:36" x14ac:dyDescent="0.25">
      <c r="A700" s="23"/>
      <c r="B700" s="24"/>
      <c r="C700" s="24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16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15"/>
    </row>
    <row r="701" spans="1:36" x14ac:dyDescent="0.25">
      <c r="A701" s="23"/>
      <c r="B701" s="24"/>
      <c r="C701" s="24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16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15"/>
    </row>
    <row r="702" spans="1:36" x14ac:dyDescent="0.25">
      <c r="A702" s="23"/>
      <c r="B702" s="24"/>
      <c r="C702" s="24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16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15"/>
    </row>
    <row r="703" spans="1:36" x14ac:dyDescent="0.25">
      <c r="A703" s="23"/>
      <c r="B703" s="24"/>
      <c r="C703" s="24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16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15"/>
    </row>
    <row r="704" spans="1:36" x14ac:dyDescent="0.25">
      <c r="A704" s="23"/>
      <c r="B704" s="24"/>
      <c r="C704" s="24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16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15"/>
    </row>
    <row r="705" spans="1:36" x14ac:dyDescent="0.25">
      <c r="A705" s="23"/>
      <c r="B705" s="24"/>
      <c r="C705" s="24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16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15"/>
    </row>
    <row r="706" spans="1:36" x14ac:dyDescent="0.25">
      <c r="A706" s="23"/>
      <c r="B706" s="24"/>
      <c r="C706" s="24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16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15"/>
    </row>
    <row r="707" spans="1:36" x14ac:dyDescent="0.25">
      <c r="A707" s="23"/>
      <c r="B707" s="24"/>
      <c r="C707" s="24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16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15"/>
    </row>
    <row r="708" spans="1:36" x14ac:dyDescent="0.25">
      <c r="A708" s="23"/>
      <c r="B708" s="24"/>
      <c r="C708" s="24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16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15"/>
    </row>
    <row r="709" spans="1:36" x14ac:dyDescent="0.25">
      <c r="A709" s="23"/>
      <c r="B709" s="24"/>
      <c r="C709" s="24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16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15"/>
    </row>
    <row r="710" spans="1:36" x14ac:dyDescent="0.25">
      <c r="A710" s="23"/>
      <c r="B710" s="24"/>
      <c r="C710" s="24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16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15"/>
    </row>
    <row r="711" spans="1:36" x14ac:dyDescent="0.25">
      <c r="A711" s="23"/>
      <c r="B711" s="24"/>
      <c r="C711" s="24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16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15"/>
    </row>
    <row r="712" spans="1:36" x14ac:dyDescent="0.25">
      <c r="A712" s="23"/>
      <c r="B712" s="24"/>
      <c r="C712" s="24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16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15"/>
    </row>
    <row r="713" spans="1:36" x14ac:dyDescent="0.25">
      <c r="A713" s="23"/>
      <c r="B713" s="24"/>
      <c r="C713" s="24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16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15"/>
    </row>
    <row r="714" spans="1:36" x14ac:dyDescent="0.25">
      <c r="A714" s="23"/>
      <c r="B714" s="24"/>
      <c r="C714" s="24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16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15"/>
    </row>
    <row r="715" spans="1:36" x14ac:dyDescent="0.25">
      <c r="A715" s="23"/>
      <c r="B715" s="24"/>
      <c r="C715" s="24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16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15"/>
    </row>
    <row r="716" spans="1:36" x14ac:dyDescent="0.25">
      <c r="A716" s="23"/>
      <c r="B716" s="24"/>
      <c r="C716" s="24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16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15"/>
    </row>
    <row r="717" spans="1:36" x14ac:dyDescent="0.25">
      <c r="A717" s="23"/>
      <c r="B717" s="24"/>
      <c r="C717" s="24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16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15"/>
    </row>
    <row r="718" spans="1:36" x14ac:dyDescent="0.25">
      <c r="A718" s="23"/>
      <c r="B718" s="24"/>
      <c r="C718" s="24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16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15"/>
    </row>
    <row r="719" spans="1:36" x14ac:dyDescent="0.25">
      <c r="A719" s="23"/>
      <c r="B719" s="24"/>
      <c r="C719" s="24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16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15"/>
    </row>
    <row r="720" spans="1:36" x14ac:dyDescent="0.25">
      <c r="A720" s="23"/>
      <c r="B720" s="24"/>
      <c r="C720" s="24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16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15"/>
    </row>
    <row r="721" spans="1:36" x14ac:dyDescent="0.25">
      <c r="A721" s="23"/>
      <c r="B721" s="24"/>
      <c r="C721" s="24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16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15"/>
    </row>
    <row r="722" spans="1:36" x14ac:dyDescent="0.25">
      <c r="A722" s="23"/>
      <c r="B722" s="24"/>
      <c r="C722" s="24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16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15"/>
    </row>
    <row r="723" spans="1:36" x14ac:dyDescent="0.25">
      <c r="A723" s="23"/>
      <c r="B723" s="24"/>
      <c r="C723" s="24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16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15"/>
    </row>
    <row r="724" spans="1:36" x14ac:dyDescent="0.25">
      <c r="A724" s="23"/>
      <c r="B724" s="24"/>
      <c r="C724" s="24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16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15"/>
    </row>
    <row r="725" spans="1:36" x14ac:dyDescent="0.25">
      <c r="A725" s="23"/>
      <c r="B725" s="24"/>
      <c r="C725" s="24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16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15"/>
    </row>
    <row r="726" spans="1:36" x14ac:dyDescent="0.25">
      <c r="A726" s="23"/>
      <c r="B726" s="24"/>
      <c r="C726" s="24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16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15"/>
    </row>
    <row r="727" spans="1:36" x14ac:dyDescent="0.25">
      <c r="A727" s="23"/>
      <c r="B727" s="24"/>
      <c r="C727" s="24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16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15"/>
    </row>
    <row r="728" spans="1:36" x14ac:dyDescent="0.25">
      <c r="A728" s="23"/>
      <c r="B728" s="24"/>
      <c r="C728" s="24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16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15"/>
    </row>
    <row r="729" spans="1:36" x14ac:dyDescent="0.25">
      <c r="A729" s="23"/>
      <c r="B729" s="24"/>
      <c r="C729" s="24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16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15"/>
    </row>
    <row r="730" spans="1:36" x14ac:dyDescent="0.25">
      <c r="A730" s="23"/>
      <c r="B730" s="24"/>
      <c r="C730" s="24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16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15"/>
    </row>
    <row r="731" spans="1:36" x14ac:dyDescent="0.25">
      <c r="A731" s="23"/>
      <c r="B731" s="24"/>
      <c r="C731" s="24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16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15"/>
    </row>
    <row r="732" spans="1:36" x14ac:dyDescent="0.25">
      <c r="A732" s="23"/>
      <c r="B732" s="24"/>
      <c r="C732" s="24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16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15"/>
    </row>
    <row r="733" spans="1:36" x14ac:dyDescent="0.25">
      <c r="A733" s="23"/>
      <c r="B733" s="24"/>
      <c r="C733" s="24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16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15"/>
    </row>
    <row r="734" spans="1:36" x14ac:dyDescent="0.25">
      <c r="A734" s="23"/>
      <c r="B734" s="24"/>
      <c r="C734" s="24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16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15"/>
    </row>
    <row r="735" spans="1:36" x14ac:dyDescent="0.25">
      <c r="A735" s="23"/>
      <c r="B735" s="24"/>
      <c r="C735" s="24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16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15"/>
    </row>
    <row r="736" spans="1:36" x14ac:dyDescent="0.25">
      <c r="A736" s="23"/>
      <c r="B736" s="24"/>
      <c r="C736" s="24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16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15"/>
    </row>
    <row r="737" spans="1:36" x14ac:dyDescent="0.25">
      <c r="A737" s="23"/>
      <c r="B737" s="24"/>
      <c r="C737" s="24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16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15"/>
    </row>
    <row r="738" spans="1:36" x14ac:dyDescent="0.25">
      <c r="A738" s="23"/>
      <c r="B738" s="24"/>
      <c r="C738" s="24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16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15"/>
    </row>
    <row r="739" spans="1:36" x14ac:dyDescent="0.25">
      <c r="A739" s="23"/>
      <c r="B739" s="24"/>
      <c r="C739" s="24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16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15"/>
    </row>
    <row r="740" spans="1:36" x14ac:dyDescent="0.25">
      <c r="A740" s="23"/>
      <c r="B740" s="24"/>
      <c r="C740" s="24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16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15"/>
    </row>
    <row r="741" spans="1:36" x14ac:dyDescent="0.25">
      <c r="A741" s="23"/>
      <c r="B741" s="24"/>
      <c r="C741" s="24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16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15"/>
    </row>
    <row r="742" spans="1:36" x14ac:dyDescent="0.25">
      <c r="A742" s="23"/>
      <c r="B742" s="24"/>
      <c r="C742" s="24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16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15"/>
    </row>
    <row r="743" spans="1:36" x14ac:dyDescent="0.25">
      <c r="A743" s="23"/>
      <c r="B743" s="24"/>
      <c r="C743" s="24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16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15"/>
    </row>
    <row r="744" spans="1:36" x14ac:dyDescent="0.25">
      <c r="A744" s="23"/>
      <c r="B744" s="24"/>
      <c r="C744" s="24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16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15"/>
    </row>
    <row r="745" spans="1:36" x14ac:dyDescent="0.25">
      <c r="A745" s="23"/>
      <c r="B745" s="24"/>
      <c r="C745" s="24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16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15"/>
    </row>
    <row r="746" spans="1:36" x14ac:dyDescent="0.25">
      <c r="A746" s="23"/>
      <c r="B746" s="24"/>
      <c r="C746" s="24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16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15"/>
    </row>
    <row r="747" spans="1:36" x14ac:dyDescent="0.25">
      <c r="A747" s="23"/>
      <c r="B747" s="24"/>
      <c r="C747" s="24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16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15"/>
    </row>
    <row r="748" spans="1:36" x14ac:dyDescent="0.25">
      <c r="A748" s="23"/>
      <c r="B748" s="24"/>
      <c r="C748" s="24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16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15"/>
    </row>
    <row r="749" spans="1:36" x14ac:dyDescent="0.25">
      <c r="A749" s="23"/>
      <c r="B749" s="24"/>
      <c r="C749" s="24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16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15"/>
    </row>
    <row r="750" spans="1:36" x14ac:dyDescent="0.25">
      <c r="A750" s="23"/>
      <c r="B750" s="24"/>
      <c r="C750" s="24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16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15"/>
    </row>
    <row r="751" spans="1:36" x14ac:dyDescent="0.25">
      <c r="A751" s="23"/>
      <c r="B751" s="24"/>
      <c r="C751" s="24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16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15"/>
    </row>
    <row r="752" spans="1:36" x14ac:dyDescent="0.25">
      <c r="A752" s="23"/>
      <c r="B752" s="24"/>
      <c r="C752" s="24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16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15"/>
    </row>
    <row r="753" spans="1:36" x14ac:dyDescent="0.25">
      <c r="A753" s="23"/>
      <c r="B753" s="24"/>
      <c r="C753" s="24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16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15"/>
    </row>
    <row r="754" spans="1:36" x14ac:dyDescent="0.25">
      <c r="A754" s="23"/>
      <c r="B754" s="24"/>
      <c r="C754" s="24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16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15"/>
    </row>
    <row r="755" spans="1:36" x14ac:dyDescent="0.25">
      <c r="A755" s="23"/>
      <c r="B755" s="24"/>
      <c r="C755" s="24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16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15"/>
    </row>
    <row r="756" spans="1:36" x14ac:dyDescent="0.25">
      <c r="A756" s="23"/>
      <c r="B756" s="24"/>
      <c r="C756" s="24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16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15"/>
    </row>
    <row r="757" spans="1:36" x14ac:dyDescent="0.25">
      <c r="A757" s="23"/>
      <c r="B757" s="24"/>
      <c r="C757" s="24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16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15"/>
    </row>
    <row r="758" spans="1:36" x14ac:dyDescent="0.25">
      <c r="A758" s="23"/>
      <c r="B758" s="24"/>
      <c r="C758" s="24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16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15"/>
    </row>
    <row r="759" spans="1:36" x14ac:dyDescent="0.25">
      <c r="A759" s="23"/>
      <c r="B759" s="24"/>
      <c r="C759" s="24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16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15"/>
    </row>
    <row r="760" spans="1:36" x14ac:dyDescent="0.25">
      <c r="A760" s="23"/>
      <c r="B760" s="24"/>
      <c r="C760" s="24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16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15"/>
    </row>
    <row r="761" spans="1:36" x14ac:dyDescent="0.25">
      <c r="A761" s="23"/>
      <c r="B761" s="24"/>
      <c r="C761" s="24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16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15"/>
    </row>
    <row r="762" spans="1:36" x14ac:dyDescent="0.25">
      <c r="A762" s="23"/>
      <c r="B762" s="24"/>
      <c r="C762" s="24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16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15"/>
    </row>
    <row r="763" spans="1:36" x14ac:dyDescent="0.25">
      <c r="A763" s="23"/>
      <c r="B763" s="24"/>
      <c r="C763" s="24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16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15"/>
    </row>
    <row r="764" spans="1:36" x14ac:dyDescent="0.25">
      <c r="A764" s="23"/>
      <c r="B764" s="24"/>
      <c r="C764" s="24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16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15"/>
    </row>
    <row r="765" spans="1:36" x14ac:dyDescent="0.25">
      <c r="A765" s="23"/>
      <c r="B765" s="24"/>
      <c r="C765" s="24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16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15"/>
    </row>
    <row r="766" spans="1:36" x14ac:dyDescent="0.25">
      <c r="A766" s="23"/>
      <c r="B766" s="24"/>
      <c r="C766" s="24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16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15"/>
    </row>
    <row r="767" spans="1:36" x14ac:dyDescent="0.25">
      <c r="A767" s="23"/>
      <c r="B767" s="24"/>
      <c r="C767" s="24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16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15"/>
    </row>
    <row r="768" spans="1:36" x14ac:dyDescent="0.25">
      <c r="A768" s="23"/>
      <c r="B768" s="24"/>
      <c r="C768" s="24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16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15"/>
    </row>
    <row r="769" spans="1:36" x14ac:dyDescent="0.25">
      <c r="A769" s="23"/>
      <c r="B769" s="24"/>
      <c r="C769" s="24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16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15"/>
    </row>
    <row r="770" spans="1:36" x14ac:dyDescent="0.25">
      <c r="A770" s="23"/>
      <c r="B770" s="24"/>
      <c r="C770" s="24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16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15"/>
    </row>
    <row r="771" spans="1:36" x14ac:dyDescent="0.25">
      <c r="A771" s="23"/>
      <c r="B771" s="24"/>
      <c r="C771" s="24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16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15"/>
    </row>
    <row r="772" spans="1:36" x14ac:dyDescent="0.25">
      <c r="A772" s="23"/>
      <c r="B772" s="24"/>
      <c r="C772" s="24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16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15"/>
    </row>
    <row r="773" spans="1:36" x14ac:dyDescent="0.25">
      <c r="A773" s="23"/>
      <c r="B773" s="24"/>
      <c r="C773" s="24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16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15"/>
    </row>
    <row r="774" spans="1:36" x14ac:dyDescent="0.25">
      <c r="A774" s="23"/>
      <c r="B774" s="24"/>
      <c r="C774" s="24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16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15"/>
    </row>
    <row r="775" spans="1:36" x14ac:dyDescent="0.25">
      <c r="A775" s="23"/>
      <c r="B775" s="24"/>
      <c r="C775" s="24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16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15"/>
    </row>
    <row r="776" spans="1:36" x14ac:dyDescent="0.25">
      <c r="A776" s="23"/>
      <c r="B776" s="24"/>
      <c r="C776" s="24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16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15"/>
    </row>
    <row r="777" spans="1:36" x14ac:dyDescent="0.25">
      <c r="A777" s="23"/>
      <c r="B777" s="24"/>
      <c r="C777" s="24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16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15"/>
    </row>
    <row r="778" spans="1:36" x14ac:dyDescent="0.25">
      <c r="A778" s="23"/>
      <c r="B778" s="24"/>
      <c r="C778" s="24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16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15"/>
    </row>
    <row r="779" spans="1:36" x14ac:dyDescent="0.25">
      <c r="A779" s="23"/>
      <c r="B779" s="24"/>
      <c r="C779" s="24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16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15"/>
    </row>
    <row r="780" spans="1:36" x14ac:dyDescent="0.25">
      <c r="A780" s="23"/>
      <c r="B780" s="24"/>
      <c r="C780" s="24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16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15"/>
    </row>
    <row r="781" spans="1:36" x14ac:dyDescent="0.25">
      <c r="A781" s="23"/>
      <c r="B781" s="24"/>
      <c r="C781" s="24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16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15"/>
    </row>
    <row r="782" spans="1:36" x14ac:dyDescent="0.25">
      <c r="A782" s="23"/>
      <c r="B782" s="24"/>
      <c r="C782" s="24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16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15"/>
    </row>
    <row r="783" spans="1:36" x14ac:dyDescent="0.25">
      <c r="A783" s="23"/>
      <c r="B783" s="24"/>
      <c r="C783" s="24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16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15"/>
    </row>
    <row r="784" spans="1:36" x14ac:dyDescent="0.25">
      <c r="A784" s="23"/>
      <c r="B784" s="24"/>
      <c r="C784" s="24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16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15"/>
    </row>
    <row r="785" spans="1:36" x14ac:dyDescent="0.25">
      <c r="A785" s="23"/>
      <c r="B785" s="24"/>
      <c r="C785" s="24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16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15"/>
    </row>
    <row r="786" spans="1:36" x14ac:dyDescent="0.25">
      <c r="A786" s="23"/>
      <c r="B786" s="24"/>
      <c r="C786" s="24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16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15"/>
    </row>
    <row r="787" spans="1:36" x14ac:dyDescent="0.25">
      <c r="A787" s="23"/>
      <c r="B787" s="24"/>
      <c r="C787" s="24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16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15"/>
    </row>
    <row r="788" spans="1:36" x14ac:dyDescent="0.25">
      <c r="A788" s="23"/>
      <c r="B788" s="24"/>
      <c r="C788" s="24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16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15"/>
    </row>
    <row r="789" spans="1:36" x14ac:dyDescent="0.25">
      <c r="A789" s="23"/>
      <c r="B789" s="24"/>
      <c r="C789" s="24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16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15"/>
    </row>
    <row r="790" spans="1:36" x14ac:dyDescent="0.25">
      <c r="A790" s="23"/>
      <c r="B790" s="24"/>
      <c r="C790" s="24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16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15"/>
    </row>
    <row r="791" spans="1:36" x14ac:dyDescent="0.25">
      <c r="A791" s="23"/>
      <c r="B791" s="24"/>
      <c r="C791" s="24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16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15"/>
    </row>
    <row r="792" spans="1:36" x14ac:dyDescent="0.25">
      <c r="A792" s="23"/>
      <c r="B792" s="24"/>
      <c r="C792" s="24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16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15"/>
    </row>
    <row r="793" spans="1:36" x14ac:dyDescent="0.25">
      <c r="A793" s="23"/>
      <c r="B793" s="24"/>
      <c r="C793" s="24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16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15"/>
    </row>
    <row r="794" spans="1:36" x14ac:dyDescent="0.25">
      <c r="A794" s="23"/>
      <c r="B794" s="24"/>
      <c r="C794" s="24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16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15"/>
    </row>
    <row r="795" spans="1:36" x14ac:dyDescent="0.25">
      <c r="A795" s="23"/>
      <c r="B795" s="24"/>
      <c r="C795" s="24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16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15"/>
    </row>
    <row r="796" spans="1:36" x14ac:dyDescent="0.25">
      <c r="A796" s="23"/>
      <c r="B796" s="24"/>
      <c r="C796" s="24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16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15"/>
    </row>
    <row r="797" spans="1:36" x14ac:dyDescent="0.25">
      <c r="A797" s="23"/>
      <c r="B797" s="24"/>
      <c r="C797" s="24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16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15"/>
    </row>
    <row r="798" spans="1:36" x14ac:dyDescent="0.25">
      <c r="A798" s="23"/>
      <c r="B798" s="24"/>
      <c r="C798" s="24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16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15"/>
    </row>
    <row r="799" spans="1:36" x14ac:dyDescent="0.25">
      <c r="A799" s="23"/>
      <c r="B799" s="24"/>
      <c r="C799" s="24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16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15"/>
    </row>
    <row r="800" spans="1:36" x14ac:dyDescent="0.25">
      <c r="A800" s="23"/>
      <c r="B800" s="24"/>
      <c r="C800" s="24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16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15"/>
    </row>
    <row r="801" spans="1:36" x14ac:dyDescent="0.25">
      <c r="A801" s="23"/>
      <c r="B801" s="24"/>
      <c r="C801" s="24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16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15"/>
    </row>
    <row r="802" spans="1:36" x14ac:dyDescent="0.25">
      <c r="A802" s="23"/>
      <c r="B802" s="24"/>
      <c r="C802" s="24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16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15"/>
    </row>
    <row r="803" spans="1:36" x14ac:dyDescent="0.25">
      <c r="A803" s="23"/>
      <c r="B803" s="24"/>
      <c r="C803" s="24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16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15"/>
    </row>
    <row r="804" spans="1:36" x14ac:dyDescent="0.25">
      <c r="A804" s="23"/>
      <c r="B804" s="24"/>
      <c r="C804" s="24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16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15"/>
    </row>
    <row r="805" spans="1:36" x14ac:dyDescent="0.25">
      <c r="A805" s="23"/>
      <c r="B805" s="24"/>
      <c r="C805" s="24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16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15"/>
    </row>
    <row r="806" spans="1:36" x14ac:dyDescent="0.25">
      <c r="A806" s="23"/>
      <c r="B806" s="24"/>
      <c r="C806" s="24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16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15"/>
    </row>
    <row r="807" spans="1:36" x14ac:dyDescent="0.25">
      <c r="A807" s="23"/>
      <c r="B807" s="24"/>
      <c r="C807" s="24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16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15"/>
    </row>
    <row r="808" spans="1:36" x14ac:dyDescent="0.25">
      <c r="A808" s="23"/>
      <c r="B808" s="24"/>
      <c r="C808" s="24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16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15"/>
    </row>
    <row r="809" spans="1:36" x14ac:dyDescent="0.25">
      <c r="A809" s="23"/>
      <c r="B809" s="24"/>
      <c r="C809" s="24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16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15"/>
    </row>
    <row r="810" spans="1:36" x14ac:dyDescent="0.25">
      <c r="A810" s="23"/>
      <c r="B810" s="24"/>
      <c r="C810" s="24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16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15"/>
    </row>
    <row r="811" spans="1:36" x14ac:dyDescent="0.25">
      <c r="A811" s="23"/>
      <c r="B811" s="24"/>
      <c r="C811" s="24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16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15"/>
    </row>
    <row r="812" spans="1:36" x14ac:dyDescent="0.25">
      <c r="A812" s="23"/>
      <c r="B812" s="24"/>
      <c r="C812" s="24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16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15"/>
    </row>
    <row r="813" spans="1:36" x14ac:dyDescent="0.25">
      <c r="A813" s="23"/>
      <c r="B813" s="24"/>
      <c r="C813" s="24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16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15"/>
    </row>
    <row r="814" spans="1:36" x14ac:dyDescent="0.25">
      <c r="A814" s="23"/>
      <c r="B814" s="24"/>
      <c r="C814" s="24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16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15"/>
    </row>
    <row r="815" spans="1:36" x14ac:dyDescent="0.25">
      <c r="A815" s="23"/>
      <c r="B815" s="24"/>
      <c r="C815" s="24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16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15"/>
    </row>
    <row r="816" spans="1:36" x14ac:dyDescent="0.25">
      <c r="A816" s="23"/>
      <c r="B816" s="24"/>
      <c r="C816" s="24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16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15"/>
    </row>
    <row r="817" spans="1:36" x14ac:dyDescent="0.25">
      <c r="A817" s="23"/>
      <c r="B817" s="24"/>
      <c r="C817" s="24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16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15"/>
    </row>
    <row r="818" spans="1:36" x14ac:dyDescent="0.25">
      <c r="A818" s="23"/>
      <c r="B818" s="24"/>
      <c r="C818" s="24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16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15"/>
    </row>
    <row r="819" spans="1:36" x14ac:dyDescent="0.25">
      <c r="A819" s="23"/>
      <c r="B819" s="24"/>
      <c r="C819" s="24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16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15"/>
    </row>
    <row r="820" spans="1:36" x14ac:dyDescent="0.25">
      <c r="A820" s="23"/>
      <c r="B820" s="24"/>
      <c r="C820" s="24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16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15"/>
    </row>
    <row r="821" spans="1:36" x14ac:dyDescent="0.25">
      <c r="A821" s="23"/>
      <c r="B821" s="24"/>
      <c r="C821" s="24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16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15"/>
    </row>
    <row r="822" spans="1:36" x14ac:dyDescent="0.25">
      <c r="A822" s="23"/>
      <c r="B822" s="24"/>
      <c r="C822" s="24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16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15"/>
    </row>
    <row r="823" spans="1:36" x14ac:dyDescent="0.25">
      <c r="A823" s="23"/>
      <c r="B823" s="24"/>
      <c r="C823" s="24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16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15"/>
    </row>
    <row r="824" spans="1:36" x14ac:dyDescent="0.25">
      <c r="A824" s="23"/>
      <c r="B824" s="24"/>
      <c r="C824" s="24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16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15"/>
    </row>
    <row r="825" spans="1:36" x14ac:dyDescent="0.25">
      <c r="A825" s="23"/>
      <c r="B825" s="24"/>
      <c r="C825" s="24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16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15"/>
    </row>
    <row r="826" spans="1:36" x14ac:dyDescent="0.25">
      <c r="A826" s="23"/>
      <c r="B826" s="24"/>
      <c r="C826" s="24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16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15"/>
    </row>
    <row r="827" spans="1:36" x14ac:dyDescent="0.25">
      <c r="A827" s="23"/>
      <c r="B827" s="24"/>
      <c r="C827" s="24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16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15"/>
    </row>
    <row r="828" spans="1:36" x14ac:dyDescent="0.25">
      <c r="A828" s="23"/>
      <c r="B828" s="24"/>
      <c r="C828" s="24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16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15"/>
    </row>
    <row r="829" spans="1:36" x14ac:dyDescent="0.25">
      <c r="A829" s="23"/>
      <c r="B829" s="24"/>
      <c r="C829" s="24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16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15"/>
    </row>
    <row r="830" spans="1:36" x14ac:dyDescent="0.25">
      <c r="A830" s="23"/>
      <c r="B830" s="24"/>
      <c r="C830" s="24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16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15"/>
    </row>
    <row r="831" spans="1:36" x14ac:dyDescent="0.25">
      <c r="A831" s="23"/>
      <c r="B831" s="24"/>
      <c r="C831" s="24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16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15"/>
    </row>
    <row r="832" spans="1:36" x14ac:dyDescent="0.25">
      <c r="A832" s="23"/>
      <c r="B832" s="24"/>
      <c r="C832" s="24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16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15"/>
    </row>
    <row r="833" spans="1:36" x14ac:dyDescent="0.25">
      <c r="A833" s="23"/>
      <c r="B833" s="24"/>
      <c r="C833" s="24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16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15"/>
    </row>
    <row r="834" spans="1:36" x14ac:dyDescent="0.25">
      <c r="A834" s="23"/>
      <c r="B834" s="24"/>
      <c r="C834" s="24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16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15"/>
    </row>
    <row r="835" spans="1:36" x14ac:dyDescent="0.25">
      <c r="A835" s="23"/>
      <c r="B835" s="24"/>
      <c r="C835" s="24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16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15"/>
    </row>
    <row r="836" spans="1:36" x14ac:dyDescent="0.25">
      <c r="A836" s="23"/>
      <c r="B836" s="24"/>
      <c r="C836" s="24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16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15"/>
    </row>
    <row r="837" spans="1:36" x14ac:dyDescent="0.25">
      <c r="A837" s="23"/>
      <c r="B837" s="24"/>
      <c r="C837" s="24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16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15"/>
    </row>
    <row r="838" spans="1:36" x14ac:dyDescent="0.25">
      <c r="A838" s="23"/>
      <c r="B838" s="24"/>
      <c r="C838" s="24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16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15"/>
    </row>
    <row r="839" spans="1:36" x14ac:dyDescent="0.25">
      <c r="A839" s="23"/>
      <c r="B839" s="24"/>
      <c r="C839" s="24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16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15"/>
    </row>
    <row r="840" spans="1:36" x14ac:dyDescent="0.25">
      <c r="A840" s="23"/>
      <c r="B840" s="24"/>
      <c r="C840" s="24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16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15"/>
    </row>
    <row r="841" spans="1:36" x14ac:dyDescent="0.25">
      <c r="A841" s="23"/>
      <c r="B841" s="24"/>
      <c r="C841" s="24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16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15"/>
    </row>
    <row r="842" spans="1:36" x14ac:dyDescent="0.25">
      <c r="A842" s="23"/>
      <c r="B842" s="24"/>
      <c r="C842" s="24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16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15"/>
    </row>
    <row r="843" spans="1:36" x14ac:dyDescent="0.25">
      <c r="A843" s="23"/>
      <c r="B843" s="24"/>
      <c r="C843" s="24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16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15"/>
    </row>
    <row r="844" spans="1:36" x14ac:dyDescent="0.25">
      <c r="A844" s="23"/>
      <c r="B844" s="24"/>
      <c r="C844" s="24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16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15"/>
    </row>
    <row r="845" spans="1:36" x14ac:dyDescent="0.25">
      <c r="A845" s="23"/>
      <c r="B845" s="24"/>
      <c r="C845" s="24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16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15"/>
    </row>
    <row r="846" spans="1:36" x14ac:dyDescent="0.25">
      <c r="A846" s="23"/>
      <c r="B846" s="24"/>
      <c r="C846" s="24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16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15"/>
    </row>
    <row r="847" spans="1:36" x14ac:dyDescent="0.25">
      <c r="A847" s="23"/>
      <c r="B847" s="24"/>
      <c r="C847" s="24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16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15"/>
    </row>
    <row r="848" spans="1:36" x14ac:dyDescent="0.25">
      <c r="A848" s="23"/>
      <c r="B848" s="24"/>
      <c r="C848" s="24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16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15"/>
    </row>
    <row r="849" spans="1:36" x14ac:dyDescent="0.25">
      <c r="A849" s="23"/>
      <c r="B849" s="24"/>
      <c r="C849" s="24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16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15"/>
    </row>
    <row r="850" spans="1:36" x14ac:dyDescent="0.25">
      <c r="A850" s="23"/>
      <c r="B850" s="24"/>
      <c r="C850" s="24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16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15"/>
    </row>
    <row r="851" spans="1:36" x14ac:dyDescent="0.25">
      <c r="A851" s="23"/>
      <c r="B851" s="24"/>
      <c r="C851" s="24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16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15"/>
    </row>
    <row r="852" spans="1:36" x14ac:dyDescent="0.25">
      <c r="A852" s="23"/>
      <c r="B852" s="24"/>
      <c r="C852" s="24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16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15"/>
    </row>
    <row r="853" spans="1:36" x14ac:dyDescent="0.25">
      <c r="A853" s="23"/>
      <c r="B853" s="24"/>
      <c r="C853" s="24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16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15"/>
    </row>
    <row r="854" spans="1:36" x14ac:dyDescent="0.25">
      <c r="A854" s="23"/>
      <c r="B854" s="24"/>
      <c r="C854" s="24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16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15"/>
    </row>
    <row r="855" spans="1:36" x14ac:dyDescent="0.25">
      <c r="A855" s="23"/>
      <c r="B855" s="24"/>
      <c r="C855" s="24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16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15"/>
    </row>
    <row r="856" spans="1:36" x14ac:dyDescent="0.25">
      <c r="A856" s="23"/>
      <c r="B856" s="24"/>
      <c r="C856" s="24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16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15"/>
    </row>
    <row r="857" spans="1:36" x14ac:dyDescent="0.25">
      <c r="A857" s="23"/>
      <c r="B857" s="24"/>
      <c r="C857" s="24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16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15"/>
    </row>
    <row r="858" spans="1:36" x14ac:dyDescent="0.25">
      <c r="A858" s="23"/>
      <c r="B858" s="24"/>
      <c r="C858" s="24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16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15"/>
    </row>
    <row r="859" spans="1:36" x14ac:dyDescent="0.25">
      <c r="A859" s="23"/>
      <c r="B859" s="24"/>
      <c r="C859" s="24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16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15"/>
    </row>
    <row r="860" spans="1:36" x14ac:dyDescent="0.25">
      <c r="A860" s="23"/>
      <c r="B860" s="24"/>
      <c r="C860" s="24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16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15"/>
    </row>
    <row r="861" spans="1:36" x14ac:dyDescent="0.25">
      <c r="A861" s="23"/>
      <c r="B861" s="24"/>
      <c r="C861" s="24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16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15"/>
    </row>
    <row r="862" spans="1:36" x14ac:dyDescent="0.25">
      <c r="A862" s="23"/>
      <c r="B862" s="24"/>
      <c r="C862" s="24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16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15"/>
    </row>
    <row r="863" spans="1:36" x14ac:dyDescent="0.25">
      <c r="A863" s="23"/>
      <c r="B863" s="24"/>
      <c r="C863" s="24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16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15"/>
    </row>
    <row r="864" spans="1:36" x14ac:dyDescent="0.25">
      <c r="A864" s="23"/>
      <c r="B864" s="24"/>
      <c r="C864" s="24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16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15"/>
    </row>
    <row r="865" spans="1:36" x14ac:dyDescent="0.25">
      <c r="A865" s="23"/>
      <c r="B865" s="24"/>
      <c r="C865" s="24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16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15"/>
    </row>
    <row r="866" spans="1:36" x14ac:dyDescent="0.25">
      <c r="A866" s="23"/>
      <c r="B866" s="24"/>
      <c r="C866" s="24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16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15"/>
    </row>
    <row r="867" spans="1:36" x14ac:dyDescent="0.25">
      <c r="A867" s="23"/>
      <c r="B867" s="24"/>
      <c r="C867" s="24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16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15"/>
    </row>
    <row r="868" spans="1:36" x14ac:dyDescent="0.25">
      <c r="A868" s="23"/>
      <c r="B868" s="24"/>
      <c r="C868" s="24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16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15"/>
    </row>
    <row r="869" spans="1:36" x14ac:dyDescent="0.25">
      <c r="A869" s="23"/>
      <c r="B869" s="24"/>
      <c r="C869" s="24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16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15"/>
    </row>
    <row r="870" spans="1:36" x14ac:dyDescent="0.25">
      <c r="A870" s="23"/>
      <c r="B870" s="24"/>
      <c r="C870" s="24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16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15"/>
    </row>
    <row r="871" spans="1:36" x14ac:dyDescent="0.25">
      <c r="A871" s="23"/>
      <c r="B871" s="24"/>
      <c r="C871" s="24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16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15"/>
    </row>
    <row r="872" spans="1:36" x14ac:dyDescent="0.25">
      <c r="A872" s="23"/>
      <c r="B872" s="24"/>
      <c r="C872" s="24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16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15"/>
    </row>
    <row r="873" spans="1:36" x14ac:dyDescent="0.25">
      <c r="A873" s="23"/>
      <c r="B873" s="24"/>
      <c r="C873" s="24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16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15"/>
    </row>
    <row r="874" spans="1:36" x14ac:dyDescent="0.25">
      <c r="A874" s="23"/>
      <c r="B874" s="24"/>
      <c r="C874" s="24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16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15"/>
    </row>
    <row r="875" spans="1:36" x14ac:dyDescent="0.25">
      <c r="A875" s="23"/>
      <c r="B875" s="24"/>
      <c r="C875" s="24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16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15"/>
    </row>
    <row r="876" spans="1:36" x14ac:dyDescent="0.25">
      <c r="A876" s="23"/>
      <c r="B876" s="24"/>
      <c r="C876" s="24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16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15"/>
    </row>
    <row r="877" spans="1:36" x14ac:dyDescent="0.25">
      <c r="A877" s="23"/>
      <c r="B877" s="24"/>
      <c r="C877" s="24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16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15"/>
    </row>
    <row r="878" spans="1:36" x14ac:dyDescent="0.25">
      <c r="A878" s="23"/>
      <c r="B878" s="24"/>
      <c r="C878" s="24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16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15"/>
    </row>
    <row r="879" spans="1:36" x14ac:dyDescent="0.25">
      <c r="A879" s="23"/>
      <c r="B879" s="24"/>
      <c r="C879" s="24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16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15"/>
    </row>
    <row r="880" spans="1:36" x14ac:dyDescent="0.25">
      <c r="A880" s="23"/>
      <c r="B880" s="24"/>
      <c r="C880" s="24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16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15"/>
    </row>
    <row r="881" spans="1:36" x14ac:dyDescent="0.25">
      <c r="A881" s="23"/>
      <c r="B881" s="24"/>
      <c r="C881" s="24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16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15"/>
    </row>
    <row r="882" spans="1:36" x14ac:dyDescent="0.25">
      <c r="A882" s="23"/>
      <c r="B882" s="24"/>
      <c r="C882" s="24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16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15"/>
    </row>
    <row r="883" spans="1:36" x14ac:dyDescent="0.25">
      <c r="A883" s="23"/>
      <c r="B883" s="24"/>
      <c r="C883" s="24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16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15"/>
    </row>
    <row r="884" spans="1:36" x14ac:dyDescent="0.25">
      <c r="A884" s="23"/>
      <c r="B884" s="24"/>
      <c r="C884" s="24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16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15"/>
    </row>
    <row r="885" spans="1:36" x14ac:dyDescent="0.25">
      <c r="A885" s="23"/>
      <c r="B885" s="24"/>
      <c r="C885" s="24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16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15"/>
    </row>
    <row r="886" spans="1:36" x14ac:dyDescent="0.25">
      <c r="A886" s="23"/>
      <c r="B886" s="24"/>
      <c r="C886" s="24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16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15"/>
    </row>
    <row r="887" spans="1:36" x14ac:dyDescent="0.25">
      <c r="A887" s="23"/>
      <c r="B887" s="24"/>
      <c r="C887" s="24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16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15"/>
    </row>
    <row r="888" spans="1:36" x14ac:dyDescent="0.25">
      <c r="A888" s="23"/>
      <c r="B888" s="24"/>
      <c r="C888" s="24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16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15"/>
    </row>
    <row r="889" spans="1:36" x14ac:dyDescent="0.25">
      <c r="A889" s="23"/>
      <c r="B889" s="24"/>
      <c r="C889" s="24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16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15"/>
    </row>
    <row r="890" spans="1:36" x14ac:dyDescent="0.25">
      <c r="A890" s="23"/>
      <c r="B890" s="24"/>
      <c r="C890" s="24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16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15"/>
    </row>
    <row r="891" spans="1:36" x14ac:dyDescent="0.25">
      <c r="A891" s="23"/>
      <c r="B891" s="24"/>
      <c r="C891" s="24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16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15"/>
    </row>
    <row r="892" spans="1:36" x14ac:dyDescent="0.25">
      <c r="A892" s="23"/>
      <c r="B892" s="24"/>
      <c r="C892" s="24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16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15"/>
    </row>
    <row r="893" spans="1:36" x14ac:dyDescent="0.25">
      <c r="A893" s="23"/>
      <c r="B893" s="24"/>
      <c r="C893" s="24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16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15"/>
    </row>
    <row r="894" spans="1:36" x14ac:dyDescent="0.25">
      <c r="A894" s="23"/>
      <c r="B894" s="24"/>
      <c r="C894" s="24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16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15"/>
    </row>
    <row r="895" spans="1:36" x14ac:dyDescent="0.25">
      <c r="A895" s="23"/>
      <c r="B895" s="24"/>
      <c r="C895" s="24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16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15"/>
    </row>
    <row r="896" spans="1:36" x14ac:dyDescent="0.25">
      <c r="A896" s="23"/>
      <c r="B896" s="24"/>
      <c r="C896" s="24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16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15"/>
    </row>
    <row r="897" spans="1:36" x14ac:dyDescent="0.25">
      <c r="A897" s="23"/>
      <c r="B897" s="24"/>
      <c r="C897" s="24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16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15"/>
    </row>
    <row r="898" spans="1:36" x14ac:dyDescent="0.25">
      <c r="A898" s="23"/>
      <c r="B898" s="24"/>
      <c r="C898" s="24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16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15"/>
    </row>
    <row r="899" spans="1:36" x14ac:dyDescent="0.25">
      <c r="A899" s="23"/>
      <c r="B899" s="24"/>
      <c r="C899" s="24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16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15"/>
    </row>
    <row r="900" spans="1:36" x14ac:dyDescent="0.25">
      <c r="A900" s="23"/>
      <c r="B900" s="24"/>
      <c r="C900" s="24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16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15"/>
    </row>
    <row r="901" spans="1:36" x14ac:dyDescent="0.25">
      <c r="A901" s="23"/>
      <c r="B901" s="24"/>
      <c r="C901" s="24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16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15"/>
    </row>
    <row r="902" spans="1:36" x14ac:dyDescent="0.25">
      <c r="A902" s="23"/>
      <c r="B902" s="24"/>
      <c r="C902" s="24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16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15"/>
    </row>
    <row r="903" spans="1:36" x14ac:dyDescent="0.25">
      <c r="A903" s="23"/>
      <c r="B903" s="24"/>
      <c r="C903" s="24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16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15"/>
    </row>
    <row r="904" spans="1:36" x14ac:dyDescent="0.25">
      <c r="A904" s="23"/>
      <c r="B904" s="24"/>
      <c r="C904" s="24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16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15"/>
    </row>
    <row r="905" spans="1:36" x14ac:dyDescent="0.25">
      <c r="A905" s="23"/>
      <c r="B905" s="24"/>
      <c r="C905" s="24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16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15"/>
    </row>
    <row r="906" spans="1:36" x14ac:dyDescent="0.25">
      <c r="A906" s="23"/>
      <c r="B906" s="24"/>
      <c r="C906" s="24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16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15"/>
    </row>
    <row r="907" spans="1:36" x14ac:dyDescent="0.25">
      <c r="A907" s="23"/>
      <c r="B907" s="24"/>
      <c r="C907" s="24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16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15"/>
    </row>
    <row r="908" spans="1:36" x14ac:dyDescent="0.25">
      <c r="A908" s="23"/>
      <c r="B908" s="24"/>
      <c r="C908" s="24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16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15"/>
    </row>
    <row r="909" spans="1:36" x14ac:dyDescent="0.25">
      <c r="A909" s="23"/>
      <c r="B909" s="24"/>
      <c r="C909" s="24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16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15"/>
    </row>
    <row r="910" spans="1:36" x14ac:dyDescent="0.25">
      <c r="A910" s="23"/>
      <c r="B910" s="24"/>
      <c r="C910" s="24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16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15"/>
    </row>
    <row r="911" spans="1:36" x14ac:dyDescent="0.25">
      <c r="A911" s="23"/>
      <c r="B911" s="24"/>
      <c r="C911" s="24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16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15"/>
    </row>
    <row r="912" spans="1:36" x14ac:dyDescent="0.25">
      <c r="A912" s="23"/>
      <c r="B912" s="24"/>
      <c r="C912" s="24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16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15"/>
    </row>
    <row r="913" spans="1:36" x14ac:dyDescent="0.25">
      <c r="A913" s="23"/>
      <c r="B913" s="24"/>
      <c r="C913" s="24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16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15"/>
    </row>
    <row r="914" spans="1:36" x14ac:dyDescent="0.25">
      <c r="A914" s="23"/>
      <c r="B914" s="24"/>
      <c r="C914" s="24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16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15"/>
    </row>
    <row r="915" spans="1:36" x14ac:dyDescent="0.25">
      <c r="A915" s="23"/>
      <c r="B915" s="24"/>
      <c r="C915" s="24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16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15"/>
    </row>
    <row r="916" spans="1:36" x14ac:dyDescent="0.25">
      <c r="A916" s="23"/>
      <c r="B916" s="24"/>
      <c r="C916" s="24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16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15"/>
    </row>
    <row r="917" spans="1:36" x14ac:dyDescent="0.25">
      <c r="A917" s="23"/>
      <c r="B917" s="24"/>
      <c r="C917" s="24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16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15"/>
    </row>
    <row r="918" spans="1:36" x14ac:dyDescent="0.25">
      <c r="A918" s="23"/>
      <c r="B918" s="24"/>
      <c r="C918" s="24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16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15"/>
    </row>
    <row r="919" spans="1:36" x14ac:dyDescent="0.25">
      <c r="A919" s="23"/>
      <c r="B919" s="24"/>
      <c r="C919" s="24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16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15"/>
    </row>
    <row r="920" spans="1:36" x14ac:dyDescent="0.25">
      <c r="A920" s="23"/>
      <c r="B920" s="24"/>
      <c r="C920" s="24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16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15"/>
    </row>
    <row r="921" spans="1:36" x14ac:dyDescent="0.25">
      <c r="A921" s="23"/>
      <c r="B921" s="24"/>
      <c r="C921" s="24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16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15"/>
    </row>
    <row r="922" spans="1:36" x14ac:dyDescent="0.25">
      <c r="A922" s="23"/>
      <c r="B922" s="24"/>
      <c r="C922" s="24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16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15"/>
    </row>
    <row r="923" spans="1:36" x14ac:dyDescent="0.25">
      <c r="A923" s="23"/>
      <c r="B923" s="24"/>
      <c r="C923" s="24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16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15"/>
    </row>
    <row r="924" spans="1:36" x14ac:dyDescent="0.25">
      <c r="A924" s="23"/>
      <c r="B924" s="24"/>
      <c r="C924" s="24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16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15"/>
    </row>
    <row r="925" spans="1:36" x14ac:dyDescent="0.25">
      <c r="A925" s="23"/>
      <c r="B925" s="24"/>
      <c r="C925" s="24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16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15"/>
    </row>
    <row r="926" spans="1:36" x14ac:dyDescent="0.25">
      <c r="A926" s="23"/>
      <c r="B926" s="24"/>
      <c r="C926" s="24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16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15"/>
    </row>
    <row r="927" spans="1:36" x14ac:dyDescent="0.25">
      <c r="A927" s="23"/>
      <c r="B927" s="24"/>
      <c r="C927" s="24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16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15"/>
    </row>
    <row r="928" spans="1:36" x14ac:dyDescent="0.25">
      <c r="A928" s="23"/>
      <c r="B928" s="24"/>
      <c r="C928" s="24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16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15"/>
    </row>
    <row r="929" spans="1:36" x14ac:dyDescent="0.25">
      <c r="A929" s="23"/>
      <c r="B929" s="24"/>
      <c r="C929" s="24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16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15"/>
    </row>
    <row r="930" spans="1:36" x14ac:dyDescent="0.25">
      <c r="A930" s="23"/>
      <c r="B930" s="24"/>
      <c r="C930" s="24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16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15"/>
    </row>
    <row r="931" spans="1:36" x14ac:dyDescent="0.25">
      <c r="A931" s="23"/>
      <c r="B931" s="24"/>
      <c r="C931" s="24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16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15"/>
    </row>
    <row r="932" spans="1:36" x14ac:dyDescent="0.25">
      <c r="A932" s="23"/>
      <c r="B932" s="24"/>
      <c r="C932" s="24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16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15"/>
    </row>
    <row r="933" spans="1:36" x14ac:dyDescent="0.25">
      <c r="A933" s="23"/>
      <c r="B933" s="24"/>
      <c r="C933" s="24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16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15"/>
    </row>
    <row r="934" spans="1:36" x14ac:dyDescent="0.25">
      <c r="A934" s="23"/>
      <c r="B934" s="24"/>
      <c r="C934" s="24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16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15"/>
    </row>
    <row r="935" spans="1:36" x14ac:dyDescent="0.25">
      <c r="A935" s="23"/>
      <c r="B935" s="24"/>
      <c r="C935" s="24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16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15"/>
    </row>
    <row r="936" spans="1:36" x14ac:dyDescent="0.25">
      <c r="A936" s="23"/>
      <c r="B936" s="24"/>
      <c r="C936" s="24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16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15"/>
    </row>
    <row r="937" spans="1:36" x14ac:dyDescent="0.25">
      <c r="A937" s="23"/>
      <c r="B937" s="24"/>
      <c r="C937" s="24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16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15"/>
    </row>
    <row r="938" spans="1:36" x14ac:dyDescent="0.25">
      <c r="A938" s="23"/>
      <c r="B938" s="24"/>
      <c r="C938" s="24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16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15"/>
    </row>
    <row r="939" spans="1:36" x14ac:dyDescent="0.25">
      <c r="A939" s="23"/>
      <c r="B939" s="24"/>
      <c r="C939" s="24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16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15"/>
    </row>
    <row r="940" spans="1:36" x14ac:dyDescent="0.25">
      <c r="A940" s="23"/>
      <c r="B940" s="24"/>
      <c r="C940" s="24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16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15"/>
    </row>
    <row r="941" spans="1:36" x14ac:dyDescent="0.25">
      <c r="A941" s="23"/>
      <c r="B941" s="24"/>
      <c r="C941" s="24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16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15"/>
    </row>
    <row r="942" spans="1:36" x14ac:dyDescent="0.25">
      <c r="A942" s="23"/>
      <c r="B942" s="24"/>
      <c r="C942" s="24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16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15"/>
    </row>
    <row r="943" spans="1:36" x14ac:dyDescent="0.25">
      <c r="A943" s="23"/>
      <c r="B943" s="24"/>
      <c r="C943" s="24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16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15"/>
    </row>
    <row r="944" spans="1:36" x14ac:dyDescent="0.25">
      <c r="A944" s="23"/>
      <c r="B944" s="24"/>
      <c r="C944" s="24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16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15"/>
    </row>
    <row r="945" spans="1:36" x14ac:dyDescent="0.25">
      <c r="A945" s="23"/>
      <c r="B945" s="24"/>
      <c r="C945" s="24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16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15"/>
    </row>
    <row r="946" spans="1:36" x14ac:dyDescent="0.25">
      <c r="A946" s="23"/>
      <c r="B946" s="24"/>
      <c r="C946" s="24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16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15"/>
    </row>
    <row r="947" spans="1:36" x14ac:dyDescent="0.25">
      <c r="A947" s="23"/>
      <c r="B947" s="24"/>
      <c r="C947" s="24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16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15"/>
    </row>
    <row r="948" spans="1:36" x14ac:dyDescent="0.25">
      <c r="A948" s="23"/>
      <c r="B948" s="24"/>
      <c r="C948" s="24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16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15"/>
    </row>
    <row r="949" spans="1:36" x14ac:dyDescent="0.25">
      <c r="A949" s="23"/>
      <c r="B949" s="24"/>
      <c r="C949" s="24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16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15"/>
    </row>
    <row r="950" spans="1:36" x14ac:dyDescent="0.25">
      <c r="A950" s="23"/>
      <c r="B950" s="24"/>
      <c r="C950" s="24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16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15"/>
    </row>
    <row r="951" spans="1:36" x14ac:dyDescent="0.25">
      <c r="A951" s="23"/>
      <c r="B951" s="24"/>
      <c r="C951" s="24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16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15"/>
    </row>
    <row r="952" spans="1:36" x14ac:dyDescent="0.25">
      <c r="A952" s="23"/>
      <c r="B952" s="24"/>
      <c r="C952" s="24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16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15"/>
    </row>
    <row r="953" spans="1:36" x14ac:dyDescent="0.25">
      <c r="A953" s="23"/>
      <c r="B953" s="24"/>
      <c r="C953" s="24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16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15"/>
    </row>
    <row r="954" spans="1:36" x14ac:dyDescent="0.25">
      <c r="A954" s="23"/>
      <c r="B954" s="24"/>
      <c r="C954" s="24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16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15"/>
    </row>
    <row r="955" spans="1:36" x14ac:dyDescent="0.25">
      <c r="A955" s="23"/>
      <c r="B955" s="24"/>
      <c r="C955" s="24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16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15"/>
    </row>
    <row r="956" spans="1:36" x14ac:dyDescent="0.25">
      <c r="A956" s="23"/>
      <c r="B956" s="24"/>
      <c r="C956" s="24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16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15"/>
    </row>
    <row r="957" spans="1:36" x14ac:dyDescent="0.25">
      <c r="A957" s="23"/>
      <c r="B957" s="24"/>
      <c r="C957" s="24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16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15"/>
    </row>
    <row r="958" spans="1:36" x14ac:dyDescent="0.25">
      <c r="A958" s="23"/>
      <c r="B958" s="24"/>
      <c r="C958" s="24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16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15"/>
    </row>
    <row r="959" spans="1:36" x14ac:dyDescent="0.25">
      <c r="A959" s="23"/>
      <c r="B959" s="24"/>
      <c r="C959" s="24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16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15"/>
    </row>
    <row r="960" spans="1:36" x14ac:dyDescent="0.25">
      <c r="A960" s="23"/>
      <c r="B960" s="24"/>
      <c r="C960" s="24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16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15"/>
    </row>
    <row r="961" spans="1:36" x14ac:dyDescent="0.25">
      <c r="A961" s="23"/>
      <c r="B961" s="24"/>
      <c r="C961" s="24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16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15"/>
    </row>
    <row r="962" spans="1:36" x14ac:dyDescent="0.25">
      <c r="A962" s="23"/>
      <c r="B962" s="24"/>
      <c r="C962" s="24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16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15"/>
    </row>
    <row r="963" spans="1:36" x14ac:dyDescent="0.25">
      <c r="A963" s="23"/>
      <c r="B963" s="24"/>
      <c r="C963" s="24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16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15"/>
    </row>
    <row r="964" spans="1:36" x14ac:dyDescent="0.25">
      <c r="A964" s="23"/>
      <c r="B964" s="24"/>
      <c r="C964" s="24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16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15"/>
    </row>
    <row r="965" spans="1:36" x14ac:dyDescent="0.25">
      <c r="A965" s="23"/>
      <c r="B965" s="24"/>
      <c r="C965" s="24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16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15"/>
    </row>
    <row r="966" spans="1:36" x14ac:dyDescent="0.25">
      <c r="A966" s="23"/>
      <c r="B966" s="24"/>
      <c r="C966" s="24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16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15"/>
    </row>
    <row r="967" spans="1:36" x14ac:dyDescent="0.25">
      <c r="A967" s="23"/>
      <c r="B967" s="24"/>
      <c r="C967" s="24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16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15"/>
    </row>
    <row r="968" spans="1:36" x14ac:dyDescent="0.25">
      <c r="A968" s="23"/>
      <c r="B968" s="24"/>
      <c r="C968" s="24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16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15"/>
    </row>
    <row r="969" spans="1:36" x14ac:dyDescent="0.25">
      <c r="A969" s="23"/>
      <c r="B969" s="24"/>
      <c r="C969" s="24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16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15"/>
    </row>
    <row r="970" spans="1:36" x14ac:dyDescent="0.25">
      <c r="A970" s="23"/>
      <c r="B970" s="24"/>
      <c r="C970" s="24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16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15"/>
    </row>
    <row r="971" spans="1:36" x14ac:dyDescent="0.25">
      <c r="A971" s="23"/>
      <c r="B971" s="24"/>
      <c r="C971" s="24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16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15"/>
    </row>
    <row r="972" spans="1:36" x14ac:dyDescent="0.25">
      <c r="A972" s="23"/>
      <c r="B972" s="24"/>
      <c r="C972" s="24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16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15"/>
    </row>
    <row r="973" spans="1:36" x14ac:dyDescent="0.25">
      <c r="A973" s="23"/>
      <c r="B973" s="24"/>
      <c r="C973" s="24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16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15"/>
    </row>
    <row r="974" spans="1:36" x14ac:dyDescent="0.25">
      <c r="A974" s="23"/>
      <c r="B974" s="24"/>
      <c r="C974" s="24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16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15"/>
    </row>
  </sheetData>
  <mergeCells count="13">
    <mergeCell ref="AB1:AD1"/>
    <mergeCell ref="AF1:AH1"/>
    <mergeCell ref="AJ1:AJ5"/>
    <mergeCell ref="A4:A5"/>
    <mergeCell ref="B4:B5"/>
    <mergeCell ref="C4:C5"/>
    <mergeCell ref="D4:D5"/>
    <mergeCell ref="L1:N1"/>
    <mergeCell ref="O1:P1"/>
    <mergeCell ref="R1:T1"/>
    <mergeCell ref="U1:W1"/>
    <mergeCell ref="Y1:AA1"/>
    <mergeCell ref="A1:K1"/>
  </mergeCells>
  <conditionalFormatting sqref="E4:AI23 Y24:AI31 E24:X70 Y32:AL32 Y33:AI70 E71:AI880 AJ6:AJ31">
    <cfRule type="expression" dxfId="11" priority="8">
      <formula>E$2=1</formula>
    </cfRule>
  </conditionalFormatting>
  <conditionalFormatting sqref="E4:AI23 Y24:AI31 E24:X70 Y32:AL32 Y33:AI70 E71:AI974 AJ6:AJ31">
    <cfRule type="expression" dxfId="10" priority="7">
      <formula>E$3=1</formula>
    </cfRule>
  </conditionalFormatting>
  <conditionalFormatting sqref="AJ1">
    <cfRule type="expression" dxfId="9" priority="5">
      <formula>AJ$3=1</formula>
    </cfRule>
    <cfRule type="expression" dxfId="8" priority="6">
      <formula>AJ$2=1</formula>
    </cfRule>
  </conditionalFormatting>
  <dataValidations count="1">
    <dataValidation type="custom" allowBlank="1" showDropDown="1" showErrorMessage="1" sqref="G17:AF974 AG33:AI974 E16:F974 AI16:AJ31 AG17:AH31 G16:AH16 AG32:AL32" xr:uid="{00000000-0002-0000-0500-000000000000}">
      <formula1>OR(E16="x",E16="si",E16="gi",E16=0,E16=8,E16="m",E16="əg")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"/>
  <sheetViews>
    <sheetView workbookViewId="0">
      <selection activeCell="E14" sqref="E14"/>
    </sheetView>
  </sheetViews>
  <sheetFormatPr defaultRowHeight="12.75" x14ac:dyDescent="0.2"/>
  <cols>
    <col min="1" max="1" width="17.42578125" bestFit="1" customWidth="1"/>
    <col min="2" max="2" width="14.28515625" bestFit="1" customWidth="1"/>
    <col min="3" max="3" width="18.28515625" bestFit="1" customWidth="1"/>
  </cols>
  <sheetData>
    <row r="1" spans="1:5" ht="15.75" x14ac:dyDescent="0.2">
      <c r="A1" s="118" t="s">
        <v>68</v>
      </c>
      <c r="B1" s="118" t="s">
        <v>11</v>
      </c>
      <c r="C1" s="118" t="s">
        <v>69</v>
      </c>
      <c r="D1" s="119"/>
      <c r="E1" s="119"/>
    </row>
    <row r="2" spans="1:5" x14ac:dyDescent="0.2">
      <c r="A2" s="120" t="s">
        <v>13</v>
      </c>
      <c r="B2" s="121" t="s">
        <v>70</v>
      </c>
      <c r="C2" s="121">
        <v>100</v>
      </c>
    </row>
    <row r="3" spans="1:5" x14ac:dyDescent="0.2">
      <c r="A3" s="120" t="s">
        <v>19</v>
      </c>
      <c r="B3" s="121" t="s">
        <v>71</v>
      </c>
      <c r="C3" s="121">
        <v>80</v>
      </c>
    </row>
    <row r="4" spans="1:5" x14ac:dyDescent="0.2">
      <c r="A4" s="120" t="s">
        <v>21</v>
      </c>
      <c r="B4" s="121" t="s">
        <v>72</v>
      </c>
      <c r="C4" s="121">
        <v>70</v>
      </c>
    </row>
    <row r="5" spans="1:5" x14ac:dyDescent="0.2">
      <c r="A5" s="122" t="s">
        <v>23</v>
      </c>
      <c r="B5" s="121" t="s">
        <v>73</v>
      </c>
      <c r="C5" s="121">
        <v>200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DBB44-BDA8-48ED-A798-BFFF4164EF0B}">
  <dimension ref="B4:G10"/>
  <sheetViews>
    <sheetView workbookViewId="0">
      <selection activeCell="E16" sqref="E16"/>
    </sheetView>
  </sheetViews>
  <sheetFormatPr defaultRowHeight="12.75" x14ac:dyDescent="0.2"/>
  <cols>
    <col min="2" max="2" width="18.7109375" bestFit="1" customWidth="1"/>
    <col min="3" max="3" width="15.7109375" bestFit="1" customWidth="1"/>
    <col min="4" max="4" width="7" bestFit="1" customWidth="1"/>
    <col min="5" max="5" width="9" bestFit="1" customWidth="1"/>
    <col min="6" max="6" width="7" bestFit="1" customWidth="1"/>
    <col min="7" max="7" width="10.5703125" bestFit="1" customWidth="1"/>
    <col min="8" max="8" width="6" bestFit="1" customWidth="1"/>
    <col min="9" max="13" width="5.5703125" bestFit="1" customWidth="1"/>
    <col min="14" max="27" width="6.5703125" bestFit="1" customWidth="1"/>
    <col min="28" max="28" width="8.5703125" bestFit="1" customWidth="1"/>
    <col min="29" max="29" width="6" bestFit="1" customWidth="1"/>
    <col min="30" max="32" width="5.5703125" bestFit="1" customWidth="1"/>
    <col min="33" max="47" width="6.5703125" bestFit="1" customWidth="1"/>
    <col min="48" max="48" width="8.5703125" bestFit="1" customWidth="1"/>
    <col min="49" max="49" width="6.28515625" bestFit="1" customWidth="1"/>
    <col min="50" max="54" width="5.85546875" bestFit="1" customWidth="1"/>
    <col min="55" max="72" width="6.85546875" bestFit="1" customWidth="1"/>
    <col min="73" max="73" width="8.85546875" bestFit="1" customWidth="1"/>
    <col min="74" max="74" width="10.5703125" bestFit="1" customWidth="1"/>
  </cols>
  <sheetData>
    <row r="4" spans="2:7" x14ac:dyDescent="0.2">
      <c r="B4" s="140" t="s">
        <v>381</v>
      </c>
      <c r="C4" s="140" t="s">
        <v>377</v>
      </c>
      <c r="D4" s="141"/>
      <c r="E4" s="141"/>
      <c r="F4" s="141"/>
      <c r="G4" s="142"/>
    </row>
    <row r="5" spans="2:7" x14ac:dyDescent="0.2">
      <c r="B5" s="140" t="s">
        <v>375</v>
      </c>
      <c r="C5" s="143" t="s">
        <v>378</v>
      </c>
      <c r="D5" s="144" t="s">
        <v>43</v>
      </c>
      <c r="E5" s="144" t="s">
        <v>379</v>
      </c>
      <c r="F5" s="144" t="s">
        <v>380</v>
      </c>
      <c r="G5" s="145" t="s">
        <v>376</v>
      </c>
    </row>
    <row r="6" spans="2:7" x14ac:dyDescent="0.2">
      <c r="B6" s="143" t="s">
        <v>13</v>
      </c>
      <c r="C6" s="146">
        <v>9900</v>
      </c>
      <c r="D6" s="147">
        <v>95600</v>
      </c>
      <c r="E6" s="147">
        <v>55865</v>
      </c>
      <c r="F6" s="147">
        <v>216280</v>
      </c>
      <c r="G6" s="148">
        <v>377645</v>
      </c>
    </row>
    <row r="7" spans="2:7" x14ac:dyDescent="0.2">
      <c r="B7" s="149" t="s">
        <v>19</v>
      </c>
      <c r="C7" s="150">
        <v>4600</v>
      </c>
      <c r="D7" s="151">
        <v>40200</v>
      </c>
      <c r="E7" s="151">
        <v>62862.799999999988</v>
      </c>
      <c r="F7" s="151">
        <v>17075</v>
      </c>
      <c r="G7" s="152">
        <v>124737.79999999999</v>
      </c>
    </row>
    <row r="8" spans="2:7" x14ac:dyDescent="0.2">
      <c r="B8" s="149" t="s">
        <v>21</v>
      </c>
      <c r="C8" s="150"/>
      <c r="D8" s="151">
        <v>19700</v>
      </c>
      <c r="E8" s="151">
        <v>106081.4</v>
      </c>
      <c r="F8" s="151">
        <v>29932</v>
      </c>
      <c r="G8" s="152">
        <v>155713.4</v>
      </c>
    </row>
    <row r="9" spans="2:7" x14ac:dyDescent="0.2">
      <c r="B9" s="149" t="s">
        <v>23</v>
      </c>
      <c r="C9" s="150"/>
      <c r="D9" s="151">
        <v>9540</v>
      </c>
      <c r="E9" s="151">
        <v>41468.800000000003</v>
      </c>
      <c r="F9" s="151">
        <v>31097</v>
      </c>
      <c r="G9" s="152">
        <v>82105.8</v>
      </c>
    </row>
    <row r="10" spans="2:7" x14ac:dyDescent="0.2">
      <c r="B10" s="153" t="s">
        <v>376</v>
      </c>
      <c r="C10" s="154">
        <v>14500</v>
      </c>
      <c r="D10" s="155">
        <v>165040</v>
      </c>
      <c r="E10" s="155">
        <v>266278</v>
      </c>
      <c r="F10" s="155">
        <v>294384</v>
      </c>
      <c r="G10" s="156">
        <v>740202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5AF4-91BE-4D39-A099-20C15FFE86D7}">
  <dimension ref="A1:J1337"/>
  <sheetViews>
    <sheetView workbookViewId="0">
      <selection activeCell="F7" sqref="F7"/>
    </sheetView>
  </sheetViews>
  <sheetFormatPr defaultRowHeight="12.75" x14ac:dyDescent="0.2"/>
  <cols>
    <col min="1" max="1" width="14" bestFit="1" customWidth="1"/>
    <col min="2" max="2" width="10.140625" bestFit="1" customWidth="1"/>
    <col min="3" max="3" width="14.42578125" bestFit="1" customWidth="1"/>
    <col min="4" max="4" width="12.28515625" bestFit="1" customWidth="1"/>
    <col min="5" max="5" width="12.85546875" bestFit="1" customWidth="1"/>
    <col min="6" max="6" width="15.42578125" bestFit="1" customWidth="1"/>
    <col min="7" max="7" width="17.7109375" bestFit="1" customWidth="1"/>
    <col min="8" max="8" width="15.7109375" bestFit="1" customWidth="1"/>
    <col min="9" max="9" width="21.140625" bestFit="1" customWidth="1"/>
    <col min="10" max="10" width="22" bestFit="1" customWidth="1"/>
    <col min="12" max="12" width="9.140625" customWidth="1"/>
    <col min="14" max="14" width="16.140625" customWidth="1"/>
  </cols>
  <sheetData>
    <row r="1" spans="1:10" x14ac:dyDescent="0.2">
      <c r="A1" t="s">
        <v>75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8</v>
      </c>
      <c r="H1" t="s">
        <v>76</v>
      </c>
      <c r="I1" t="s">
        <v>77</v>
      </c>
      <c r="J1" t="s">
        <v>78</v>
      </c>
    </row>
    <row r="2" spans="1:10" x14ac:dyDescent="0.2">
      <c r="A2" s="180" t="s">
        <v>382</v>
      </c>
      <c r="B2" s="181">
        <v>44831</v>
      </c>
      <c r="C2" s="180" t="s">
        <v>13</v>
      </c>
      <c r="D2">
        <v>32</v>
      </c>
      <c r="E2" s="180" t="s">
        <v>15</v>
      </c>
      <c r="F2">
        <v>1000</v>
      </c>
      <c r="G2" s="180" t="s">
        <v>17</v>
      </c>
      <c r="H2" s="180" t="s">
        <v>18</v>
      </c>
      <c r="I2" s="180" t="s">
        <v>79</v>
      </c>
      <c r="J2">
        <v>2017</v>
      </c>
    </row>
    <row r="3" spans="1:10" x14ac:dyDescent="0.2">
      <c r="A3" s="180" t="s">
        <v>383</v>
      </c>
      <c r="B3" s="181">
        <v>44832</v>
      </c>
      <c r="C3" s="180" t="s">
        <v>13</v>
      </c>
      <c r="D3">
        <v>20</v>
      </c>
      <c r="E3" s="180" t="s">
        <v>15</v>
      </c>
      <c r="F3">
        <v>1100</v>
      </c>
      <c r="G3" s="180" t="s">
        <v>17</v>
      </c>
      <c r="H3" s="180" t="s">
        <v>18</v>
      </c>
      <c r="I3" s="180" t="s">
        <v>79</v>
      </c>
      <c r="J3">
        <v>2017</v>
      </c>
    </row>
    <row r="4" spans="1:10" x14ac:dyDescent="0.2">
      <c r="A4" s="180" t="s">
        <v>384</v>
      </c>
      <c r="B4" s="181">
        <v>44832</v>
      </c>
      <c r="C4" s="180" t="s">
        <v>13</v>
      </c>
      <c r="D4">
        <v>18</v>
      </c>
      <c r="E4" s="180" t="s">
        <v>15</v>
      </c>
      <c r="F4">
        <v>1200</v>
      </c>
      <c r="G4" s="180" t="s">
        <v>17</v>
      </c>
      <c r="H4" s="180" t="s">
        <v>18</v>
      </c>
      <c r="I4" s="180" t="s">
        <v>79</v>
      </c>
      <c r="J4">
        <v>2017</v>
      </c>
    </row>
    <row r="5" spans="1:10" x14ac:dyDescent="0.2">
      <c r="A5" s="180" t="s">
        <v>385</v>
      </c>
      <c r="B5" s="181">
        <v>44832</v>
      </c>
      <c r="C5" s="180" t="s">
        <v>19</v>
      </c>
      <c r="D5">
        <v>14</v>
      </c>
      <c r="E5" s="180" t="s">
        <v>15</v>
      </c>
      <c r="F5">
        <v>1300</v>
      </c>
      <c r="G5" s="180" t="s">
        <v>17</v>
      </c>
      <c r="H5" s="180" t="s">
        <v>18</v>
      </c>
      <c r="I5" s="180" t="s">
        <v>80</v>
      </c>
      <c r="J5">
        <v>2017</v>
      </c>
    </row>
    <row r="6" spans="1:10" x14ac:dyDescent="0.2">
      <c r="A6" s="180" t="s">
        <v>386</v>
      </c>
      <c r="B6" s="181">
        <v>44833</v>
      </c>
      <c r="C6" s="180" t="s">
        <v>13</v>
      </c>
      <c r="D6">
        <v>12</v>
      </c>
      <c r="E6" s="180" t="s">
        <v>15</v>
      </c>
      <c r="F6">
        <v>1400</v>
      </c>
      <c r="G6" s="180" t="s">
        <v>17</v>
      </c>
      <c r="H6" s="180" t="s">
        <v>18</v>
      </c>
      <c r="I6" s="180" t="s">
        <v>79</v>
      </c>
      <c r="J6">
        <v>2017</v>
      </c>
    </row>
    <row r="7" spans="1:10" x14ac:dyDescent="0.2">
      <c r="A7" s="180" t="s">
        <v>387</v>
      </c>
      <c r="B7" s="181">
        <v>44833</v>
      </c>
      <c r="C7" s="180" t="s">
        <v>13</v>
      </c>
      <c r="D7">
        <v>26</v>
      </c>
      <c r="E7" s="180" t="s">
        <v>15</v>
      </c>
      <c r="F7">
        <v>1500</v>
      </c>
      <c r="G7" s="180" t="s">
        <v>17</v>
      </c>
      <c r="H7" s="180" t="s">
        <v>18</v>
      </c>
      <c r="I7" s="180" t="s">
        <v>79</v>
      </c>
      <c r="J7">
        <v>2017</v>
      </c>
    </row>
    <row r="8" spans="1:10" x14ac:dyDescent="0.2">
      <c r="A8" s="180" t="s">
        <v>388</v>
      </c>
      <c r="B8" s="181">
        <v>44833</v>
      </c>
      <c r="C8" s="180" t="s">
        <v>19</v>
      </c>
      <c r="D8">
        <v>24</v>
      </c>
      <c r="E8" s="180" t="s">
        <v>15</v>
      </c>
      <c r="F8">
        <v>1600</v>
      </c>
      <c r="G8" s="180" t="s">
        <v>17</v>
      </c>
      <c r="H8" s="180" t="s">
        <v>18</v>
      </c>
      <c r="I8" s="180" t="s">
        <v>80</v>
      </c>
      <c r="J8">
        <v>2017</v>
      </c>
    </row>
    <row r="9" spans="1:10" x14ac:dyDescent="0.2">
      <c r="A9" s="180" t="s">
        <v>389</v>
      </c>
      <c r="B9" s="181">
        <v>44834</v>
      </c>
      <c r="C9" s="180" t="s">
        <v>19</v>
      </c>
      <c r="D9">
        <v>24</v>
      </c>
      <c r="E9" s="180" t="s">
        <v>15</v>
      </c>
      <c r="F9">
        <v>1700</v>
      </c>
      <c r="G9" s="180" t="s">
        <v>17</v>
      </c>
      <c r="H9" s="180" t="s">
        <v>18</v>
      </c>
      <c r="I9" s="180" t="s">
        <v>80</v>
      </c>
      <c r="J9">
        <v>2017</v>
      </c>
    </row>
    <row r="10" spans="1:10" x14ac:dyDescent="0.2">
      <c r="A10" s="180" t="s">
        <v>390</v>
      </c>
      <c r="B10" s="181">
        <v>44834</v>
      </c>
      <c r="C10" s="180" t="s">
        <v>13</v>
      </c>
      <c r="D10">
        <v>9</v>
      </c>
      <c r="E10" s="180" t="s">
        <v>15</v>
      </c>
      <c r="F10">
        <v>1800</v>
      </c>
      <c r="G10" s="180" t="s">
        <v>17</v>
      </c>
      <c r="H10" s="180" t="s">
        <v>18</v>
      </c>
      <c r="I10" s="180" t="s">
        <v>79</v>
      </c>
      <c r="J10">
        <v>2017</v>
      </c>
    </row>
    <row r="11" spans="1:10" x14ac:dyDescent="0.2">
      <c r="A11" s="180" t="s">
        <v>391</v>
      </c>
      <c r="B11" s="181">
        <v>44834</v>
      </c>
      <c r="C11" s="180" t="s">
        <v>13</v>
      </c>
      <c r="D11">
        <v>32</v>
      </c>
      <c r="E11" s="180" t="s">
        <v>15</v>
      </c>
      <c r="F11">
        <v>1900</v>
      </c>
      <c r="G11" s="180" t="s">
        <v>17</v>
      </c>
      <c r="H11" s="180" t="s">
        <v>18</v>
      </c>
      <c r="I11" s="180" t="s">
        <v>79</v>
      </c>
      <c r="J11">
        <v>2017</v>
      </c>
    </row>
    <row r="12" spans="1:10" x14ac:dyDescent="0.2">
      <c r="A12" s="180" t="s">
        <v>392</v>
      </c>
      <c r="B12" s="181">
        <v>44835</v>
      </c>
      <c r="C12" s="180" t="s">
        <v>19</v>
      </c>
      <c r="D12">
        <v>24</v>
      </c>
      <c r="E12" s="180" t="s">
        <v>15</v>
      </c>
      <c r="F12">
        <v>2000</v>
      </c>
      <c r="G12" s="180" t="s">
        <v>17</v>
      </c>
      <c r="H12" s="180" t="s">
        <v>18</v>
      </c>
      <c r="I12" s="180" t="s">
        <v>80</v>
      </c>
      <c r="J12">
        <v>2017</v>
      </c>
    </row>
    <row r="13" spans="1:10" x14ac:dyDescent="0.2">
      <c r="A13" s="180" t="s">
        <v>393</v>
      </c>
      <c r="B13" s="181">
        <v>44835</v>
      </c>
      <c r="C13" s="180" t="s">
        <v>13</v>
      </c>
      <c r="D13">
        <v>23</v>
      </c>
      <c r="E13" s="180" t="s">
        <v>15</v>
      </c>
      <c r="F13">
        <v>2100</v>
      </c>
      <c r="G13" s="180" t="s">
        <v>17</v>
      </c>
      <c r="H13" s="180" t="s">
        <v>18</v>
      </c>
      <c r="I13" s="180" t="s">
        <v>79</v>
      </c>
      <c r="J13">
        <v>2017</v>
      </c>
    </row>
    <row r="14" spans="1:10" x14ac:dyDescent="0.2">
      <c r="A14" s="180" t="s">
        <v>394</v>
      </c>
      <c r="B14" s="181">
        <v>44835</v>
      </c>
      <c r="C14" s="180" t="s">
        <v>13</v>
      </c>
      <c r="D14">
        <v>4</v>
      </c>
      <c r="E14" s="180" t="s">
        <v>15</v>
      </c>
      <c r="F14">
        <v>2200</v>
      </c>
      <c r="G14" s="180" t="s">
        <v>17</v>
      </c>
      <c r="H14" s="180" t="s">
        <v>18</v>
      </c>
      <c r="I14" s="180" t="s">
        <v>79</v>
      </c>
      <c r="J14">
        <v>2017</v>
      </c>
    </row>
    <row r="15" spans="1:10" x14ac:dyDescent="0.2">
      <c r="A15" s="180" t="s">
        <v>395</v>
      </c>
      <c r="B15" s="181">
        <v>44837</v>
      </c>
      <c r="C15" s="180" t="s">
        <v>19</v>
      </c>
      <c r="D15">
        <v>24</v>
      </c>
      <c r="E15" s="180" t="s">
        <v>15</v>
      </c>
      <c r="F15">
        <v>2300</v>
      </c>
      <c r="G15" s="180" t="s">
        <v>17</v>
      </c>
      <c r="H15" s="180" t="s">
        <v>18</v>
      </c>
      <c r="I15" s="180" t="s">
        <v>80</v>
      </c>
      <c r="J15">
        <v>2017</v>
      </c>
    </row>
    <row r="16" spans="1:10" x14ac:dyDescent="0.2">
      <c r="A16" s="180" t="s">
        <v>396</v>
      </c>
      <c r="B16" s="181">
        <v>44837</v>
      </c>
      <c r="C16" s="180" t="s">
        <v>13</v>
      </c>
      <c r="D16">
        <v>17</v>
      </c>
      <c r="E16" s="180" t="s">
        <v>15</v>
      </c>
      <c r="F16">
        <v>2400</v>
      </c>
      <c r="G16" s="180" t="s">
        <v>17</v>
      </c>
      <c r="H16" s="180" t="s">
        <v>18</v>
      </c>
      <c r="I16" s="180" t="s">
        <v>79</v>
      </c>
      <c r="J16">
        <v>2017</v>
      </c>
    </row>
    <row r="17" spans="1:10" x14ac:dyDescent="0.2">
      <c r="A17" s="180" t="s">
        <v>397</v>
      </c>
      <c r="B17" s="181">
        <v>44837</v>
      </c>
      <c r="C17" s="180" t="s">
        <v>13</v>
      </c>
      <c r="D17">
        <v>8</v>
      </c>
      <c r="E17" s="180" t="s">
        <v>15</v>
      </c>
      <c r="F17">
        <v>2500</v>
      </c>
      <c r="G17" s="180" t="s">
        <v>17</v>
      </c>
      <c r="H17" s="180" t="s">
        <v>18</v>
      </c>
      <c r="I17" s="180" t="s">
        <v>79</v>
      </c>
      <c r="J17">
        <v>2017</v>
      </c>
    </row>
    <row r="18" spans="1:10" x14ac:dyDescent="0.2">
      <c r="A18" s="180" t="s">
        <v>398</v>
      </c>
      <c r="B18" s="181">
        <v>44837</v>
      </c>
      <c r="C18" s="180" t="s">
        <v>13</v>
      </c>
      <c r="D18">
        <v>20</v>
      </c>
      <c r="E18" s="180" t="s">
        <v>15</v>
      </c>
      <c r="F18">
        <v>2600</v>
      </c>
      <c r="G18" s="180" t="s">
        <v>17</v>
      </c>
      <c r="H18" s="180" t="s">
        <v>18</v>
      </c>
      <c r="I18" s="180" t="s">
        <v>79</v>
      </c>
      <c r="J18">
        <v>2017</v>
      </c>
    </row>
    <row r="19" spans="1:10" x14ac:dyDescent="0.2">
      <c r="A19" s="180" t="s">
        <v>399</v>
      </c>
      <c r="B19" s="181">
        <v>44838</v>
      </c>
      <c r="C19" s="180" t="s">
        <v>19</v>
      </c>
      <c r="D19">
        <v>27</v>
      </c>
      <c r="E19" s="180" t="s">
        <v>15</v>
      </c>
      <c r="F19">
        <v>2700</v>
      </c>
      <c r="G19" s="180" t="s">
        <v>17</v>
      </c>
      <c r="H19" s="180" t="s">
        <v>18</v>
      </c>
      <c r="I19" s="180" t="s">
        <v>80</v>
      </c>
      <c r="J19">
        <v>2017</v>
      </c>
    </row>
    <row r="20" spans="1:10" x14ac:dyDescent="0.2">
      <c r="A20" s="180" t="s">
        <v>400</v>
      </c>
      <c r="B20" s="181">
        <v>44838</v>
      </c>
      <c r="C20" s="180" t="s">
        <v>13</v>
      </c>
      <c r="D20">
        <v>18</v>
      </c>
      <c r="E20" s="180" t="s">
        <v>15</v>
      </c>
      <c r="F20">
        <v>2800</v>
      </c>
      <c r="G20" s="180" t="s">
        <v>17</v>
      </c>
      <c r="H20" s="180" t="s">
        <v>18</v>
      </c>
      <c r="I20" s="180" t="s">
        <v>79</v>
      </c>
      <c r="J20">
        <v>2017</v>
      </c>
    </row>
    <row r="21" spans="1:10" x14ac:dyDescent="0.2">
      <c r="A21" s="180" t="s">
        <v>401</v>
      </c>
      <c r="B21" s="181">
        <v>44838</v>
      </c>
      <c r="C21" s="180" t="s">
        <v>13</v>
      </c>
      <c r="D21">
        <v>16</v>
      </c>
      <c r="E21" s="180" t="s">
        <v>15</v>
      </c>
      <c r="F21">
        <v>2900</v>
      </c>
      <c r="G21" s="180" t="s">
        <v>17</v>
      </c>
      <c r="H21" s="180" t="s">
        <v>18</v>
      </c>
      <c r="I21" s="180" t="s">
        <v>79</v>
      </c>
      <c r="J21">
        <v>2017</v>
      </c>
    </row>
    <row r="22" spans="1:10" x14ac:dyDescent="0.2">
      <c r="A22" s="180" t="s">
        <v>402</v>
      </c>
      <c r="B22" s="181">
        <v>44838</v>
      </c>
      <c r="C22" s="180" t="s">
        <v>13</v>
      </c>
      <c r="D22">
        <v>12</v>
      </c>
      <c r="E22" s="180" t="s">
        <v>15</v>
      </c>
      <c r="F22">
        <v>3000</v>
      </c>
      <c r="G22" s="180" t="s">
        <v>17</v>
      </c>
      <c r="H22" s="180" t="s">
        <v>18</v>
      </c>
      <c r="I22" s="180" t="s">
        <v>79</v>
      </c>
      <c r="J22">
        <v>2017</v>
      </c>
    </row>
    <row r="23" spans="1:10" x14ac:dyDescent="0.2">
      <c r="A23" s="180" t="s">
        <v>403</v>
      </c>
      <c r="B23" s="181">
        <v>44839</v>
      </c>
      <c r="C23" s="180" t="s">
        <v>13</v>
      </c>
      <c r="D23">
        <v>18</v>
      </c>
      <c r="E23" s="180" t="s">
        <v>15</v>
      </c>
      <c r="F23">
        <v>1000</v>
      </c>
      <c r="G23" s="180" t="s">
        <v>17</v>
      </c>
      <c r="H23" s="180" t="s">
        <v>18</v>
      </c>
      <c r="I23" s="180" t="s">
        <v>79</v>
      </c>
      <c r="J23">
        <v>2017</v>
      </c>
    </row>
    <row r="24" spans="1:10" x14ac:dyDescent="0.2">
      <c r="A24" s="180" t="s">
        <v>404</v>
      </c>
      <c r="B24" s="181">
        <v>44839</v>
      </c>
      <c r="C24" s="180" t="s">
        <v>19</v>
      </c>
      <c r="D24">
        <v>24</v>
      </c>
      <c r="E24" s="180" t="s">
        <v>15</v>
      </c>
      <c r="F24">
        <v>1100</v>
      </c>
      <c r="G24" s="180" t="s">
        <v>17</v>
      </c>
      <c r="H24" s="180" t="s">
        <v>18</v>
      </c>
      <c r="I24" s="180" t="s">
        <v>80</v>
      </c>
      <c r="J24">
        <v>2017</v>
      </c>
    </row>
    <row r="25" spans="1:10" x14ac:dyDescent="0.2">
      <c r="A25" s="180" t="s">
        <v>405</v>
      </c>
      <c r="B25" s="181">
        <v>44839</v>
      </c>
      <c r="C25" s="180" t="s">
        <v>19</v>
      </c>
      <c r="D25">
        <v>6</v>
      </c>
      <c r="E25" s="180" t="s">
        <v>15</v>
      </c>
      <c r="F25">
        <v>1200</v>
      </c>
      <c r="G25" s="180" t="s">
        <v>17</v>
      </c>
      <c r="H25" s="180" t="s">
        <v>18</v>
      </c>
      <c r="I25" s="180" t="s">
        <v>80</v>
      </c>
      <c r="J25">
        <v>2017</v>
      </c>
    </row>
    <row r="26" spans="1:10" x14ac:dyDescent="0.2">
      <c r="A26" s="180" t="s">
        <v>406</v>
      </c>
      <c r="B26" s="181">
        <v>44839</v>
      </c>
      <c r="C26" s="180" t="s">
        <v>13</v>
      </c>
      <c r="D26">
        <v>13</v>
      </c>
      <c r="E26" s="180" t="s">
        <v>15</v>
      </c>
      <c r="F26">
        <v>1300</v>
      </c>
      <c r="G26" s="180" t="s">
        <v>17</v>
      </c>
      <c r="H26" s="180" t="s">
        <v>18</v>
      </c>
      <c r="I26" s="180" t="s">
        <v>79</v>
      </c>
      <c r="J26">
        <v>2017</v>
      </c>
    </row>
    <row r="27" spans="1:10" x14ac:dyDescent="0.2">
      <c r="A27" s="180" t="s">
        <v>407</v>
      </c>
      <c r="B27" s="181">
        <v>44839</v>
      </c>
      <c r="C27" s="180" t="s">
        <v>13</v>
      </c>
      <c r="D27">
        <v>10</v>
      </c>
      <c r="E27" s="180" t="s">
        <v>15</v>
      </c>
      <c r="F27">
        <v>1400</v>
      </c>
      <c r="G27" s="180" t="s">
        <v>17</v>
      </c>
      <c r="H27" s="180" t="s">
        <v>18</v>
      </c>
      <c r="I27" s="180" t="s">
        <v>79</v>
      </c>
      <c r="J27">
        <v>2017</v>
      </c>
    </row>
    <row r="28" spans="1:10" x14ac:dyDescent="0.2">
      <c r="A28" s="180" t="s">
        <v>408</v>
      </c>
      <c r="B28" s="181">
        <v>44840</v>
      </c>
      <c r="C28" s="180" t="s">
        <v>13</v>
      </c>
      <c r="D28">
        <v>6</v>
      </c>
      <c r="E28" s="180" t="s">
        <v>15</v>
      </c>
      <c r="F28">
        <v>1500</v>
      </c>
      <c r="G28" s="180" t="s">
        <v>17</v>
      </c>
      <c r="H28" s="180" t="s">
        <v>18</v>
      </c>
      <c r="I28" s="180" t="s">
        <v>79</v>
      </c>
      <c r="J28">
        <v>2017</v>
      </c>
    </row>
    <row r="29" spans="1:10" x14ac:dyDescent="0.2">
      <c r="A29" s="180" t="s">
        <v>409</v>
      </c>
      <c r="B29" s="181">
        <v>44840</v>
      </c>
      <c r="C29" s="180" t="s">
        <v>13</v>
      </c>
      <c r="D29">
        <v>11</v>
      </c>
      <c r="E29" s="180" t="s">
        <v>15</v>
      </c>
      <c r="F29">
        <v>1600</v>
      </c>
      <c r="G29" s="180" t="s">
        <v>17</v>
      </c>
      <c r="H29" s="180" t="s">
        <v>18</v>
      </c>
      <c r="I29" s="180" t="s">
        <v>79</v>
      </c>
      <c r="J29">
        <v>2017</v>
      </c>
    </row>
    <row r="30" spans="1:10" x14ac:dyDescent="0.2">
      <c r="A30" s="180" t="s">
        <v>410</v>
      </c>
      <c r="B30" s="181">
        <v>44840</v>
      </c>
      <c r="C30" s="180" t="s">
        <v>19</v>
      </c>
      <c r="D30">
        <v>20</v>
      </c>
      <c r="E30" s="180" t="s">
        <v>15</v>
      </c>
      <c r="F30">
        <v>1700</v>
      </c>
      <c r="G30" s="180" t="s">
        <v>17</v>
      </c>
      <c r="H30" s="180" t="s">
        <v>18</v>
      </c>
      <c r="I30" s="180" t="s">
        <v>80</v>
      </c>
      <c r="J30">
        <v>2017</v>
      </c>
    </row>
    <row r="31" spans="1:10" x14ac:dyDescent="0.2">
      <c r="A31" s="180" t="s">
        <v>411</v>
      </c>
      <c r="B31" s="181">
        <v>44840</v>
      </c>
      <c r="C31" s="180" t="s">
        <v>19</v>
      </c>
      <c r="D31">
        <v>4</v>
      </c>
      <c r="E31" s="180" t="s">
        <v>15</v>
      </c>
      <c r="F31">
        <v>1800</v>
      </c>
      <c r="G31" s="180" t="s">
        <v>17</v>
      </c>
      <c r="H31" s="180" t="s">
        <v>18</v>
      </c>
      <c r="I31" s="180" t="s">
        <v>80</v>
      </c>
      <c r="J31">
        <v>2017</v>
      </c>
    </row>
    <row r="32" spans="1:10" x14ac:dyDescent="0.2">
      <c r="A32" s="180" t="s">
        <v>412</v>
      </c>
      <c r="B32" s="181">
        <v>44840</v>
      </c>
      <c r="C32" s="180" t="s">
        <v>19</v>
      </c>
      <c r="D32">
        <v>2</v>
      </c>
      <c r="E32" s="180" t="s">
        <v>15</v>
      </c>
      <c r="F32">
        <v>1900</v>
      </c>
      <c r="G32" s="180" t="s">
        <v>17</v>
      </c>
      <c r="H32" s="180" t="s">
        <v>18</v>
      </c>
      <c r="I32" s="180" t="s">
        <v>80</v>
      </c>
      <c r="J32">
        <v>2017</v>
      </c>
    </row>
    <row r="33" spans="1:10" x14ac:dyDescent="0.2">
      <c r="A33" s="180" t="s">
        <v>413</v>
      </c>
      <c r="B33" s="181">
        <v>44840</v>
      </c>
      <c r="C33" s="180" t="s">
        <v>13</v>
      </c>
      <c r="D33">
        <v>11</v>
      </c>
      <c r="E33" s="180" t="s">
        <v>15</v>
      </c>
      <c r="F33">
        <v>2000</v>
      </c>
      <c r="G33" s="180" t="s">
        <v>17</v>
      </c>
      <c r="H33" s="180" t="s">
        <v>18</v>
      </c>
      <c r="I33" s="180" t="s">
        <v>79</v>
      </c>
      <c r="J33">
        <v>2017</v>
      </c>
    </row>
    <row r="34" spans="1:10" x14ac:dyDescent="0.2">
      <c r="A34" s="180" t="s">
        <v>414</v>
      </c>
      <c r="B34" s="181">
        <v>44840</v>
      </c>
      <c r="C34" s="180" t="s">
        <v>13</v>
      </c>
      <c r="D34">
        <v>12</v>
      </c>
      <c r="E34" s="180" t="s">
        <v>15</v>
      </c>
      <c r="F34">
        <v>2100</v>
      </c>
      <c r="G34" s="180" t="s">
        <v>17</v>
      </c>
      <c r="H34" s="180" t="s">
        <v>18</v>
      </c>
      <c r="I34" s="180" t="s">
        <v>79</v>
      </c>
      <c r="J34">
        <v>2017</v>
      </c>
    </row>
    <row r="35" spans="1:10" x14ac:dyDescent="0.2">
      <c r="A35" s="180" t="s">
        <v>415</v>
      </c>
      <c r="B35" s="181">
        <v>44841</v>
      </c>
      <c r="C35" s="180" t="s">
        <v>19</v>
      </c>
      <c r="D35">
        <v>27</v>
      </c>
      <c r="E35" s="180" t="s">
        <v>15</v>
      </c>
      <c r="F35">
        <v>2200</v>
      </c>
      <c r="G35" s="180" t="s">
        <v>17</v>
      </c>
      <c r="H35" s="180" t="s">
        <v>18</v>
      </c>
      <c r="I35" s="180" t="s">
        <v>80</v>
      </c>
      <c r="J35">
        <v>2017</v>
      </c>
    </row>
    <row r="36" spans="1:10" x14ac:dyDescent="0.2">
      <c r="A36" s="180" t="s">
        <v>416</v>
      </c>
      <c r="B36" s="181">
        <v>44841</v>
      </c>
      <c r="C36" s="180" t="s">
        <v>13</v>
      </c>
      <c r="D36">
        <v>14</v>
      </c>
      <c r="E36" s="180" t="s">
        <v>15</v>
      </c>
      <c r="F36">
        <v>2300</v>
      </c>
      <c r="G36" s="180" t="s">
        <v>17</v>
      </c>
      <c r="H36" s="180" t="s">
        <v>18</v>
      </c>
      <c r="I36" s="180" t="s">
        <v>79</v>
      </c>
      <c r="J36">
        <v>2017</v>
      </c>
    </row>
    <row r="37" spans="1:10" x14ac:dyDescent="0.2">
      <c r="A37" s="180" t="s">
        <v>417</v>
      </c>
      <c r="B37" s="181">
        <v>44841</v>
      </c>
      <c r="C37" s="180" t="s">
        <v>13</v>
      </c>
      <c r="D37">
        <v>31</v>
      </c>
      <c r="E37" s="180" t="s">
        <v>15</v>
      </c>
      <c r="F37">
        <v>2400</v>
      </c>
      <c r="G37" s="180" t="s">
        <v>17</v>
      </c>
      <c r="H37" s="180" t="s">
        <v>18</v>
      </c>
      <c r="I37" s="180" t="s">
        <v>79</v>
      </c>
      <c r="J37">
        <v>2017</v>
      </c>
    </row>
    <row r="38" spans="1:10" x14ac:dyDescent="0.2">
      <c r="A38" s="180" t="s">
        <v>418</v>
      </c>
      <c r="B38" s="181">
        <v>44844</v>
      </c>
      <c r="C38" s="180" t="s">
        <v>19</v>
      </c>
      <c r="D38">
        <v>20</v>
      </c>
      <c r="E38" s="180" t="s">
        <v>15</v>
      </c>
      <c r="F38">
        <v>2500</v>
      </c>
      <c r="G38" s="180" t="s">
        <v>17</v>
      </c>
      <c r="H38" s="180" t="s">
        <v>18</v>
      </c>
      <c r="I38" s="180" t="s">
        <v>80</v>
      </c>
      <c r="J38">
        <v>2017</v>
      </c>
    </row>
    <row r="39" spans="1:10" x14ac:dyDescent="0.2">
      <c r="A39" s="180" t="s">
        <v>419</v>
      </c>
      <c r="B39" s="181">
        <v>44844</v>
      </c>
      <c r="C39" s="180" t="s">
        <v>13</v>
      </c>
      <c r="D39">
        <v>39</v>
      </c>
      <c r="E39" s="180" t="s">
        <v>15</v>
      </c>
      <c r="F39">
        <v>2600</v>
      </c>
      <c r="G39" s="180" t="s">
        <v>17</v>
      </c>
      <c r="H39" s="180" t="s">
        <v>18</v>
      </c>
      <c r="I39" s="180" t="s">
        <v>79</v>
      </c>
      <c r="J39">
        <v>2017</v>
      </c>
    </row>
    <row r="40" spans="1:10" x14ac:dyDescent="0.2">
      <c r="A40" s="180" t="s">
        <v>420</v>
      </c>
      <c r="B40" s="181">
        <v>44846</v>
      </c>
      <c r="C40" s="180" t="s">
        <v>13</v>
      </c>
      <c r="D40">
        <v>12</v>
      </c>
      <c r="E40" s="180" t="s">
        <v>15</v>
      </c>
      <c r="F40">
        <v>2700</v>
      </c>
      <c r="G40" s="180" t="s">
        <v>17</v>
      </c>
      <c r="H40" s="180" t="s">
        <v>18</v>
      </c>
      <c r="I40" s="180" t="s">
        <v>79</v>
      </c>
      <c r="J40">
        <v>2017</v>
      </c>
    </row>
    <row r="41" spans="1:10" x14ac:dyDescent="0.2">
      <c r="A41" s="180" t="s">
        <v>421</v>
      </c>
      <c r="B41" s="181">
        <v>44846</v>
      </c>
      <c r="C41" s="180" t="s">
        <v>13</v>
      </c>
      <c r="D41">
        <v>15</v>
      </c>
      <c r="E41" s="180" t="s">
        <v>15</v>
      </c>
      <c r="F41">
        <v>2800</v>
      </c>
      <c r="G41" s="180" t="s">
        <v>17</v>
      </c>
      <c r="H41" s="180" t="s">
        <v>18</v>
      </c>
      <c r="I41" s="180" t="s">
        <v>79</v>
      </c>
      <c r="J41">
        <v>2017</v>
      </c>
    </row>
    <row r="42" spans="1:10" x14ac:dyDescent="0.2">
      <c r="A42" s="180" t="s">
        <v>422</v>
      </c>
      <c r="B42" s="181">
        <v>44846</v>
      </c>
      <c r="C42" s="180" t="s">
        <v>13</v>
      </c>
      <c r="D42">
        <v>18</v>
      </c>
      <c r="E42" s="180" t="s">
        <v>15</v>
      </c>
      <c r="F42">
        <v>2900</v>
      </c>
      <c r="G42" s="180" t="s">
        <v>20</v>
      </c>
      <c r="H42" s="180" t="s">
        <v>18</v>
      </c>
      <c r="I42" s="180" t="s">
        <v>79</v>
      </c>
      <c r="J42">
        <v>2017</v>
      </c>
    </row>
    <row r="43" spans="1:10" x14ac:dyDescent="0.2">
      <c r="A43" s="180" t="s">
        <v>423</v>
      </c>
      <c r="B43" s="181">
        <v>44847</v>
      </c>
      <c r="C43" s="180" t="s">
        <v>13</v>
      </c>
      <c r="D43">
        <v>19</v>
      </c>
      <c r="E43" s="180" t="s">
        <v>15</v>
      </c>
      <c r="F43">
        <v>3000</v>
      </c>
      <c r="G43" s="180" t="s">
        <v>17</v>
      </c>
      <c r="H43" s="180" t="s">
        <v>18</v>
      </c>
      <c r="I43" s="180" t="s">
        <v>79</v>
      </c>
      <c r="J43">
        <v>2017</v>
      </c>
    </row>
    <row r="44" spans="1:10" x14ac:dyDescent="0.2">
      <c r="A44" s="180" t="s">
        <v>424</v>
      </c>
      <c r="B44" s="181">
        <v>44847</v>
      </c>
      <c r="C44" s="180" t="s">
        <v>13</v>
      </c>
      <c r="D44">
        <v>13</v>
      </c>
      <c r="E44" s="180" t="s">
        <v>15</v>
      </c>
      <c r="F44">
        <v>1000</v>
      </c>
      <c r="G44" s="180" t="s">
        <v>17</v>
      </c>
      <c r="H44" s="180" t="s">
        <v>18</v>
      </c>
      <c r="I44" s="180" t="s">
        <v>79</v>
      </c>
      <c r="J44">
        <v>2017</v>
      </c>
    </row>
    <row r="45" spans="1:10" x14ac:dyDescent="0.2">
      <c r="A45" s="180" t="s">
        <v>425</v>
      </c>
      <c r="B45" s="181">
        <v>44848</v>
      </c>
      <c r="C45" s="180" t="s">
        <v>13</v>
      </c>
      <c r="D45">
        <v>17</v>
      </c>
      <c r="E45" s="180" t="s">
        <v>15</v>
      </c>
      <c r="F45">
        <v>1100</v>
      </c>
      <c r="G45" s="180" t="s">
        <v>17</v>
      </c>
      <c r="H45" s="180" t="s">
        <v>18</v>
      </c>
      <c r="I45" s="180" t="s">
        <v>79</v>
      </c>
      <c r="J45">
        <v>2017</v>
      </c>
    </row>
    <row r="46" spans="1:10" x14ac:dyDescent="0.2">
      <c r="A46" s="180" t="s">
        <v>426</v>
      </c>
      <c r="B46" s="181">
        <v>44851</v>
      </c>
      <c r="C46" s="180" t="s">
        <v>13</v>
      </c>
      <c r="D46">
        <v>17</v>
      </c>
      <c r="E46" s="180" t="s">
        <v>15</v>
      </c>
      <c r="F46">
        <v>1200</v>
      </c>
      <c r="G46" s="180" t="s">
        <v>17</v>
      </c>
      <c r="H46" s="180" t="s">
        <v>18</v>
      </c>
      <c r="I46" s="180" t="s">
        <v>79</v>
      </c>
      <c r="J46">
        <v>2017</v>
      </c>
    </row>
    <row r="47" spans="1:10" x14ac:dyDescent="0.2">
      <c r="A47" s="180" t="s">
        <v>427</v>
      </c>
      <c r="B47" s="181">
        <v>44851</v>
      </c>
      <c r="C47" s="180" t="s">
        <v>13</v>
      </c>
      <c r="D47">
        <v>27</v>
      </c>
      <c r="E47" s="180" t="s">
        <v>15</v>
      </c>
      <c r="F47">
        <v>1300</v>
      </c>
      <c r="G47" s="180" t="s">
        <v>17</v>
      </c>
      <c r="H47" s="180" t="s">
        <v>18</v>
      </c>
      <c r="I47" s="180" t="s">
        <v>79</v>
      </c>
      <c r="J47">
        <v>2017</v>
      </c>
    </row>
    <row r="48" spans="1:10" x14ac:dyDescent="0.2">
      <c r="A48" s="180" t="s">
        <v>428</v>
      </c>
      <c r="B48" s="181">
        <v>44851</v>
      </c>
      <c r="C48" s="180" t="s">
        <v>19</v>
      </c>
      <c r="D48">
        <v>24</v>
      </c>
      <c r="E48" s="180" t="s">
        <v>15</v>
      </c>
      <c r="F48">
        <v>1400</v>
      </c>
      <c r="G48" s="180" t="s">
        <v>17</v>
      </c>
      <c r="H48" s="180" t="s">
        <v>18</v>
      </c>
      <c r="I48" s="180" t="s">
        <v>80</v>
      </c>
      <c r="J48">
        <v>2017</v>
      </c>
    </row>
    <row r="49" spans="1:10" x14ac:dyDescent="0.2">
      <c r="A49" s="180" t="s">
        <v>429</v>
      </c>
      <c r="B49" s="181">
        <v>44852</v>
      </c>
      <c r="C49" s="180" t="s">
        <v>19</v>
      </c>
      <c r="D49">
        <v>23</v>
      </c>
      <c r="E49" s="180" t="s">
        <v>15</v>
      </c>
      <c r="F49">
        <v>1500</v>
      </c>
      <c r="G49" s="180" t="s">
        <v>17</v>
      </c>
      <c r="H49" s="180" t="s">
        <v>18</v>
      </c>
      <c r="I49" s="180" t="s">
        <v>80</v>
      </c>
      <c r="J49">
        <v>2017</v>
      </c>
    </row>
    <row r="50" spans="1:10" x14ac:dyDescent="0.2">
      <c r="A50" s="180" t="s">
        <v>430</v>
      </c>
      <c r="B50" s="181">
        <v>44852</v>
      </c>
      <c r="C50" s="180" t="s">
        <v>13</v>
      </c>
      <c r="D50">
        <v>18</v>
      </c>
      <c r="E50" s="180" t="s">
        <v>15</v>
      </c>
      <c r="F50">
        <v>1600</v>
      </c>
      <c r="G50" s="180" t="s">
        <v>17</v>
      </c>
      <c r="H50" s="180" t="s">
        <v>18</v>
      </c>
      <c r="I50" s="180" t="s">
        <v>79</v>
      </c>
      <c r="J50">
        <v>2017</v>
      </c>
    </row>
    <row r="51" spans="1:10" x14ac:dyDescent="0.2">
      <c r="A51" s="180" t="s">
        <v>431</v>
      </c>
      <c r="B51" s="181">
        <v>44852</v>
      </c>
      <c r="C51" s="180" t="s">
        <v>13</v>
      </c>
      <c r="D51">
        <v>22</v>
      </c>
      <c r="E51" s="180" t="s">
        <v>15</v>
      </c>
      <c r="F51">
        <v>1700</v>
      </c>
      <c r="G51" s="180" t="s">
        <v>17</v>
      </c>
      <c r="H51" s="180" t="s">
        <v>18</v>
      </c>
      <c r="I51" s="180" t="s">
        <v>79</v>
      </c>
      <c r="J51">
        <v>2017</v>
      </c>
    </row>
    <row r="52" spans="1:10" x14ac:dyDescent="0.2">
      <c r="A52" s="180" t="s">
        <v>432</v>
      </c>
      <c r="B52" s="181">
        <v>44853</v>
      </c>
      <c r="C52" s="180" t="s">
        <v>13</v>
      </c>
      <c r="D52">
        <v>17</v>
      </c>
      <c r="E52" s="180" t="s">
        <v>15</v>
      </c>
      <c r="F52">
        <v>1800</v>
      </c>
      <c r="G52" s="180" t="s">
        <v>17</v>
      </c>
      <c r="H52" s="180" t="s">
        <v>18</v>
      </c>
      <c r="I52" s="180" t="s">
        <v>79</v>
      </c>
      <c r="J52">
        <v>2017</v>
      </c>
    </row>
    <row r="53" spans="1:10" x14ac:dyDescent="0.2">
      <c r="A53" s="180" t="s">
        <v>433</v>
      </c>
      <c r="B53" s="181">
        <v>44853</v>
      </c>
      <c r="C53" s="180" t="s">
        <v>13</v>
      </c>
      <c r="D53">
        <v>14</v>
      </c>
      <c r="E53" s="180" t="s">
        <v>15</v>
      </c>
      <c r="F53">
        <v>1900</v>
      </c>
      <c r="G53" s="180" t="s">
        <v>17</v>
      </c>
      <c r="H53" s="180" t="s">
        <v>18</v>
      </c>
      <c r="I53" s="180" t="s">
        <v>79</v>
      </c>
      <c r="J53">
        <v>2017</v>
      </c>
    </row>
    <row r="54" spans="1:10" x14ac:dyDescent="0.2">
      <c r="A54" s="180" t="s">
        <v>434</v>
      </c>
      <c r="B54" s="181">
        <v>44853</v>
      </c>
      <c r="C54" s="180" t="s">
        <v>13</v>
      </c>
      <c r="D54">
        <v>7</v>
      </c>
      <c r="E54" s="180" t="s">
        <v>15</v>
      </c>
      <c r="F54">
        <v>2000</v>
      </c>
      <c r="G54" s="180" t="s">
        <v>17</v>
      </c>
      <c r="H54" s="180" t="s">
        <v>18</v>
      </c>
      <c r="I54" s="180" t="s">
        <v>79</v>
      </c>
      <c r="J54">
        <v>2017</v>
      </c>
    </row>
    <row r="55" spans="1:10" x14ac:dyDescent="0.2">
      <c r="A55" s="180" t="s">
        <v>435</v>
      </c>
      <c r="B55" s="181">
        <v>44853</v>
      </c>
      <c r="C55" s="180" t="s">
        <v>19</v>
      </c>
      <c r="D55">
        <v>25</v>
      </c>
      <c r="E55" s="180" t="s">
        <v>15</v>
      </c>
      <c r="F55">
        <v>2100</v>
      </c>
      <c r="G55" s="180" t="s">
        <v>17</v>
      </c>
      <c r="H55" s="180" t="s">
        <v>18</v>
      </c>
      <c r="I55" s="180" t="s">
        <v>80</v>
      </c>
      <c r="J55">
        <v>2017</v>
      </c>
    </row>
    <row r="56" spans="1:10" x14ac:dyDescent="0.2">
      <c r="A56" s="180" t="s">
        <v>436</v>
      </c>
      <c r="B56" s="181">
        <v>44854</v>
      </c>
      <c r="C56" s="180" t="s">
        <v>13</v>
      </c>
      <c r="D56">
        <v>24</v>
      </c>
      <c r="E56" s="180" t="s">
        <v>15</v>
      </c>
      <c r="F56">
        <v>2200</v>
      </c>
      <c r="G56" s="180" t="s">
        <v>17</v>
      </c>
      <c r="H56" s="180" t="s">
        <v>18</v>
      </c>
      <c r="I56" s="180" t="s">
        <v>79</v>
      </c>
      <c r="J56">
        <v>2017</v>
      </c>
    </row>
    <row r="57" spans="1:10" x14ac:dyDescent="0.2">
      <c r="A57" s="180" t="s">
        <v>437</v>
      </c>
      <c r="B57" s="181">
        <v>44854</v>
      </c>
      <c r="C57" s="180" t="s">
        <v>13</v>
      </c>
      <c r="D57">
        <v>13</v>
      </c>
      <c r="E57" s="180" t="s">
        <v>15</v>
      </c>
      <c r="F57">
        <v>2300</v>
      </c>
      <c r="G57" s="180" t="s">
        <v>17</v>
      </c>
      <c r="H57" s="180" t="s">
        <v>18</v>
      </c>
      <c r="I57" s="180" t="s">
        <v>79</v>
      </c>
      <c r="J57">
        <v>2017</v>
      </c>
    </row>
    <row r="58" spans="1:10" x14ac:dyDescent="0.2">
      <c r="A58" s="180" t="s">
        <v>438</v>
      </c>
      <c r="B58" s="181">
        <v>44854</v>
      </c>
      <c r="C58" s="180" t="s">
        <v>13</v>
      </c>
      <c r="D58">
        <v>4</v>
      </c>
      <c r="E58" s="180" t="s">
        <v>15</v>
      </c>
      <c r="F58">
        <v>2400</v>
      </c>
      <c r="G58" s="180" t="s">
        <v>17</v>
      </c>
      <c r="H58" s="180" t="s">
        <v>18</v>
      </c>
      <c r="I58" s="180" t="s">
        <v>79</v>
      </c>
      <c r="J58">
        <v>2017</v>
      </c>
    </row>
    <row r="59" spans="1:10" x14ac:dyDescent="0.2">
      <c r="A59" s="180" t="s">
        <v>439</v>
      </c>
      <c r="B59" s="181">
        <v>44854</v>
      </c>
      <c r="C59" s="180" t="s">
        <v>19</v>
      </c>
      <c r="D59">
        <v>25</v>
      </c>
      <c r="E59" s="180" t="s">
        <v>15</v>
      </c>
      <c r="F59">
        <v>2500</v>
      </c>
      <c r="G59" s="180" t="s">
        <v>17</v>
      </c>
      <c r="H59" s="180" t="s">
        <v>18</v>
      </c>
      <c r="I59" s="180" t="s">
        <v>80</v>
      </c>
      <c r="J59">
        <v>2017</v>
      </c>
    </row>
    <row r="60" spans="1:10" x14ac:dyDescent="0.2">
      <c r="A60" s="180" t="s">
        <v>440</v>
      </c>
      <c r="B60" s="181">
        <v>44855</v>
      </c>
      <c r="C60" s="180" t="s">
        <v>19</v>
      </c>
      <c r="D60">
        <v>24</v>
      </c>
      <c r="E60" s="180" t="s">
        <v>15</v>
      </c>
      <c r="F60">
        <v>2600</v>
      </c>
      <c r="G60" s="180" t="s">
        <v>17</v>
      </c>
      <c r="H60" s="180" t="s">
        <v>18</v>
      </c>
      <c r="I60" s="180" t="s">
        <v>80</v>
      </c>
      <c r="J60">
        <v>2017</v>
      </c>
    </row>
    <row r="61" spans="1:10" x14ac:dyDescent="0.2">
      <c r="A61" s="180" t="s">
        <v>441</v>
      </c>
      <c r="B61" s="181">
        <v>44855</v>
      </c>
      <c r="C61" s="180" t="s">
        <v>13</v>
      </c>
      <c r="D61">
        <v>17</v>
      </c>
      <c r="E61" s="180" t="s">
        <v>15</v>
      </c>
      <c r="F61">
        <v>2700</v>
      </c>
      <c r="G61" s="180" t="s">
        <v>17</v>
      </c>
      <c r="H61" s="180" t="s">
        <v>18</v>
      </c>
      <c r="I61" s="180" t="s">
        <v>79</v>
      </c>
      <c r="J61">
        <v>2017</v>
      </c>
    </row>
    <row r="62" spans="1:10" x14ac:dyDescent="0.2">
      <c r="A62" s="180" t="s">
        <v>442</v>
      </c>
      <c r="B62" s="181">
        <v>44855</v>
      </c>
      <c r="C62" s="180" t="s">
        <v>13</v>
      </c>
      <c r="D62">
        <v>22</v>
      </c>
      <c r="E62" s="180" t="s">
        <v>15</v>
      </c>
      <c r="F62">
        <v>2800</v>
      </c>
      <c r="G62" s="180" t="s">
        <v>17</v>
      </c>
      <c r="H62" s="180" t="s">
        <v>18</v>
      </c>
      <c r="I62" s="180" t="s">
        <v>79</v>
      </c>
      <c r="J62">
        <v>2017</v>
      </c>
    </row>
    <row r="63" spans="1:10" x14ac:dyDescent="0.2">
      <c r="A63" s="180" t="s">
        <v>443</v>
      </c>
      <c r="B63" s="181">
        <v>44858</v>
      </c>
      <c r="C63" s="180" t="s">
        <v>19</v>
      </c>
      <c r="D63">
        <v>23</v>
      </c>
      <c r="E63" s="180" t="s">
        <v>15</v>
      </c>
      <c r="F63">
        <v>2900</v>
      </c>
      <c r="G63" s="180" t="s">
        <v>17</v>
      </c>
      <c r="H63" s="180" t="s">
        <v>18</v>
      </c>
      <c r="I63" s="180" t="s">
        <v>80</v>
      </c>
      <c r="J63">
        <v>2017</v>
      </c>
    </row>
    <row r="64" spans="1:10" x14ac:dyDescent="0.2">
      <c r="A64" s="180" t="s">
        <v>444</v>
      </c>
      <c r="B64" s="181">
        <v>44858</v>
      </c>
      <c r="C64" s="180" t="s">
        <v>13</v>
      </c>
      <c r="D64">
        <v>9</v>
      </c>
      <c r="E64" s="180" t="s">
        <v>15</v>
      </c>
      <c r="F64">
        <v>3000</v>
      </c>
      <c r="G64" s="180" t="s">
        <v>17</v>
      </c>
      <c r="H64" s="180" t="s">
        <v>18</v>
      </c>
      <c r="I64" s="180" t="s">
        <v>79</v>
      </c>
      <c r="J64">
        <v>2017</v>
      </c>
    </row>
    <row r="65" spans="1:10" x14ac:dyDescent="0.2">
      <c r="A65" s="180" t="s">
        <v>445</v>
      </c>
      <c r="B65" s="181">
        <v>44858</v>
      </c>
      <c r="C65" s="180" t="s">
        <v>13</v>
      </c>
      <c r="D65">
        <v>5</v>
      </c>
      <c r="E65" s="180" t="s">
        <v>15</v>
      </c>
      <c r="F65">
        <v>3100</v>
      </c>
      <c r="G65" s="180" t="s">
        <v>17</v>
      </c>
      <c r="H65" s="180" t="s">
        <v>18</v>
      </c>
      <c r="I65" s="180" t="s">
        <v>79</v>
      </c>
      <c r="J65">
        <v>2017</v>
      </c>
    </row>
    <row r="66" spans="1:10" x14ac:dyDescent="0.2">
      <c r="A66" s="180" t="s">
        <v>446</v>
      </c>
      <c r="B66" s="181">
        <v>44858</v>
      </c>
      <c r="C66" s="180" t="s">
        <v>13</v>
      </c>
      <c r="D66">
        <v>23</v>
      </c>
      <c r="E66" s="180" t="s">
        <v>15</v>
      </c>
      <c r="F66">
        <v>3200</v>
      </c>
      <c r="G66" s="180" t="s">
        <v>17</v>
      </c>
      <c r="H66" s="180" t="s">
        <v>18</v>
      </c>
      <c r="I66" s="180" t="s">
        <v>79</v>
      </c>
      <c r="J66">
        <v>2017</v>
      </c>
    </row>
    <row r="67" spans="1:10" x14ac:dyDescent="0.2">
      <c r="A67" s="180" t="s">
        <v>447</v>
      </c>
      <c r="B67" s="181">
        <v>44859</v>
      </c>
      <c r="C67" s="180" t="s">
        <v>13</v>
      </c>
      <c r="D67">
        <v>23</v>
      </c>
      <c r="E67" s="180" t="s">
        <v>15</v>
      </c>
      <c r="F67">
        <v>3300</v>
      </c>
      <c r="G67" s="180" t="s">
        <v>17</v>
      </c>
      <c r="H67" s="180" t="s">
        <v>18</v>
      </c>
      <c r="I67" s="180" t="s">
        <v>79</v>
      </c>
      <c r="J67">
        <v>2017</v>
      </c>
    </row>
    <row r="68" spans="1:10" x14ac:dyDescent="0.2">
      <c r="A68" s="180" t="s">
        <v>448</v>
      </c>
      <c r="B68" s="181">
        <v>44859</v>
      </c>
      <c r="C68" s="180" t="s">
        <v>13</v>
      </c>
      <c r="D68">
        <v>9</v>
      </c>
      <c r="E68" s="180" t="s">
        <v>15</v>
      </c>
      <c r="F68">
        <v>3400</v>
      </c>
      <c r="G68" s="180" t="s">
        <v>17</v>
      </c>
      <c r="H68" s="180" t="s">
        <v>18</v>
      </c>
      <c r="I68" s="180" t="s">
        <v>79</v>
      </c>
      <c r="J68">
        <v>2017</v>
      </c>
    </row>
    <row r="69" spans="1:10" x14ac:dyDescent="0.2">
      <c r="A69" s="180" t="s">
        <v>449</v>
      </c>
      <c r="B69" s="181">
        <v>44859</v>
      </c>
      <c r="C69" s="180" t="s">
        <v>13</v>
      </c>
      <c r="D69">
        <v>8</v>
      </c>
      <c r="E69" s="180" t="s">
        <v>15</v>
      </c>
      <c r="F69">
        <v>3500</v>
      </c>
      <c r="G69" s="180" t="s">
        <v>17</v>
      </c>
      <c r="H69" s="180" t="s">
        <v>18</v>
      </c>
      <c r="I69" s="180" t="s">
        <v>79</v>
      </c>
      <c r="J69">
        <v>2017</v>
      </c>
    </row>
    <row r="70" spans="1:10" x14ac:dyDescent="0.2">
      <c r="A70" s="180" t="s">
        <v>450</v>
      </c>
      <c r="B70" s="181">
        <v>44859</v>
      </c>
      <c r="C70" s="180" t="s">
        <v>19</v>
      </c>
      <c r="D70">
        <v>25</v>
      </c>
      <c r="E70" s="180" t="s">
        <v>15</v>
      </c>
      <c r="F70">
        <v>3600</v>
      </c>
      <c r="G70" s="180" t="s">
        <v>17</v>
      </c>
      <c r="H70" s="180" t="s">
        <v>18</v>
      </c>
      <c r="I70" s="180" t="s">
        <v>80</v>
      </c>
      <c r="J70">
        <v>2017</v>
      </c>
    </row>
    <row r="71" spans="1:10" x14ac:dyDescent="0.2">
      <c r="A71" s="180" t="s">
        <v>451</v>
      </c>
      <c r="B71" s="181">
        <v>44860</v>
      </c>
      <c r="C71" s="180" t="s">
        <v>21</v>
      </c>
      <c r="D71">
        <v>9</v>
      </c>
      <c r="E71" s="180" t="s">
        <v>22</v>
      </c>
      <c r="F71">
        <v>3700</v>
      </c>
      <c r="G71" s="180" t="s">
        <v>20</v>
      </c>
      <c r="H71" s="180" t="s">
        <v>18</v>
      </c>
      <c r="I71" s="180" t="s">
        <v>81</v>
      </c>
      <c r="J71">
        <v>2018</v>
      </c>
    </row>
    <row r="72" spans="1:10" x14ac:dyDescent="0.2">
      <c r="A72" s="180" t="s">
        <v>452</v>
      </c>
      <c r="B72" s="181">
        <v>44860</v>
      </c>
      <c r="C72" s="180" t="s">
        <v>21</v>
      </c>
      <c r="D72">
        <v>22</v>
      </c>
      <c r="E72" s="180" t="s">
        <v>22</v>
      </c>
      <c r="F72">
        <v>3800</v>
      </c>
      <c r="G72" s="180" t="s">
        <v>20</v>
      </c>
      <c r="H72" s="180" t="s">
        <v>18</v>
      </c>
      <c r="I72" s="180" t="s">
        <v>81</v>
      </c>
      <c r="J72">
        <v>2018</v>
      </c>
    </row>
    <row r="73" spans="1:10" x14ac:dyDescent="0.2">
      <c r="A73" s="180" t="s">
        <v>453</v>
      </c>
      <c r="B73" s="181">
        <v>44860</v>
      </c>
      <c r="C73" s="180" t="s">
        <v>23</v>
      </c>
      <c r="D73">
        <v>29</v>
      </c>
      <c r="E73" s="180" t="s">
        <v>22</v>
      </c>
      <c r="F73">
        <v>3900</v>
      </c>
      <c r="G73" s="180" t="s">
        <v>20</v>
      </c>
      <c r="H73" s="180" t="s">
        <v>18</v>
      </c>
      <c r="I73" s="180" t="s">
        <v>82</v>
      </c>
      <c r="J73">
        <v>2019</v>
      </c>
    </row>
    <row r="74" spans="1:10" x14ac:dyDescent="0.2">
      <c r="A74" s="180" t="s">
        <v>454</v>
      </c>
      <c r="B74" s="181">
        <v>44862</v>
      </c>
      <c r="C74" s="180" t="s">
        <v>21</v>
      </c>
      <c r="D74">
        <v>15</v>
      </c>
      <c r="E74" s="180" t="s">
        <v>22</v>
      </c>
      <c r="F74">
        <v>4000</v>
      </c>
      <c r="G74" s="180" t="s">
        <v>20</v>
      </c>
      <c r="H74" s="180" t="s">
        <v>18</v>
      </c>
      <c r="I74" s="180" t="s">
        <v>81</v>
      </c>
      <c r="J74">
        <v>2018</v>
      </c>
    </row>
    <row r="75" spans="1:10" x14ac:dyDescent="0.2">
      <c r="A75" s="180" t="s">
        <v>455</v>
      </c>
      <c r="B75" s="181">
        <v>44862</v>
      </c>
      <c r="C75" s="180" t="s">
        <v>23</v>
      </c>
      <c r="D75">
        <v>29</v>
      </c>
      <c r="E75" s="180" t="s">
        <v>22</v>
      </c>
      <c r="F75">
        <v>4100</v>
      </c>
      <c r="G75" s="180" t="s">
        <v>20</v>
      </c>
      <c r="H75" s="180" t="s">
        <v>18</v>
      </c>
      <c r="I75" s="180" t="s">
        <v>82</v>
      </c>
      <c r="J75">
        <v>2019</v>
      </c>
    </row>
    <row r="76" spans="1:10" x14ac:dyDescent="0.2">
      <c r="A76" s="180" t="s">
        <v>456</v>
      </c>
      <c r="B76" s="181">
        <v>44865</v>
      </c>
      <c r="C76" s="180" t="s">
        <v>19</v>
      </c>
      <c r="D76">
        <v>22</v>
      </c>
      <c r="E76" s="180" t="s">
        <v>22</v>
      </c>
      <c r="F76">
        <v>4200</v>
      </c>
      <c r="G76" s="180" t="s">
        <v>20</v>
      </c>
      <c r="H76" s="180" t="s">
        <v>18</v>
      </c>
      <c r="I76" s="180" t="s">
        <v>80</v>
      </c>
      <c r="J76">
        <v>2017</v>
      </c>
    </row>
    <row r="77" spans="1:10" x14ac:dyDescent="0.2">
      <c r="A77" s="180" t="s">
        <v>457</v>
      </c>
      <c r="B77" s="181">
        <v>44865</v>
      </c>
      <c r="C77" s="180" t="s">
        <v>23</v>
      </c>
      <c r="D77">
        <v>28</v>
      </c>
      <c r="E77" s="180" t="s">
        <v>22</v>
      </c>
      <c r="F77">
        <v>1540</v>
      </c>
      <c r="G77" s="180" t="s">
        <v>20</v>
      </c>
      <c r="H77" s="180" t="s">
        <v>18</v>
      </c>
      <c r="I77" s="180" t="s">
        <v>82</v>
      </c>
      <c r="J77">
        <v>2019</v>
      </c>
    </row>
    <row r="78" spans="1:10" x14ac:dyDescent="0.2">
      <c r="A78" s="180" t="s">
        <v>458</v>
      </c>
      <c r="B78" s="181">
        <v>44865</v>
      </c>
      <c r="C78" s="180" t="s">
        <v>21</v>
      </c>
      <c r="D78">
        <v>6</v>
      </c>
      <c r="E78" s="180" t="s">
        <v>22</v>
      </c>
      <c r="F78">
        <v>4100</v>
      </c>
      <c r="G78" s="180" t="s">
        <v>20</v>
      </c>
      <c r="H78" s="180" t="s">
        <v>18</v>
      </c>
      <c r="I78" s="180" t="s">
        <v>81</v>
      </c>
      <c r="J78">
        <v>2018</v>
      </c>
    </row>
    <row r="79" spans="1:10" x14ac:dyDescent="0.2">
      <c r="A79" s="180" t="s">
        <v>459</v>
      </c>
      <c r="B79" s="181">
        <v>44865</v>
      </c>
      <c r="C79" s="180" t="s">
        <v>21</v>
      </c>
      <c r="D79">
        <v>9</v>
      </c>
      <c r="E79" s="180" t="s">
        <v>22</v>
      </c>
      <c r="F79">
        <v>4100</v>
      </c>
      <c r="G79" s="180" t="s">
        <v>20</v>
      </c>
      <c r="H79" s="180" t="s">
        <v>18</v>
      </c>
      <c r="I79" s="180" t="s">
        <v>81</v>
      </c>
      <c r="J79">
        <v>2018</v>
      </c>
    </row>
    <row r="80" spans="1:10" x14ac:dyDescent="0.2">
      <c r="A80" s="180" t="s">
        <v>460</v>
      </c>
      <c r="B80" s="181">
        <v>44866</v>
      </c>
      <c r="C80" s="180" t="s">
        <v>21</v>
      </c>
      <c r="D80">
        <v>6</v>
      </c>
      <c r="E80" s="180" t="s">
        <v>22</v>
      </c>
      <c r="F80">
        <v>4100</v>
      </c>
      <c r="G80" s="180" t="s">
        <v>20</v>
      </c>
      <c r="H80" s="180" t="s">
        <v>18</v>
      </c>
      <c r="I80" s="180" t="s">
        <v>81</v>
      </c>
      <c r="J80">
        <v>2018</v>
      </c>
    </row>
    <row r="81" spans="1:10" x14ac:dyDescent="0.2">
      <c r="A81" s="180" t="s">
        <v>461</v>
      </c>
      <c r="B81" s="181">
        <v>44866</v>
      </c>
      <c r="C81" s="180" t="s">
        <v>23</v>
      </c>
      <c r="D81">
        <v>28</v>
      </c>
      <c r="E81" s="180" t="s">
        <v>22</v>
      </c>
      <c r="F81">
        <v>4100</v>
      </c>
      <c r="G81" s="180" t="s">
        <v>20</v>
      </c>
      <c r="H81" s="180" t="s">
        <v>18</v>
      </c>
      <c r="I81" s="180" t="s">
        <v>82</v>
      </c>
      <c r="J81">
        <v>2019</v>
      </c>
    </row>
    <row r="82" spans="1:10" x14ac:dyDescent="0.2">
      <c r="A82" s="180" t="s">
        <v>462</v>
      </c>
      <c r="B82" s="181">
        <v>44866</v>
      </c>
      <c r="C82" s="180" t="s">
        <v>19</v>
      </c>
      <c r="D82">
        <v>20</v>
      </c>
      <c r="E82" s="180" t="s">
        <v>22</v>
      </c>
      <c r="F82">
        <v>4100</v>
      </c>
      <c r="G82" s="180" t="s">
        <v>20</v>
      </c>
      <c r="H82" s="180" t="s">
        <v>18</v>
      </c>
      <c r="I82" s="180" t="s">
        <v>80</v>
      </c>
      <c r="J82">
        <v>2017</v>
      </c>
    </row>
    <row r="83" spans="1:10" x14ac:dyDescent="0.2">
      <c r="A83" s="180" t="s">
        <v>463</v>
      </c>
      <c r="B83" s="181">
        <v>44866</v>
      </c>
      <c r="C83" s="180" t="s">
        <v>21</v>
      </c>
      <c r="D83">
        <v>1</v>
      </c>
      <c r="E83" s="180" t="s">
        <v>24</v>
      </c>
      <c r="F83">
        <v>4100</v>
      </c>
      <c r="G83" s="180" t="s">
        <v>20</v>
      </c>
      <c r="H83" s="180" t="s">
        <v>18</v>
      </c>
      <c r="I83" s="180" t="s">
        <v>81</v>
      </c>
      <c r="J83">
        <v>2018</v>
      </c>
    </row>
    <row r="84" spans="1:10" x14ac:dyDescent="0.2">
      <c r="A84" s="180" t="s">
        <v>464</v>
      </c>
      <c r="B84" s="181">
        <v>44866</v>
      </c>
      <c r="C84" s="180" t="s">
        <v>21</v>
      </c>
      <c r="D84">
        <v>1</v>
      </c>
      <c r="E84" s="180" t="s">
        <v>24</v>
      </c>
      <c r="F84">
        <v>4100</v>
      </c>
      <c r="G84" s="180" t="s">
        <v>20</v>
      </c>
      <c r="H84" s="180" t="s">
        <v>18</v>
      </c>
      <c r="I84" s="180" t="s">
        <v>81</v>
      </c>
      <c r="J84">
        <v>2018</v>
      </c>
    </row>
    <row r="85" spans="1:10" x14ac:dyDescent="0.2">
      <c r="A85" s="180" t="s">
        <v>465</v>
      </c>
      <c r="B85" s="181">
        <v>44866</v>
      </c>
      <c r="C85" s="180" t="s">
        <v>21</v>
      </c>
      <c r="D85">
        <v>3</v>
      </c>
      <c r="E85" s="180" t="s">
        <v>25</v>
      </c>
      <c r="F85">
        <v>4100</v>
      </c>
      <c r="G85" s="180" t="s">
        <v>20</v>
      </c>
      <c r="H85" s="180" t="s">
        <v>18</v>
      </c>
      <c r="I85" s="180" t="s">
        <v>81</v>
      </c>
      <c r="J85">
        <v>2018</v>
      </c>
    </row>
    <row r="86" spans="1:10" x14ac:dyDescent="0.2">
      <c r="A86" s="180" t="s">
        <v>466</v>
      </c>
      <c r="B86" s="181">
        <v>44867</v>
      </c>
      <c r="C86" s="180" t="s">
        <v>23</v>
      </c>
      <c r="D86">
        <v>28</v>
      </c>
      <c r="E86" s="180" t="s">
        <v>22</v>
      </c>
      <c r="F86">
        <v>4100</v>
      </c>
      <c r="G86" s="180" t="s">
        <v>20</v>
      </c>
      <c r="H86" s="180" t="s">
        <v>18</v>
      </c>
      <c r="I86" s="180" t="s">
        <v>82</v>
      </c>
      <c r="J86">
        <v>2019</v>
      </c>
    </row>
    <row r="87" spans="1:10" x14ac:dyDescent="0.2">
      <c r="A87" s="180" t="s">
        <v>467</v>
      </c>
      <c r="B87" s="181">
        <v>44867</v>
      </c>
      <c r="C87" s="180" t="s">
        <v>21</v>
      </c>
      <c r="D87">
        <v>5</v>
      </c>
      <c r="E87" s="180" t="s">
        <v>25</v>
      </c>
      <c r="F87">
        <v>4100</v>
      </c>
      <c r="G87" s="180" t="s">
        <v>20</v>
      </c>
      <c r="H87" s="180" t="s">
        <v>18</v>
      </c>
      <c r="I87" s="180" t="s">
        <v>81</v>
      </c>
      <c r="J87">
        <v>2018</v>
      </c>
    </row>
    <row r="88" spans="1:10" x14ac:dyDescent="0.2">
      <c r="A88" s="180" t="s">
        <v>468</v>
      </c>
      <c r="B88" s="181">
        <v>44867</v>
      </c>
      <c r="C88" s="180" t="s">
        <v>21</v>
      </c>
      <c r="D88">
        <v>14</v>
      </c>
      <c r="E88" s="180" t="s">
        <v>22</v>
      </c>
      <c r="F88">
        <v>4100</v>
      </c>
      <c r="G88" s="180" t="s">
        <v>20</v>
      </c>
      <c r="H88" s="180" t="s">
        <v>18</v>
      </c>
      <c r="I88" s="180" t="s">
        <v>81</v>
      </c>
      <c r="J88">
        <v>2018</v>
      </c>
    </row>
    <row r="89" spans="1:10" x14ac:dyDescent="0.2">
      <c r="A89" s="180" t="s">
        <v>469</v>
      </c>
      <c r="B89" s="181">
        <v>44867</v>
      </c>
      <c r="C89" s="180" t="s">
        <v>19</v>
      </c>
      <c r="D89">
        <v>19</v>
      </c>
      <c r="E89" s="180" t="s">
        <v>22</v>
      </c>
      <c r="F89">
        <v>680</v>
      </c>
      <c r="G89" s="180" t="s">
        <v>20</v>
      </c>
      <c r="H89" s="180" t="s">
        <v>18</v>
      </c>
      <c r="I89" s="180" t="s">
        <v>80</v>
      </c>
      <c r="J89">
        <v>2017</v>
      </c>
    </row>
    <row r="90" spans="1:10" x14ac:dyDescent="0.2">
      <c r="A90" s="180" t="s">
        <v>470</v>
      </c>
      <c r="B90" s="181">
        <v>44869</v>
      </c>
      <c r="C90" s="180" t="s">
        <v>23</v>
      </c>
      <c r="D90">
        <v>25</v>
      </c>
      <c r="E90" s="180" t="s">
        <v>22</v>
      </c>
      <c r="F90">
        <v>1166</v>
      </c>
      <c r="G90" s="180" t="s">
        <v>20</v>
      </c>
      <c r="H90" s="180" t="s">
        <v>18</v>
      </c>
      <c r="I90" s="180" t="s">
        <v>82</v>
      </c>
      <c r="J90">
        <v>2019</v>
      </c>
    </row>
    <row r="91" spans="1:10" x14ac:dyDescent="0.2">
      <c r="A91" s="180" t="s">
        <v>471</v>
      </c>
      <c r="B91" s="181">
        <v>44869</v>
      </c>
      <c r="C91" s="180" t="s">
        <v>23</v>
      </c>
      <c r="D91">
        <v>4</v>
      </c>
      <c r="E91" s="180" t="s">
        <v>22</v>
      </c>
      <c r="F91">
        <v>1652</v>
      </c>
      <c r="G91" s="180" t="s">
        <v>20</v>
      </c>
      <c r="H91" s="180" t="s">
        <v>18</v>
      </c>
      <c r="I91" s="180" t="s">
        <v>82</v>
      </c>
      <c r="J91">
        <v>2019</v>
      </c>
    </row>
    <row r="92" spans="1:10" x14ac:dyDescent="0.2">
      <c r="A92" s="180" t="s">
        <v>472</v>
      </c>
      <c r="B92" s="181">
        <v>44869</v>
      </c>
      <c r="C92" s="180" t="s">
        <v>19</v>
      </c>
      <c r="D92">
        <v>20</v>
      </c>
      <c r="E92" s="180" t="s">
        <v>22</v>
      </c>
      <c r="F92">
        <v>2138</v>
      </c>
      <c r="G92" s="180" t="s">
        <v>20</v>
      </c>
      <c r="H92" s="180" t="s">
        <v>18</v>
      </c>
      <c r="I92" s="180" t="s">
        <v>80</v>
      </c>
      <c r="J92">
        <v>2017</v>
      </c>
    </row>
    <row r="93" spans="1:10" x14ac:dyDescent="0.2">
      <c r="A93" s="180" t="s">
        <v>473</v>
      </c>
      <c r="B93" s="181">
        <v>44869</v>
      </c>
      <c r="C93" s="180" t="s">
        <v>21</v>
      </c>
      <c r="D93">
        <v>16</v>
      </c>
      <c r="E93" s="180" t="s">
        <v>22</v>
      </c>
      <c r="F93">
        <v>2624</v>
      </c>
      <c r="G93" s="180" t="s">
        <v>20</v>
      </c>
      <c r="H93" s="180" t="s">
        <v>18</v>
      </c>
      <c r="I93" s="180" t="s">
        <v>81</v>
      </c>
      <c r="J93">
        <v>2018</v>
      </c>
    </row>
    <row r="94" spans="1:10" x14ac:dyDescent="0.2">
      <c r="A94" s="180" t="s">
        <v>474</v>
      </c>
      <c r="B94" s="181">
        <v>44869</v>
      </c>
      <c r="C94" s="180" t="s">
        <v>21</v>
      </c>
      <c r="D94">
        <v>5</v>
      </c>
      <c r="E94" s="180" t="s">
        <v>25</v>
      </c>
      <c r="F94">
        <v>3110</v>
      </c>
      <c r="G94" s="180" t="s">
        <v>20</v>
      </c>
      <c r="H94" s="180" t="s">
        <v>18</v>
      </c>
      <c r="I94" s="180" t="s">
        <v>81</v>
      </c>
      <c r="J94">
        <v>2018</v>
      </c>
    </row>
    <row r="95" spans="1:10" x14ac:dyDescent="0.2">
      <c r="A95" s="180" t="s">
        <v>475</v>
      </c>
      <c r="B95" s="181">
        <v>44870</v>
      </c>
      <c r="C95" s="180" t="s">
        <v>19</v>
      </c>
      <c r="D95">
        <v>20</v>
      </c>
      <c r="E95" s="180" t="s">
        <v>22</v>
      </c>
      <c r="F95">
        <v>3596</v>
      </c>
      <c r="G95" s="180" t="s">
        <v>20</v>
      </c>
      <c r="H95" s="180" t="s">
        <v>18</v>
      </c>
      <c r="I95" s="180" t="s">
        <v>80</v>
      </c>
      <c r="J95">
        <v>2017</v>
      </c>
    </row>
    <row r="96" spans="1:10" x14ac:dyDescent="0.2">
      <c r="A96" s="180" t="s">
        <v>476</v>
      </c>
      <c r="B96" s="181">
        <v>44870</v>
      </c>
      <c r="C96" s="180" t="s">
        <v>21</v>
      </c>
      <c r="D96">
        <v>12</v>
      </c>
      <c r="E96" s="180" t="s">
        <v>22</v>
      </c>
      <c r="F96">
        <v>4082</v>
      </c>
      <c r="G96" s="180" t="s">
        <v>20</v>
      </c>
      <c r="H96" s="180" t="s">
        <v>18</v>
      </c>
      <c r="I96" s="180" t="s">
        <v>81</v>
      </c>
      <c r="J96">
        <v>2018</v>
      </c>
    </row>
    <row r="97" spans="1:10" x14ac:dyDescent="0.2">
      <c r="A97" s="180" t="s">
        <v>477</v>
      </c>
      <c r="B97" s="181">
        <v>44870</v>
      </c>
      <c r="C97" s="180" t="s">
        <v>23</v>
      </c>
      <c r="D97">
        <v>28</v>
      </c>
      <c r="E97" s="180" t="s">
        <v>22</v>
      </c>
      <c r="F97">
        <v>4568</v>
      </c>
      <c r="G97" s="180" t="s">
        <v>20</v>
      </c>
      <c r="H97" s="180" t="s">
        <v>18</v>
      </c>
      <c r="I97" s="180" t="s">
        <v>82</v>
      </c>
      <c r="J97">
        <v>2019</v>
      </c>
    </row>
    <row r="98" spans="1:10" x14ac:dyDescent="0.2">
      <c r="A98" s="180" t="s">
        <v>478</v>
      </c>
      <c r="B98" s="181">
        <v>44870</v>
      </c>
      <c r="C98" s="180" t="s">
        <v>21</v>
      </c>
      <c r="D98">
        <v>5</v>
      </c>
      <c r="E98" s="180" t="s">
        <v>25</v>
      </c>
      <c r="F98">
        <v>5054</v>
      </c>
      <c r="G98" s="180" t="s">
        <v>20</v>
      </c>
      <c r="H98" s="180" t="s">
        <v>18</v>
      </c>
      <c r="I98" s="180" t="s">
        <v>81</v>
      </c>
      <c r="J98">
        <v>2018</v>
      </c>
    </row>
    <row r="99" spans="1:10" x14ac:dyDescent="0.2">
      <c r="A99" s="180" t="s">
        <v>479</v>
      </c>
      <c r="B99" s="181">
        <v>44875</v>
      </c>
      <c r="C99" s="180" t="s">
        <v>21</v>
      </c>
      <c r="D99">
        <v>12</v>
      </c>
      <c r="E99" s="180" t="s">
        <v>22</v>
      </c>
      <c r="F99">
        <v>5540</v>
      </c>
      <c r="G99" s="180" t="s">
        <v>20</v>
      </c>
      <c r="H99" s="180" t="s">
        <v>18</v>
      </c>
      <c r="I99" s="180" t="s">
        <v>81</v>
      </c>
      <c r="J99">
        <v>2018</v>
      </c>
    </row>
    <row r="100" spans="1:10" x14ac:dyDescent="0.2">
      <c r="A100" s="180" t="s">
        <v>480</v>
      </c>
      <c r="B100" s="181">
        <v>44875</v>
      </c>
      <c r="C100" s="180" t="s">
        <v>19</v>
      </c>
      <c r="D100">
        <v>3</v>
      </c>
      <c r="E100" s="180" t="s">
        <v>26</v>
      </c>
      <c r="F100">
        <v>6026</v>
      </c>
      <c r="G100" s="180" t="s">
        <v>17</v>
      </c>
      <c r="H100" s="180" t="s">
        <v>18</v>
      </c>
      <c r="I100" s="180" t="s">
        <v>80</v>
      </c>
      <c r="J100">
        <v>2017</v>
      </c>
    </row>
    <row r="101" spans="1:10" x14ac:dyDescent="0.2">
      <c r="A101" s="180" t="s">
        <v>481</v>
      </c>
      <c r="B101" s="181">
        <v>44875</v>
      </c>
      <c r="C101" s="180" t="s">
        <v>19</v>
      </c>
      <c r="D101">
        <v>23</v>
      </c>
      <c r="E101" s="180" t="s">
        <v>26</v>
      </c>
      <c r="F101">
        <v>933.6</v>
      </c>
      <c r="G101" s="180" t="s">
        <v>17</v>
      </c>
      <c r="H101" s="180" t="s">
        <v>18</v>
      </c>
      <c r="I101" s="180" t="s">
        <v>80</v>
      </c>
      <c r="J101">
        <v>2017</v>
      </c>
    </row>
    <row r="102" spans="1:10" x14ac:dyDescent="0.2">
      <c r="A102" s="180" t="s">
        <v>482</v>
      </c>
      <c r="B102" s="181">
        <v>44875</v>
      </c>
      <c r="C102" s="180" t="s">
        <v>13</v>
      </c>
      <c r="D102">
        <v>6</v>
      </c>
      <c r="E102" s="180" t="s">
        <v>26</v>
      </c>
      <c r="F102">
        <v>600</v>
      </c>
      <c r="G102" s="180" t="s">
        <v>17</v>
      </c>
      <c r="H102" s="180" t="s">
        <v>18</v>
      </c>
      <c r="I102" s="180" t="s">
        <v>79</v>
      </c>
      <c r="J102">
        <v>2017</v>
      </c>
    </row>
    <row r="103" spans="1:10" x14ac:dyDescent="0.2">
      <c r="A103" s="180" t="s">
        <v>483</v>
      </c>
      <c r="B103" s="181">
        <v>44875</v>
      </c>
      <c r="C103" s="180" t="s">
        <v>13</v>
      </c>
      <c r="D103">
        <v>13</v>
      </c>
      <c r="E103" s="180" t="s">
        <v>26</v>
      </c>
      <c r="F103">
        <v>1445</v>
      </c>
      <c r="G103" s="180" t="s">
        <v>17</v>
      </c>
      <c r="H103" s="180" t="s">
        <v>18</v>
      </c>
      <c r="I103" s="180" t="s">
        <v>79</v>
      </c>
      <c r="J103">
        <v>2017</v>
      </c>
    </row>
    <row r="104" spans="1:10" x14ac:dyDescent="0.2">
      <c r="A104" s="180" t="s">
        <v>484</v>
      </c>
      <c r="B104" s="181">
        <v>44875</v>
      </c>
      <c r="C104" s="180" t="s">
        <v>23</v>
      </c>
      <c r="D104">
        <v>28</v>
      </c>
      <c r="E104" s="180" t="s">
        <v>22</v>
      </c>
      <c r="F104">
        <v>1330</v>
      </c>
      <c r="G104" s="180" t="s">
        <v>20</v>
      </c>
      <c r="H104" s="180" t="s">
        <v>18</v>
      </c>
      <c r="I104" s="180" t="s">
        <v>82</v>
      </c>
      <c r="J104">
        <v>2019</v>
      </c>
    </row>
    <row r="105" spans="1:10" x14ac:dyDescent="0.2">
      <c r="A105" s="180" t="s">
        <v>485</v>
      </c>
      <c r="B105" s="181">
        <v>44875</v>
      </c>
      <c r="C105" s="180" t="s">
        <v>21</v>
      </c>
      <c r="D105">
        <v>5</v>
      </c>
      <c r="E105" s="180" t="s">
        <v>25</v>
      </c>
      <c r="F105">
        <v>1215</v>
      </c>
      <c r="G105" s="180" t="s">
        <v>20</v>
      </c>
      <c r="H105" s="180" t="s">
        <v>18</v>
      </c>
      <c r="I105" s="180" t="s">
        <v>81</v>
      </c>
      <c r="J105">
        <v>2018</v>
      </c>
    </row>
    <row r="106" spans="1:10" x14ac:dyDescent="0.2">
      <c r="A106" s="180" t="s">
        <v>486</v>
      </c>
      <c r="B106" s="181">
        <v>44876</v>
      </c>
      <c r="C106" s="180" t="s">
        <v>19</v>
      </c>
      <c r="D106">
        <v>42</v>
      </c>
      <c r="E106" s="180" t="s">
        <v>26</v>
      </c>
      <c r="F106">
        <v>1100</v>
      </c>
      <c r="G106" s="180" t="s">
        <v>17</v>
      </c>
      <c r="H106" s="180" t="s">
        <v>18</v>
      </c>
      <c r="I106" s="180" t="s">
        <v>80</v>
      </c>
      <c r="J106">
        <v>2017</v>
      </c>
    </row>
    <row r="107" spans="1:10" x14ac:dyDescent="0.2">
      <c r="A107" s="180" t="s">
        <v>487</v>
      </c>
      <c r="B107" s="181">
        <v>44876</v>
      </c>
      <c r="C107" s="180" t="s">
        <v>21</v>
      </c>
      <c r="D107">
        <v>11</v>
      </c>
      <c r="E107" s="180" t="s">
        <v>22</v>
      </c>
      <c r="F107">
        <v>985</v>
      </c>
      <c r="G107" s="180" t="s">
        <v>20</v>
      </c>
      <c r="H107" s="180" t="s">
        <v>18</v>
      </c>
      <c r="I107" s="180" t="s">
        <v>81</v>
      </c>
      <c r="J107">
        <v>2018</v>
      </c>
    </row>
    <row r="108" spans="1:10" x14ac:dyDescent="0.2">
      <c r="A108" s="180" t="s">
        <v>488</v>
      </c>
      <c r="B108" s="181">
        <v>44876</v>
      </c>
      <c r="C108" s="180" t="s">
        <v>23</v>
      </c>
      <c r="D108">
        <v>10</v>
      </c>
      <c r="E108" s="180" t="s">
        <v>22</v>
      </c>
      <c r="F108">
        <v>870</v>
      </c>
      <c r="G108" s="180" t="s">
        <v>20</v>
      </c>
      <c r="H108" s="180" t="s">
        <v>18</v>
      </c>
      <c r="I108" s="180" t="s">
        <v>82</v>
      </c>
      <c r="J108">
        <v>2019</v>
      </c>
    </row>
    <row r="109" spans="1:10" x14ac:dyDescent="0.2">
      <c r="A109" s="180" t="s">
        <v>489</v>
      </c>
      <c r="B109" s="181">
        <v>44876</v>
      </c>
      <c r="C109" s="180" t="s">
        <v>23</v>
      </c>
      <c r="D109">
        <v>18</v>
      </c>
      <c r="E109" s="180" t="s">
        <v>22</v>
      </c>
      <c r="F109">
        <v>755</v>
      </c>
      <c r="G109" s="180" t="s">
        <v>20</v>
      </c>
      <c r="H109" s="180" t="s">
        <v>18</v>
      </c>
      <c r="I109" s="180" t="s">
        <v>82</v>
      </c>
      <c r="J109">
        <v>2019</v>
      </c>
    </row>
    <row r="110" spans="1:10" x14ac:dyDescent="0.2">
      <c r="A110" s="180" t="s">
        <v>490</v>
      </c>
      <c r="B110" s="181">
        <v>44876</v>
      </c>
      <c r="C110" s="180" t="s">
        <v>21</v>
      </c>
      <c r="D110">
        <v>5</v>
      </c>
      <c r="E110" s="180" t="s">
        <v>25</v>
      </c>
      <c r="F110">
        <v>640</v>
      </c>
      <c r="G110" s="180" t="s">
        <v>20</v>
      </c>
      <c r="H110" s="180" t="s">
        <v>18</v>
      </c>
      <c r="I110" s="180" t="s">
        <v>81</v>
      </c>
      <c r="J110">
        <v>2018</v>
      </c>
    </row>
    <row r="111" spans="1:10" x14ac:dyDescent="0.2">
      <c r="A111" s="180" t="s">
        <v>491</v>
      </c>
      <c r="B111" s="181">
        <v>44879</v>
      </c>
      <c r="C111" s="180" t="s">
        <v>19</v>
      </c>
      <c r="D111">
        <v>11</v>
      </c>
      <c r="E111" s="180" t="s">
        <v>26</v>
      </c>
      <c r="F111">
        <v>525</v>
      </c>
      <c r="G111" s="180" t="s">
        <v>17</v>
      </c>
      <c r="H111" s="180" t="s">
        <v>18</v>
      </c>
      <c r="I111" s="180" t="s">
        <v>80</v>
      </c>
      <c r="J111">
        <v>2017</v>
      </c>
    </row>
    <row r="112" spans="1:10" x14ac:dyDescent="0.2">
      <c r="A112" s="180" t="s">
        <v>492</v>
      </c>
      <c r="B112" s="181">
        <v>44879</v>
      </c>
      <c r="C112" s="180" t="s">
        <v>19</v>
      </c>
      <c r="D112">
        <v>22</v>
      </c>
      <c r="E112" s="180" t="s">
        <v>26</v>
      </c>
      <c r="F112">
        <v>410</v>
      </c>
      <c r="G112" s="180" t="s">
        <v>17</v>
      </c>
      <c r="H112" s="180" t="s">
        <v>18</v>
      </c>
      <c r="I112" s="180" t="s">
        <v>80</v>
      </c>
      <c r="J112">
        <v>2017</v>
      </c>
    </row>
    <row r="113" spans="1:10" x14ac:dyDescent="0.2">
      <c r="A113" s="180" t="s">
        <v>493</v>
      </c>
      <c r="B113" s="181">
        <v>44879</v>
      </c>
      <c r="C113" s="180" t="s">
        <v>19</v>
      </c>
      <c r="D113">
        <v>2</v>
      </c>
      <c r="E113" s="180" t="s">
        <v>26</v>
      </c>
      <c r="F113">
        <v>295</v>
      </c>
      <c r="G113" s="180" t="s">
        <v>17</v>
      </c>
      <c r="H113" s="180" t="s">
        <v>18</v>
      </c>
      <c r="I113" s="180" t="s">
        <v>80</v>
      </c>
      <c r="J113">
        <v>2017</v>
      </c>
    </row>
    <row r="114" spans="1:10" x14ac:dyDescent="0.2">
      <c r="A114" s="180" t="s">
        <v>494</v>
      </c>
      <c r="B114" s="181">
        <v>44879</v>
      </c>
      <c r="C114" s="180" t="s">
        <v>19</v>
      </c>
      <c r="D114">
        <v>7</v>
      </c>
      <c r="E114" s="180" t="s">
        <v>26</v>
      </c>
      <c r="F114">
        <v>401</v>
      </c>
      <c r="G114" s="180" t="s">
        <v>17</v>
      </c>
      <c r="H114" s="180" t="s">
        <v>18</v>
      </c>
      <c r="I114" s="180" t="s">
        <v>80</v>
      </c>
      <c r="J114">
        <v>2017</v>
      </c>
    </row>
    <row r="115" spans="1:10" x14ac:dyDescent="0.2">
      <c r="A115" s="180" t="s">
        <v>495</v>
      </c>
      <c r="B115" s="181">
        <v>44879</v>
      </c>
      <c r="C115" s="180" t="s">
        <v>21</v>
      </c>
      <c r="D115">
        <v>17</v>
      </c>
      <c r="E115" s="180" t="s">
        <v>25</v>
      </c>
      <c r="F115">
        <v>1700</v>
      </c>
      <c r="G115" s="180" t="s">
        <v>20</v>
      </c>
      <c r="H115" s="180" t="s">
        <v>18</v>
      </c>
      <c r="I115" s="180" t="s">
        <v>81</v>
      </c>
      <c r="J115">
        <v>2018</v>
      </c>
    </row>
    <row r="116" spans="1:10" x14ac:dyDescent="0.2">
      <c r="A116" s="180" t="s">
        <v>496</v>
      </c>
      <c r="B116" s="181">
        <v>44879</v>
      </c>
      <c r="C116" s="180" t="s">
        <v>23</v>
      </c>
      <c r="D116">
        <v>23</v>
      </c>
      <c r="E116" s="180" t="s">
        <v>22</v>
      </c>
      <c r="F116">
        <v>1238.2</v>
      </c>
      <c r="G116" s="180" t="s">
        <v>20</v>
      </c>
      <c r="H116" s="180" t="s">
        <v>18</v>
      </c>
      <c r="I116" s="180" t="s">
        <v>82</v>
      </c>
      <c r="J116">
        <v>2019</v>
      </c>
    </row>
    <row r="117" spans="1:10" x14ac:dyDescent="0.2">
      <c r="A117" s="180" t="s">
        <v>497</v>
      </c>
      <c r="B117" s="181">
        <v>44879</v>
      </c>
      <c r="C117" s="180" t="s">
        <v>23</v>
      </c>
      <c r="D117">
        <v>7</v>
      </c>
      <c r="E117" s="180" t="s">
        <v>22</v>
      </c>
      <c r="F117">
        <v>361.8</v>
      </c>
      <c r="G117" s="180" t="s">
        <v>20</v>
      </c>
      <c r="H117" s="180" t="s">
        <v>18</v>
      </c>
      <c r="I117" s="180" t="s">
        <v>82</v>
      </c>
      <c r="J117">
        <v>2019</v>
      </c>
    </row>
    <row r="118" spans="1:10" x14ac:dyDescent="0.2">
      <c r="A118" s="180" t="s">
        <v>498</v>
      </c>
      <c r="B118" s="181">
        <v>44880</v>
      </c>
      <c r="C118" s="180" t="s">
        <v>23</v>
      </c>
      <c r="D118">
        <v>20</v>
      </c>
      <c r="E118" s="180" t="s">
        <v>22</v>
      </c>
      <c r="F118">
        <v>751</v>
      </c>
      <c r="G118" s="180" t="s">
        <v>20</v>
      </c>
      <c r="H118" s="180" t="s">
        <v>18</v>
      </c>
      <c r="I118" s="180" t="s">
        <v>82</v>
      </c>
      <c r="J118">
        <v>2019</v>
      </c>
    </row>
    <row r="119" spans="1:10" x14ac:dyDescent="0.2">
      <c r="A119" s="180" t="s">
        <v>499</v>
      </c>
      <c r="B119" s="181">
        <v>44881</v>
      </c>
      <c r="C119" s="180" t="s">
        <v>23</v>
      </c>
      <c r="D119">
        <v>2</v>
      </c>
      <c r="E119" s="180" t="s">
        <v>22</v>
      </c>
      <c r="F119">
        <v>1140.2</v>
      </c>
      <c r="G119" s="180" t="s">
        <v>20</v>
      </c>
      <c r="H119" s="180" t="s">
        <v>18</v>
      </c>
      <c r="I119" s="180" t="s">
        <v>82</v>
      </c>
      <c r="J119">
        <v>2019</v>
      </c>
    </row>
    <row r="120" spans="1:10" x14ac:dyDescent="0.2">
      <c r="A120" s="180" t="s">
        <v>500</v>
      </c>
      <c r="B120" s="181">
        <v>44881</v>
      </c>
      <c r="C120" s="180" t="s">
        <v>23</v>
      </c>
      <c r="D120">
        <v>27</v>
      </c>
      <c r="E120" s="180" t="s">
        <v>22</v>
      </c>
      <c r="F120">
        <v>1529.4</v>
      </c>
      <c r="G120" s="180" t="s">
        <v>20</v>
      </c>
      <c r="H120" s="180" t="s">
        <v>18</v>
      </c>
      <c r="I120" s="180" t="s">
        <v>82</v>
      </c>
      <c r="J120">
        <v>2019</v>
      </c>
    </row>
    <row r="121" spans="1:10" x14ac:dyDescent="0.2">
      <c r="A121" s="180" t="s">
        <v>501</v>
      </c>
      <c r="B121" s="181">
        <v>44881</v>
      </c>
      <c r="C121" s="180" t="s">
        <v>23</v>
      </c>
      <c r="D121">
        <v>2</v>
      </c>
      <c r="E121" s="180" t="s">
        <v>22</v>
      </c>
      <c r="F121">
        <v>1918.6</v>
      </c>
      <c r="G121" s="180" t="s">
        <v>20</v>
      </c>
      <c r="H121" s="180" t="s">
        <v>18</v>
      </c>
      <c r="I121" s="180" t="s">
        <v>82</v>
      </c>
      <c r="J121">
        <v>2019</v>
      </c>
    </row>
    <row r="122" spans="1:10" x14ac:dyDescent="0.2">
      <c r="A122" s="180" t="s">
        <v>502</v>
      </c>
      <c r="B122" s="181">
        <v>44881</v>
      </c>
      <c r="C122" s="180" t="s">
        <v>19</v>
      </c>
      <c r="D122">
        <v>42</v>
      </c>
      <c r="E122" s="180" t="s">
        <v>26</v>
      </c>
      <c r="F122">
        <v>2307.8000000000002</v>
      </c>
      <c r="G122" s="180" t="s">
        <v>17</v>
      </c>
      <c r="H122" s="180" t="s">
        <v>18</v>
      </c>
      <c r="I122" s="180" t="s">
        <v>80</v>
      </c>
      <c r="J122">
        <v>2017</v>
      </c>
    </row>
    <row r="123" spans="1:10" x14ac:dyDescent="0.2">
      <c r="A123" s="180" t="s">
        <v>503</v>
      </c>
      <c r="B123" s="181">
        <v>44881</v>
      </c>
      <c r="C123" s="180" t="s">
        <v>19</v>
      </c>
      <c r="D123">
        <v>5</v>
      </c>
      <c r="E123" s="180" t="s">
        <v>26</v>
      </c>
      <c r="F123">
        <v>2697</v>
      </c>
      <c r="G123" s="180" t="s">
        <v>17</v>
      </c>
      <c r="H123" s="180" t="s">
        <v>18</v>
      </c>
      <c r="I123" s="180" t="s">
        <v>80</v>
      </c>
      <c r="J123">
        <v>2017</v>
      </c>
    </row>
    <row r="124" spans="1:10" x14ac:dyDescent="0.2">
      <c r="A124" s="180" t="s">
        <v>504</v>
      </c>
      <c r="B124" s="181">
        <v>44882</v>
      </c>
      <c r="C124" s="180" t="s">
        <v>23</v>
      </c>
      <c r="D124">
        <v>7</v>
      </c>
      <c r="E124" s="180" t="s">
        <v>22</v>
      </c>
      <c r="F124">
        <v>3086.2</v>
      </c>
      <c r="G124" s="180" t="s">
        <v>20</v>
      </c>
      <c r="H124" s="180" t="s">
        <v>18</v>
      </c>
      <c r="I124" s="180" t="s">
        <v>82</v>
      </c>
      <c r="J124">
        <v>2019</v>
      </c>
    </row>
    <row r="125" spans="1:10" x14ac:dyDescent="0.2">
      <c r="A125" s="180" t="s">
        <v>505</v>
      </c>
      <c r="B125" s="181">
        <v>44882</v>
      </c>
      <c r="C125" s="180" t="s">
        <v>23</v>
      </c>
      <c r="D125">
        <v>24</v>
      </c>
      <c r="E125" s="180" t="s">
        <v>22</v>
      </c>
      <c r="F125">
        <v>3475.4</v>
      </c>
      <c r="G125" s="180" t="s">
        <v>20</v>
      </c>
      <c r="H125" s="180" t="s">
        <v>18</v>
      </c>
      <c r="I125" s="180" t="s">
        <v>82</v>
      </c>
      <c r="J125">
        <v>2019</v>
      </c>
    </row>
    <row r="126" spans="1:10" x14ac:dyDescent="0.2">
      <c r="A126" s="180" t="s">
        <v>506</v>
      </c>
      <c r="B126" s="181">
        <v>44882</v>
      </c>
      <c r="C126" s="180" t="s">
        <v>19</v>
      </c>
      <c r="D126">
        <v>3</v>
      </c>
      <c r="E126" s="180" t="s">
        <v>26</v>
      </c>
      <c r="F126">
        <v>3864.6</v>
      </c>
      <c r="G126" s="180" t="s">
        <v>17</v>
      </c>
      <c r="H126" s="180" t="s">
        <v>18</v>
      </c>
      <c r="I126" s="180" t="s">
        <v>80</v>
      </c>
      <c r="J126">
        <v>2017</v>
      </c>
    </row>
    <row r="127" spans="1:10" x14ac:dyDescent="0.2">
      <c r="A127" s="180" t="s">
        <v>507</v>
      </c>
      <c r="B127" s="181">
        <v>44882</v>
      </c>
      <c r="C127" s="180" t="s">
        <v>19</v>
      </c>
      <c r="D127">
        <v>5</v>
      </c>
      <c r="E127" s="180" t="s">
        <v>26</v>
      </c>
      <c r="F127">
        <v>4253.8</v>
      </c>
      <c r="G127" s="180" t="s">
        <v>17</v>
      </c>
      <c r="H127" s="180" t="s">
        <v>18</v>
      </c>
      <c r="I127" s="180" t="s">
        <v>80</v>
      </c>
      <c r="J127">
        <v>2017</v>
      </c>
    </row>
    <row r="128" spans="1:10" x14ac:dyDescent="0.2">
      <c r="A128" s="180" t="s">
        <v>508</v>
      </c>
      <c r="B128" s="181">
        <v>44882</v>
      </c>
      <c r="C128" s="180" t="s">
        <v>19</v>
      </c>
      <c r="D128">
        <v>17</v>
      </c>
      <c r="E128" s="180" t="s">
        <v>26</v>
      </c>
      <c r="F128">
        <v>4643</v>
      </c>
      <c r="G128" s="180" t="s">
        <v>17</v>
      </c>
      <c r="H128" s="180" t="s">
        <v>18</v>
      </c>
      <c r="I128" s="180" t="s">
        <v>80</v>
      </c>
      <c r="J128">
        <v>2017</v>
      </c>
    </row>
    <row r="129" spans="1:10" x14ac:dyDescent="0.2">
      <c r="A129" s="180" t="s">
        <v>509</v>
      </c>
      <c r="B129" s="181">
        <v>44882</v>
      </c>
      <c r="C129" s="180" t="s">
        <v>19</v>
      </c>
      <c r="D129">
        <v>12</v>
      </c>
      <c r="E129" s="180" t="s">
        <v>26</v>
      </c>
      <c r="F129">
        <v>5032.2</v>
      </c>
      <c r="G129" s="180" t="s">
        <v>17</v>
      </c>
      <c r="H129" s="180" t="s">
        <v>18</v>
      </c>
      <c r="I129" s="180" t="s">
        <v>80</v>
      </c>
      <c r="J129">
        <v>2017</v>
      </c>
    </row>
    <row r="130" spans="1:10" x14ac:dyDescent="0.2">
      <c r="A130" s="180" t="s">
        <v>510</v>
      </c>
      <c r="B130" s="181">
        <v>44882</v>
      </c>
      <c r="C130" s="180" t="s">
        <v>19</v>
      </c>
      <c r="D130">
        <v>7</v>
      </c>
      <c r="E130" s="180" t="s">
        <v>26</v>
      </c>
      <c r="F130">
        <v>5421.4</v>
      </c>
      <c r="G130" s="180" t="s">
        <v>17</v>
      </c>
      <c r="H130" s="180" t="s">
        <v>18</v>
      </c>
      <c r="I130" s="180" t="s">
        <v>80</v>
      </c>
      <c r="J130">
        <v>2017</v>
      </c>
    </row>
    <row r="131" spans="1:10" x14ac:dyDescent="0.2">
      <c r="A131" s="180" t="s">
        <v>511</v>
      </c>
      <c r="B131" s="181">
        <v>44882</v>
      </c>
      <c r="C131" s="180" t="s">
        <v>21</v>
      </c>
      <c r="D131">
        <v>10</v>
      </c>
      <c r="E131" s="180" t="s">
        <v>22</v>
      </c>
      <c r="F131">
        <v>5810.6</v>
      </c>
      <c r="G131" s="180" t="s">
        <v>20</v>
      </c>
      <c r="H131" s="180" t="s">
        <v>18</v>
      </c>
      <c r="I131" s="180" t="s">
        <v>81</v>
      </c>
      <c r="J131">
        <v>2018</v>
      </c>
    </row>
    <row r="132" spans="1:10" x14ac:dyDescent="0.2">
      <c r="A132" s="180" t="s">
        <v>512</v>
      </c>
      <c r="B132" s="181">
        <v>44881</v>
      </c>
      <c r="C132" s="180" t="s">
        <v>21</v>
      </c>
      <c r="D132">
        <v>16</v>
      </c>
      <c r="E132" s="180" t="s">
        <v>25</v>
      </c>
      <c r="F132">
        <v>6199.8</v>
      </c>
      <c r="G132" s="180" t="s">
        <v>20</v>
      </c>
      <c r="H132" s="180" t="s">
        <v>18</v>
      </c>
      <c r="I132" s="180" t="s">
        <v>81</v>
      </c>
      <c r="J132">
        <v>2018</v>
      </c>
    </row>
    <row r="133" spans="1:10" x14ac:dyDescent="0.2">
      <c r="A133" s="180" t="s">
        <v>513</v>
      </c>
      <c r="B133" s="181">
        <v>44881</v>
      </c>
      <c r="C133" s="180" t="s">
        <v>21</v>
      </c>
      <c r="D133">
        <v>2</v>
      </c>
      <c r="E133" s="180" t="s">
        <v>25</v>
      </c>
      <c r="F133">
        <v>6589</v>
      </c>
      <c r="G133" s="180" t="s">
        <v>20</v>
      </c>
      <c r="H133" s="180" t="s">
        <v>18</v>
      </c>
      <c r="I133" s="180" t="s">
        <v>81</v>
      </c>
      <c r="J133">
        <v>2018</v>
      </c>
    </row>
    <row r="134" spans="1:10" x14ac:dyDescent="0.2">
      <c r="A134" s="180" t="s">
        <v>514</v>
      </c>
      <c r="B134" s="181">
        <v>44881</v>
      </c>
      <c r="C134" s="180" t="s">
        <v>21</v>
      </c>
      <c r="D134">
        <v>2</v>
      </c>
      <c r="E134" s="180" t="s">
        <v>25</v>
      </c>
      <c r="F134">
        <v>6978.2</v>
      </c>
      <c r="G134" s="180" t="s">
        <v>20</v>
      </c>
      <c r="H134" s="180" t="s">
        <v>18</v>
      </c>
      <c r="I134" s="180" t="s">
        <v>81</v>
      </c>
      <c r="J134">
        <v>2018</v>
      </c>
    </row>
    <row r="135" spans="1:10" x14ac:dyDescent="0.2">
      <c r="A135" s="180" t="s">
        <v>515</v>
      </c>
      <c r="B135" s="181">
        <v>44881</v>
      </c>
      <c r="C135" s="180" t="s">
        <v>21</v>
      </c>
      <c r="D135">
        <v>2</v>
      </c>
      <c r="E135" s="180" t="s">
        <v>25</v>
      </c>
      <c r="F135">
        <v>7367.4</v>
      </c>
      <c r="G135" s="180" t="s">
        <v>20</v>
      </c>
      <c r="H135" s="180" t="s">
        <v>18</v>
      </c>
      <c r="I135" s="180" t="s">
        <v>81</v>
      </c>
      <c r="J135">
        <v>2018</v>
      </c>
    </row>
    <row r="136" spans="1:10" x14ac:dyDescent="0.2">
      <c r="A136" s="180" t="s">
        <v>516</v>
      </c>
      <c r="B136" s="181">
        <v>44882</v>
      </c>
      <c r="C136" s="180" t="s">
        <v>21</v>
      </c>
      <c r="D136">
        <v>2</v>
      </c>
      <c r="E136" s="180" t="s">
        <v>25</v>
      </c>
      <c r="F136">
        <v>7756.6</v>
      </c>
      <c r="G136" s="180" t="s">
        <v>20</v>
      </c>
      <c r="H136" s="180" t="s">
        <v>18</v>
      </c>
      <c r="I136" s="180" t="s">
        <v>81</v>
      </c>
      <c r="J136">
        <v>2018</v>
      </c>
    </row>
    <row r="137" spans="1:10" x14ac:dyDescent="0.2">
      <c r="A137" s="180" t="s">
        <v>517</v>
      </c>
      <c r="B137" s="181">
        <v>44882</v>
      </c>
      <c r="C137" s="180" t="s">
        <v>21</v>
      </c>
      <c r="D137">
        <v>2</v>
      </c>
      <c r="E137" s="180" t="s">
        <v>25</v>
      </c>
      <c r="F137">
        <v>8145.8</v>
      </c>
      <c r="G137" s="180" t="s">
        <v>20</v>
      </c>
      <c r="H137" s="180" t="s">
        <v>18</v>
      </c>
      <c r="I137" s="180" t="s">
        <v>81</v>
      </c>
      <c r="J137">
        <v>2018</v>
      </c>
    </row>
    <row r="138" spans="1:10" x14ac:dyDescent="0.2">
      <c r="A138" s="180" t="s">
        <v>518</v>
      </c>
      <c r="B138" s="181">
        <v>44883</v>
      </c>
      <c r="C138" s="180" t="s">
        <v>21</v>
      </c>
      <c r="D138">
        <v>2</v>
      </c>
      <c r="E138" s="180" t="s">
        <v>25</v>
      </c>
      <c r="F138">
        <v>87</v>
      </c>
      <c r="G138" s="180" t="s">
        <v>20</v>
      </c>
      <c r="H138" s="180" t="s">
        <v>18</v>
      </c>
      <c r="I138" s="180" t="s">
        <v>81</v>
      </c>
      <c r="J138">
        <v>2018</v>
      </c>
    </row>
    <row r="139" spans="1:10" x14ac:dyDescent="0.2">
      <c r="A139" s="180" t="s">
        <v>519</v>
      </c>
      <c r="B139" s="181">
        <v>44883</v>
      </c>
      <c r="C139" s="180" t="s">
        <v>21</v>
      </c>
      <c r="D139">
        <v>11</v>
      </c>
      <c r="E139" s="180" t="s">
        <v>22</v>
      </c>
      <c r="F139">
        <v>972</v>
      </c>
      <c r="G139" s="180" t="s">
        <v>20</v>
      </c>
      <c r="H139" s="180" t="s">
        <v>18</v>
      </c>
      <c r="I139" s="180" t="s">
        <v>81</v>
      </c>
      <c r="J139">
        <v>2018</v>
      </c>
    </row>
    <row r="140" spans="1:10" x14ac:dyDescent="0.2">
      <c r="A140" s="180" t="s">
        <v>520</v>
      </c>
      <c r="B140" s="181">
        <v>44883</v>
      </c>
      <c r="C140" s="180" t="s">
        <v>23</v>
      </c>
      <c r="D140">
        <v>4</v>
      </c>
      <c r="E140" s="180" t="s">
        <v>22</v>
      </c>
      <c r="F140">
        <v>130</v>
      </c>
      <c r="G140" s="180" t="s">
        <v>20</v>
      </c>
      <c r="H140" s="180" t="s">
        <v>18</v>
      </c>
      <c r="I140" s="180" t="s">
        <v>82</v>
      </c>
      <c r="J140">
        <v>2019</v>
      </c>
    </row>
    <row r="141" spans="1:10" x14ac:dyDescent="0.2">
      <c r="A141" s="180" t="s">
        <v>521</v>
      </c>
      <c r="B141" s="181">
        <v>44883</v>
      </c>
      <c r="C141" s="180" t="s">
        <v>23</v>
      </c>
      <c r="D141">
        <v>26</v>
      </c>
      <c r="E141" s="180" t="s">
        <v>22</v>
      </c>
      <c r="F141">
        <v>1190</v>
      </c>
      <c r="G141" s="180" t="s">
        <v>20</v>
      </c>
      <c r="H141" s="180" t="s">
        <v>18</v>
      </c>
      <c r="I141" s="180" t="s">
        <v>82</v>
      </c>
      <c r="J141">
        <v>2019</v>
      </c>
    </row>
    <row r="142" spans="1:10" x14ac:dyDescent="0.2">
      <c r="A142" s="180" t="s">
        <v>522</v>
      </c>
      <c r="B142" s="181">
        <v>44883</v>
      </c>
      <c r="C142" s="180" t="s">
        <v>19</v>
      </c>
      <c r="D142">
        <v>12</v>
      </c>
      <c r="E142" s="180" t="s">
        <v>25</v>
      </c>
      <c r="F142">
        <v>743.8</v>
      </c>
      <c r="G142" s="180" t="s">
        <v>20</v>
      </c>
      <c r="H142" s="180" t="s">
        <v>18</v>
      </c>
      <c r="I142" s="180" t="s">
        <v>80</v>
      </c>
      <c r="J142">
        <v>2017</v>
      </c>
    </row>
    <row r="143" spans="1:10" x14ac:dyDescent="0.2">
      <c r="A143" s="180" t="s">
        <v>523</v>
      </c>
      <c r="B143" s="181">
        <v>44883</v>
      </c>
      <c r="C143" s="180" t="s">
        <v>19</v>
      </c>
      <c r="D143">
        <v>21</v>
      </c>
      <c r="E143" s="180" t="s">
        <v>26</v>
      </c>
      <c r="F143">
        <v>1059.7</v>
      </c>
      <c r="G143" s="180" t="s">
        <v>17</v>
      </c>
      <c r="H143" s="180" t="s">
        <v>18</v>
      </c>
      <c r="I143" s="180" t="s">
        <v>80</v>
      </c>
      <c r="J143">
        <v>2017</v>
      </c>
    </row>
    <row r="144" spans="1:10" x14ac:dyDescent="0.2">
      <c r="A144" s="180" t="s">
        <v>524</v>
      </c>
      <c r="B144" s="181">
        <v>44883</v>
      </c>
      <c r="C144" s="180" t="s">
        <v>19</v>
      </c>
      <c r="D144">
        <v>2</v>
      </c>
      <c r="E144" s="180" t="s">
        <v>26</v>
      </c>
      <c r="F144">
        <v>95</v>
      </c>
      <c r="G144" s="180" t="s">
        <v>17</v>
      </c>
      <c r="H144" s="180" t="s">
        <v>18</v>
      </c>
      <c r="I144" s="180" t="s">
        <v>80</v>
      </c>
      <c r="J144">
        <v>2017</v>
      </c>
    </row>
    <row r="145" spans="1:10" x14ac:dyDescent="0.2">
      <c r="A145" s="180" t="s">
        <v>525</v>
      </c>
      <c r="B145" s="181">
        <v>44883</v>
      </c>
      <c r="C145" s="180" t="s">
        <v>19</v>
      </c>
      <c r="D145">
        <v>2</v>
      </c>
      <c r="E145" s="180" t="s">
        <v>26</v>
      </c>
      <c r="F145">
        <v>101.2</v>
      </c>
      <c r="G145" s="180" t="s">
        <v>17</v>
      </c>
      <c r="H145" s="180" t="s">
        <v>18</v>
      </c>
      <c r="I145" s="180" t="s">
        <v>80</v>
      </c>
      <c r="J145">
        <v>2017</v>
      </c>
    </row>
    <row r="146" spans="1:10" x14ac:dyDescent="0.2">
      <c r="A146" s="180" t="s">
        <v>526</v>
      </c>
      <c r="B146" s="181">
        <v>44883</v>
      </c>
      <c r="C146" s="180" t="s">
        <v>19</v>
      </c>
      <c r="D146">
        <v>3</v>
      </c>
      <c r="E146" s="180" t="s">
        <v>26</v>
      </c>
      <c r="F146">
        <v>220.5</v>
      </c>
      <c r="G146" s="180" t="s">
        <v>17</v>
      </c>
      <c r="H146" s="180" t="s">
        <v>18</v>
      </c>
      <c r="I146" s="180" t="s">
        <v>80</v>
      </c>
      <c r="J146">
        <v>2017</v>
      </c>
    </row>
    <row r="147" spans="1:10" x14ac:dyDescent="0.2">
      <c r="A147" s="180" t="s">
        <v>527</v>
      </c>
      <c r="B147" s="181">
        <v>44883</v>
      </c>
      <c r="C147" s="180" t="s">
        <v>19</v>
      </c>
      <c r="D147">
        <v>2</v>
      </c>
      <c r="E147" s="180" t="s">
        <v>26</v>
      </c>
      <c r="F147">
        <v>89.2</v>
      </c>
      <c r="G147" s="180" t="s">
        <v>17</v>
      </c>
      <c r="H147" s="180" t="s">
        <v>18</v>
      </c>
      <c r="I147" s="180" t="s">
        <v>80</v>
      </c>
      <c r="J147">
        <v>2017</v>
      </c>
    </row>
    <row r="148" spans="1:10" x14ac:dyDescent="0.2">
      <c r="A148" s="180" t="s">
        <v>528</v>
      </c>
      <c r="B148" s="181">
        <v>44886</v>
      </c>
      <c r="C148" s="180" t="s">
        <v>21</v>
      </c>
      <c r="D148">
        <v>11</v>
      </c>
      <c r="E148" s="180" t="s">
        <v>22</v>
      </c>
      <c r="F148">
        <v>953</v>
      </c>
      <c r="G148" s="180" t="s">
        <v>20</v>
      </c>
      <c r="H148" s="180" t="s">
        <v>18</v>
      </c>
      <c r="I148" s="180" t="s">
        <v>81</v>
      </c>
      <c r="J148">
        <v>2018</v>
      </c>
    </row>
    <row r="149" spans="1:10" x14ac:dyDescent="0.2">
      <c r="A149" s="180" t="s">
        <v>529</v>
      </c>
      <c r="B149" s="181">
        <v>44886</v>
      </c>
      <c r="C149" s="180" t="s">
        <v>23</v>
      </c>
      <c r="D149">
        <v>9</v>
      </c>
      <c r="E149" s="180" t="s">
        <v>22</v>
      </c>
      <c r="F149">
        <v>506</v>
      </c>
      <c r="G149" s="180" t="s">
        <v>20</v>
      </c>
      <c r="H149" s="180" t="s">
        <v>18</v>
      </c>
      <c r="I149" s="180" t="s">
        <v>82</v>
      </c>
      <c r="J149">
        <v>2019</v>
      </c>
    </row>
    <row r="150" spans="1:10" x14ac:dyDescent="0.2">
      <c r="A150" s="180" t="s">
        <v>530</v>
      </c>
      <c r="B150" s="181">
        <v>44886</v>
      </c>
      <c r="C150" s="180" t="s">
        <v>23</v>
      </c>
      <c r="D150">
        <v>20</v>
      </c>
      <c r="E150" s="180" t="s">
        <v>22</v>
      </c>
      <c r="F150">
        <v>1094</v>
      </c>
      <c r="G150" s="180" t="s">
        <v>20</v>
      </c>
      <c r="H150" s="180" t="s">
        <v>18</v>
      </c>
      <c r="I150" s="180" t="s">
        <v>82</v>
      </c>
      <c r="J150">
        <v>2019</v>
      </c>
    </row>
    <row r="151" spans="1:10" x14ac:dyDescent="0.2">
      <c r="A151" s="180" t="s">
        <v>531</v>
      </c>
      <c r="B151" s="181">
        <v>44886</v>
      </c>
      <c r="C151" s="180" t="s">
        <v>19</v>
      </c>
      <c r="D151">
        <v>17</v>
      </c>
      <c r="E151" s="180" t="s">
        <v>27</v>
      </c>
      <c r="F151">
        <v>1191.4000000000001</v>
      </c>
      <c r="G151" s="180" t="s">
        <v>20</v>
      </c>
      <c r="H151" s="180" t="s">
        <v>18</v>
      </c>
      <c r="I151" s="180" t="s">
        <v>80</v>
      </c>
      <c r="J151">
        <v>2017</v>
      </c>
    </row>
    <row r="152" spans="1:10" x14ac:dyDescent="0.2">
      <c r="A152" s="180" t="s">
        <v>532</v>
      </c>
      <c r="B152" s="181">
        <v>44886</v>
      </c>
      <c r="C152" s="180" t="s">
        <v>19</v>
      </c>
      <c r="D152">
        <v>6</v>
      </c>
      <c r="E152" s="180" t="s">
        <v>28</v>
      </c>
      <c r="F152">
        <v>318</v>
      </c>
      <c r="G152" s="180" t="s">
        <v>20</v>
      </c>
      <c r="H152" s="180" t="s">
        <v>18</v>
      </c>
      <c r="I152" s="180" t="s">
        <v>80</v>
      </c>
      <c r="J152">
        <v>2017</v>
      </c>
    </row>
    <row r="153" spans="1:10" x14ac:dyDescent="0.2">
      <c r="A153" s="180" t="s">
        <v>533</v>
      </c>
      <c r="B153" s="181">
        <v>44887</v>
      </c>
      <c r="C153" s="180" t="s">
        <v>13</v>
      </c>
      <c r="D153">
        <v>46</v>
      </c>
      <c r="E153" s="180" t="s">
        <v>15</v>
      </c>
      <c r="F153">
        <v>4840</v>
      </c>
      <c r="G153" s="180" t="s">
        <v>20</v>
      </c>
      <c r="H153" s="180" t="s">
        <v>18</v>
      </c>
      <c r="I153" s="180" t="s">
        <v>79</v>
      </c>
      <c r="J153">
        <v>2017</v>
      </c>
    </row>
    <row r="154" spans="1:10" x14ac:dyDescent="0.2">
      <c r="A154" s="180" t="s">
        <v>534</v>
      </c>
      <c r="B154" s="181">
        <v>44887</v>
      </c>
      <c r="C154" s="180" t="s">
        <v>23</v>
      </c>
      <c r="D154">
        <v>11</v>
      </c>
      <c r="E154" s="180" t="s">
        <v>22</v>
      </c>
      <c r="F154">
        <v>540</v>
      </c>
      <c r="G154" s="180" t="s">
        <v>20</v>
      </c>
      <c r="H154" s="180" t="s">
        <v>18</v>
      </c>
      <c r="I154" s="180" t="s">
        <v>82</v>
      </c>
      <c r="J154">
        <v>2019</v>
      </c>
    </row>
    <row r="155" spans="1:10" x14ac:dyDescent="0.2">
      <c r="A155" s="180" t="s">
        <v>535</v>
      </c>
      <c r="B155" s="181">
        <v>44887</v>
      </c>
      <c r="C155" s="180" t="s">
        <v>23</v>
      </c>
      <c r="D155">
        <v>19</v>
      </c>
      <c r="E155" s="180" t="s">
        <v>22</v>
      </c>
      <c r="F155">
        <v>960</v>
      </c>
      <c r="G155" s="180" t="s">
        <v>20</v>
      </c>
      <c r="H155" s="180" t="s">
        <v>18</v>
      </c>
      <c r="I155" s="180" t="s">
        <v>82</v>
      </c>
      <c r="J155">
        <v>2019</v>
      </c>
    </row>
    <row r="156" spans="1:10" x14ac:dyDescent="0.2">
      <c r="A156" s="180" t="s">
        <v>536</v>
      </c>
      <c r="B156" s="181">
        <v>44887</v>
      </c>
      <c r="C156" s="180" t="s">
        <v>19</v>
      </c>
      <c r="D156">
        <v>4</v>
      </c>
      <c r="E156" s="180" t="s">
        <v>28</v>
      </c>
      <c r="F156">
        <v>300.60000000000002</v>
      </c>
      <c r="G156" s="180" t="s">
        <v>20</v>
      </c>
      <c r="H156" s="180" t="s">
        <v>18</v>
      </c>
      <c r="I156" s="180" t="s">
        <v>80</v>
      </c>
      <c r="J156">
        <v>2017</v>
      </c>
    </row>
    <row r="157" spans="1:10" x14ac:dyDescent="0.2">
      <c r="A157" s="180" t="s">
        <v>537</v>
      </c>
      <c r="B157" s="181">
        <v>44887</v>
      </c>
      <c r="C157" s="180" t="s">
        <v>19</v>
      </c>
      <c r="D157">
        <v>1</v>
      </c>
      <c r="E157" s="180" t="s">
        <v>29</v>
      </c>
      <c r="F157">
        <v>20.5</v>
      </c>
      <c r="G157" s="180" t="s">
        <v>20</v>
      </c>
      <c r="H157" s="180" t="s">
        <v>18</v>
      </c>
      <c r="I157" s="180" t="s">
        <v>80</v>
      </c>
      <c r="J157">
        <v>2017</v>
      </c>
    </row>
    <row r="158" spans="1:10" x14ac:dyDescent="0.2">
      <c r="A158" s="180" t="s">
        <v>538</v>
      </c>
      <c r="B158" s="181">
        <v>44887</v>
      </c>
      <c r="C158" s="180" t="s">
        <v>19</v>
      </c>
      <c r="D158">
        <v>1</v>
      </c>
      <c r="E158" s="180" t="s">
        <v>26</v>
      </c>
      <c r="F158">
        <v>47.5</v>
      </c>
      <c r="G158" s="180" t="s">
        <v>20</v>
      </c>
      <c r="H158" s="180" t="s">
        <v>18</v>
      </c>
      <c r="I158" s="180" t="s">
        <v>80</v>
      </c>
      <c r="J158">
        <v>2017</v>
      </c>
    </row>
    <row r="159" spans="1:10" x14ac:dyDescent="0.2">
      <c r="A159" s="180" t="s">
        <v>539</v>
      </c>
      <c r="B159" s="181">
        <v>44887</v>
      </c>
      <c r="C159" s="180" t="s">
        <v>19</v>
      </c>
      <c r="D159">
        <v>18</v>
      </c>
      <c r="E159" s="180" t="s">
        <v>27</v>
      </c>
      <c r="F159">
        <v>1251.4000000000001</v>
      </c>
      <c r="G159" s="180" t="s">
        <v>20</v>
      </c>
      <c r="H159" s="180" t="s">
        <v>18</v>
      </c>
      <c r="I159" s="180" t="s">
        <v>80</v>
      </c>
      <c r="J159">
        <v>2017</v>
      </c>
    </row>
    <row r="160" spans="1:10" x14ac:dyDescent="0.2">
      <c r="A160" s="180" t="s">
        <v>540</v>
      </c>
      <c r="B160" s="181">
        <v>44887</v>
      </c>
      <c r="C160" s="180" t="s">
        <v>21</v>
      </c>
      <c r="D160">
        <v>12</v>
      </c>
      <c r="E160" s="180" t="s">
        <v>22</v>
      </c>
      <c r="F160">
        <v>1127</v>
      </c>
      <c r="G160" s="180" t="s">
        <v>20</v>
      </c>
      <c r="H160" s="180" t="s">
        <v>18</v>
      </c>
      <c r="I160" s="180" t="s">
        <v>81</v>
      </c>
      <c r="J160">
        <v>2018</v>
      </c>
    </row>
    <row r="161" spans="1:10" x14ac:dyDescent="0.2">
      <c r="A161" s="180" t="s">
        <v>541</v>
      </c>
      <c r="B161" s="181">
        <v>44888</v>
      </c>
      <c r="C161" s="180" t="s">
        <v>13</v>
      </c>
      <c r="D161">
        <v>14</v>
      </c>
      <c r="E161" s="180" t="s">
        <v>15</v>
      </c>
      <c r="F161">
        <v>2760</v>
      </c>
      <c r="G161" s="180" t="s">
        <v>20</v>
      </c>
      <c r="H161" s="180" t="s">
        <v>18</v>
      </c>
      <c r="I161" s="180" t="s">
        <v>79</v>
      </c>
      <c r="J161">
        <v>2017</v>
      </c>
    </row>
    <row r="162" spans="1:10" x14ac:dyDescent="0.2">
      <c r="A162" s="180" t="s">
        <v>542</v>
      </c>
      <c r="B162" s="181">
        <v>44888</v>
      </c>
      <c r="C162" s="180" t="s">
        <v>13</v>
      </c>
      <c r="D162">
        <v>27</v>
      </c>
      <c r="E162" s="180" t="s">
        <v>15</v>
      </c>
      <c r="F162">
        <v>2540</v>
      </c>
      <c r="G162" s="180" t="s">
        <v>20</v>
      </c>
      <c r="H162" s="180" t="s">
        <v>18</v>
      </c>
      <c r="I162" s="180" t="s">
        <v>79</v>
      </c>
      <c r="J162">
        <v>2017</v>
      </c>
    </row>
    <row r="163" spans="1:10" x14ac:dyDescent="0.2">
      <c r="A163" s="180" t="s">
        <v>543</v>
      </c>
      <c r="B163" s="181">
        <v>44888</v>
      </c>
      <c r="C163" s="180" t="s">
        <v>21</v>
      </c>
      <c r="D163">
        <v>10</v>
      </c>
      <c r="E163" s="180" t="s">
        <v>22</v>
      </c>
      <c r="F163">
        <v>975</v>
      </c>
      <c r="G163" s="180" t="s">
        <v>20</v>
      </c>
      <c r="H163" s="180" t="s">
        <v>18</v>
      </c>
      <c r="I163" s="180" t="s">
        <v>81</v>
      </c>
      <c r="J163">
        <v>2018</v>
      </c>
    </row>
    <row r="164" spans="1:10" x14ac:dyDescent="0.2">
      <c r="A164" s="180" t="s">
        <v>544</v>
      </c>
      <c r="B164" s="181">
        <v>44888</v>
      </c>
      <c r="C164" s="180" t="s">
        <v>19</v>
      </c>
      <c r="D164">
        <v>4</v>
      </c>
      <c r="E164" s="180" t="s">
        <v>30</v>
      </c>
      <c r="F164">
        <v>353.5</v>
      </c>
      <c r="G164" s="180" t="s">
        <v>20</v>
      </c>
      <c r="H164" s="180" t="s">
        <v>18</v>
      </c>
      <c r="I164" s="180" t="s">
        <v>80</v>
      </c>
      <c r="J164">
        <v>2017</v>
      </c>
    </row>
    <row r="165" spans="1:10" x14ac:dyDescent="0.2">
      <c r="A165" s="180" t="s">
        <v>545</v>
      </c>
      <c r="B165" s="181">
        <v>44888</v>
      </c>
      <c r="C165" s="180" t="s">
        <v>19</v>
      </c>
      <c r="D165">
        <v>1</v>
      </c>
      <c r="E165" s="180" t="s">
        <v>26</v>
      </c>
      <c r="F165">
        <v>37.700000000000003</v>
      </c>
      <c r="G165" s="180" t="s">
        <v>20</v>
      </c>
      <c r="H165" s="180" t="s">
        <v>18</v>
      </c>
      <c r="I165" s="180" t="s">
        <v>80</v>
      </c>
      <c r="J165">
        <v>2017</v>
      </c>
    </row>
    <row r="166" spans="1:10" x14ac:dyDescent="0.2">
      <c r="A166" s="180" t="s">
        <v>546</v>
      </c>
      <c r="B166" s="181">
        <v>44888</v>
      </c>
      <c r="C166" s="180" t="s">
        <v>19</v>
      </c>
      <c r="D166">
        <v>1</v>
      </c>
      <c r="E166" s="180" t="s">
        <v>28</v>
      </c>
      <c r="F166">
        <v>14.4</v>
      </c>
      <c r="G166" s="180" t="s">
        <v>20</v>
      </c>
      <c r="H166" s="180" t="s">
        <v>18</v>
      </c>
      <c r="I166" s="180" t="s">
        <v>80</v>
      </c>
      <c r="J166">
        <v>2017</v>
      </c>
    </row>
    <row r="167" spans="1:10" x14ac:dyDescent="0.2">
      <c r="A167" s="180" t="s">
        <v>547</v>
      </c>
      <c r="B167" s="181">
        <v>44888</v>
      </c>
      <c r="C167" s="180" t="s">
        <v>19</v>
      </c>
      <c r="D167">
        <v>18</v>
      </c>
      <c r="E167" s="180" t="s">
        <v>27</v>
      </c>
      <c r="F167">
        <v>1194</v>
      </c>
      <c r="G167" s="180" t="s">
        <v>20</v>
      </c>
      <c r="H167" s="180" t="s">
        <v>18</v>
      </c>
      <c r="I167" s="180" t="s">
        <v>80</v>
      </c>
      <c r="J167">
        <v>2017</v>
      </c>
    </row>
    <row r="168" spans="1:10" x14ac:dyDescent="0.2">
      <c r="A168" s="180" t="s">
        <v>548</v>
      </c>
      <c r="B168" s="181">
        <v>44888</v>
      </c>
      <c r="C168" s="180" t="s">
        <v>23</v>
      </c>
      <c r="D168">
        <v>25</v>
      </c>
      <c r="E168" s="180" t="s">
        <v>22</v>
      </c>
      <c r="F168">
        <v>1400</v>
      </c>
      <c r="G168" s="180" t="s">
        <v>20</v>
      </c>
      <c r="H168" s="180" t="s">
        <v>18</v>
      </c>
      <c r="I168" s="180" t="s">
        <v>82</v>
      </c>
      <c r="J168">
        <v>2019</v>
      </c>
    </row>
    <row r="169" spans="1:10" x14ac:dyDescent="0.2">
      <c r="A169" s="180" t="s">
        <v>549</v>
      </c>
      <c r="B169" s="181">
        <v>44888</v>
      </c>
      <c r="C169" s="180" t="s">
        <v>23</v>
      </c>
      <c r="D169">
        <v>6</v>
      </c>
      <c r="E169" s="180" t="s">
        <v>22</v>
      </c>
      <c r="F169">
        <v>380</v>
      </c>
      <c r="G169" s="180" t="s">
        <v>20</v>
      </c>
      <c r="H169" s="180" t="s">
        <v>18</v>
      </c>
      <c r="I169" s="180" t="s">
        <v>82</v>
      </c>
      <c r="J169">
        <v>2019</v>
      </c>
    </row>
    <row r="170" spans="1:10" x14ac:dyDescent="0.2">
      <c r="A170" s="180" t="s">
        <v>550</v>
      </c>
      <c r="B170" s="181">
        <v>44889</v>
      </c>
      <c r="C170" s="180" t="s">
        <v>21</v>
      </c>
      <c r="D170">
        <v>10</v>
      </c>
      <c r="E170" s="180" t="s">
        <v>22</v>
      </c>
      <c r="F170">
        <v>952</v>
      </c>
      <c r="G170" s="180" t="s">
        <v>20</v>
      </c>
      <c r="H170" s="180" t="s">
        <v>18</v>
      </c>
      <c r="I170" s="180" t="s">
        <v>81</v>
      </c>
      <c r="J170">
        <v>2018</v>
      </c>
    </row>
    <row r="171" spans="1:10" x14ac:dyDescent="0.2">
      <c r="A171" s="180" t="s">
        <v>551</v>
      </c>
      <c r="B171" s="181">
        <v>44889</v>
      </c>
      <c r="C171" s="180" t="s">
        <v>19</v>
      </c>
      <c r="D171">
        <v>17</v>
      </c>
      <c r="E171" s="180" t="s">
        <v>27</v>
      </c>
      <c r="F171">
        <v>1039</v>
      </c>
      <c r="G171" s="180" t="s">
        <v>20</v>
      </c>
      <c r="H171" s="180" t="s">
        <v>18</v>
      </c>
      <c r="I171" s="180" t="s">
        <v>80</v>
      </c>
      <c r="J171">
        <v>2017</v>
      </c>
    </row>
    <row r="172" spans="1:10" x14ac:dyDescent="0.2">
      <c r="A172" s="180" t="s">
        <v>552</v>
      </c>
      <c r="B172" s="181">
        <v>44889</v>
      </c>
      <c r="C172" s="180" t="s">
        <v>19</v>
      </c>
      <c r="D172">
        <v>6</v>
      </c>
      <c r="E172" s="180" t="s">
        <v>30</v>
      </c>
      <c r="F172">
        <v>441</v>
      </c>
      <c r="G172" s="180" t="s">
        <v>20</v>
      </c>
      <c r="H172" s="180" t="s">
        <v>18</v>
      </c>
      <c r="I172" s="180" t="s">
        <v>80</v>
      </c>
      <c r="J172">
        <v>2017</v>
      </c>
    </row>
    <row r="173" spans="1:10" x14ac:dyDescent="0.2">
      <c r="A173" s="180" t="s">
        <v>553</v>
      </c>
      <c r="B173" s="181">
        <v>44889</v>
      </c>
      <c r="C173" s="180" t="s">
        <v>13</v>
      </c>
      <c r="D173">
        <v>5</v>
      </c>
      <c r="E173" s="180" t="s">
        <v>15</v>
      </c>
      <c r="F173">
        <v>1080</v>
      </c>
      <c r="G173" s="180" t="s">
        <v>20</v>
      </c>
      <c r="H173" s="180" t="s">
        <v>18</v>
      </c>
      <c r="I173" s="180" t="s">
        <v>79</v>
      </c>
      <c r="J173">
        <v>2017</v>
      </c>
    </row>
    <row r="174" spans="1:10" x14ac:dyDescent="0.2">
      <c r="A174" s="180" t="s">
        <v>554</v>
      </c>
      <c r="B174" s="181">
        <v>44889</v>
      </c>
      <c r="C174" s="180" t="s">
        <v>13</v>
      </c>
      <c r="D174">
        <v>10</v>
      </c>
      <c r="E174" s="180" t="s">
        <v>15</v>
      </c>
      <c r="F174">
        <v>2000</v>
      </c>
      <c r="G174" s="180" t="s">
        <v>20</v>
      </c>
      <c r="H174" s="180" t="s">
        <v>18</v>
      </c>
      <c r="I174" s="180" t="s">
        <v>79</v>
      </c>
      <c r="J174">
        <v>2017</v>
      </c>
    </row>
    <row r="175" spans="1:10" x14ac:dyDescent="0.2">
      <c r="A175" s="180" t="s">
        <v>555</v>
      </c>
      <c r="B175" s="181">
        <v>44889</v>
      </c>
      <c r="C175" s="180" t="s">
        <v>13</v>
      </c>
      <c r="D175">
        <v>27</v>
      </c>
      <c r="E175" s="180" t="s">
        <v>15</v>
      </c>
      <c r="F175">
        <v>4140</v>
      </c>
      <c r="G175" s="180" t="s">
        <v>20</v>
      </c>
      <c r="H175" s="180" t="s">
        <v>18</v>
      </c>
      <c r="I175" s="180" t="s">
        <v>79</v>
      </c>
      <c r="J175">
        <v>2017</v>
      </c>
    </row>
    <row r="176" spans="1:10" x14ac:dyDescent="0.2">
      <c r="A176" s="180" t="s">
        <v>556</v>
      </c>
      <c r="B176" s="181">
        <v>44889</v>
      </c>
      <c r="C176" s="180" t="s">
        <v>23</v>
      </c>
      <c r="D176">
        <v>30</v>
      </c>
      <c r="E176" s="180" t="s">
        <v>22</v>
      </c>
      <c r="F176">
        <v>1357</v>
      </c>
      <c r="G176" s="180" t="s">
        <v>20</v>
      </c>
      <c r="H176" s="180" t="s">
        <v>18</v>
      </c>
      <c r="I176" s="180" t="s">
        <v>82</v>
      </c>
      <c r="J176">
        <v>2019</v>
      </c>
    </row>
    <row r="177" spans="1:10" x14ac:dyDescent="0.2">
      <c r="A177" s="180" t="s">
        <v>557</v>
      </c>
      <c r="B177" s="181">
        <v>44890</v>
      </c>
      <c r="C177" s="180" t="s">
        <v>19</v>
      </c>
      <c r="D177">
        <v>18</v>
      </c>
      <c r="E177" s="180" t="s">
        <v>27</v>
      </c>
      <c r="F177">
        <v>954.5</v>
      </c>
      <c r="G177" s="180" t="s">
        <v>20</v>
      </c>
      <c r="H177" s="180" t="s">
        <v>18</v>
      </c>
      <c r="I177" s="180" t="s">
        <v>80</v>
      </c>
      <c r="J177">
        <v>2017</v>
      </c>
    </row>
    <row r="178" spans="1:10" x14ac:dyDescent="0.2">
      <c r="A178" s="180" t="s">
        <v>558</v>
      </c>
      <c r="B178" s="181">
        <v>44890</v>
      </c>
      <c r="C178" s="180" t="s">
        <v>19</v>
      </c>
      <c r="D178">
        <v>6</v>
      </c>
      <c r="E178" s="180" t="s">
        <v>30</v>
      </c>
      <c r="F178">
        <v>585.5</v>
      </c>
      <c r="G178" s="180" t="s">
        <v>20</v>
      </c>
      <c r="H178" s="180" t="s">
        <v>18</v>
      </c>
      <c r="I178" s="180" t="s">
        <v>80</v>
      </c>
      <c r="J178">
        <v>2017</v>
      </c>
    </row>
    <row r="179" spans="1:10" x14ac:dyDescent="0.2">
      <c r="A179" s="180" t="s">
        <v>559</v>
      </c>
      <c r="B179" s="181">
        <v>44890</v>
      </c>
      <c r="C179" s="180" t="s">
        <v>21</v>
      </c>
      <c r="D179">
        <v>9</v>
      </c>
      <c r="E179" s="180" t="s">
        <v>22</v>
      </c>
      <c r="F179">
        <v>533</v>
      </c>
      <c r="G179" s="180" t="s">
        <v>20</v>
      </c>
      <c r="H179" s="180" t="s">
        <v>18</v>
      </c>
      <c r="I179" s="180" t="s">
        <v>81</v>
      </c>
      <c r="J179">
        <v>2018</v>
      </c>
    </row>
    <row r="180" spans="1:10" x14ac:dyDescent="0.2">
      <c r="A180" s="180" t="s">
        <v>560</v>
      </c>
      <c r="B180" s="181">
        <v>44890</v>
      </c>
      <c r="C180" s="180" t="s">
        <v>23</v>
      </c>
      <c r="D180">
        <v>23</v>
      </c>
      <c r="E180" s="180" t="s">
        <v>22</v>
      </c>
      <c r="F180">
        <v>1004</v>
      </c>
      <c r="G180" s="180" t="s">
        <v>20</v>
      </c>
      <c r="H180" s="180" t="s">
        <v>18</v>
      </c>
      <c r="I180" s="180" t="s">
        <v>82</v>
      </c>
      <c r="J180">
        <v>2019</v>
      </c>
    </row>
    <row r="181" spans="1:10" x14ac:dyDescent="0.2">
      <c r="A181" s="180" t="s">
        <v>561</v>
      </c>
      <c r="B181" s="181">
        <v>44890</v>
      </c>
      <c r="C181" s="180" t="s">
        <v>23</v>
      </c>
      <c r="D181">
        <v>8</v>
      </c>
      <c r="E181" s="180" t="s">
        <v>22</v>
      </c>
      <c r="F181">
        <v>379</v>
      </c>
      <c r="G181" s="180" t="s">
        <v>20</v>
      </c>
      <c r="H181" s="180" t="s">
        <v>18</v>
      </c>
      <c r="I181" s="180" t="s">
        <v>82</v>
      </c>
      <c r="J181">
        <v>2019</v>
      </c>
    </row>
    <row r="182" spans="1:10" x14ac:dyDescent="0.2">
      <c r="A182" s="180" t="s">
        <v>562</v>
      </c>
      <c r="B182" s="181">
        <v>44890</v>
      </c>
      <c r="C182" s="180" t="s">
        <v>13</v>
      </c>
      <c r="E182" s="180" t="s">
        <v>15</v>
      </c>
      <c r="F182">
        <v>2200</v>
      </c>
      <c r="G182" s="180" t="s">
        <v>20</v>
      </c>
      <c r="H182" s="180" t="s">
        <v>31</v>
      </c>
      <c r="I182" s="180" t="s">
        <v>79</v>
      </c>
      <c r="J182">
        <v>2017</v>
      </c>
    </row>
    <row r="183" spans="1:10" x14ac:dyDescent="0.2">
      <c r="A183" s="180" t="s">
        <v>563</v>
      </c>
      <c r="B183" s="181">
        <v>44890</v>
      </c>
      <c r="C183" s="180" t="s">
        <v>13</v>
      </c>
      <c r="D183">
        <v>20</v>
      </c>
      <c r="E183" s="180" t="s">
        <v>15</v>
      </c>
      <c r="F183">
        <v>3280</v>
      </c>
      <c r="G183" s="180" t="s">
        <v>20</v>
      </c>
      <c r="H183" s="180" t="s">
        <v>18</v>
      </c>
      <c r="I183" s="180" t="s">
        <v>79</v>
      </c>
      <c r="J183">
        <v>2017</v>
      </c>
    </row>
    <row r="184" spans="1:10" x14ac:dyDescent="0.2">
      <c r="A184" s="180" t="s">
        <v>564</v>
      </c>
      <c r="B184" s="181">
        <v>44890</v>
      </c>
      <c r="C184" s="180" t="s">
        <v>13</v>
      </c>
      <c r="D184">
        <v>14</v>
      </c>
      <c r="E184" s="180" t="s">
        <v>15</v>
      </c>
      <c r="F184">
        <v>2520</v>
      </c>
      <c r="G184" s="180" t="s">
        <v>20</v>
      </c>
      <c r="H184" s="180" t="s">
        <v>18</v>
      </c>
      <c r="I184" s="180" t="s">
        <v>79</v>
      </c>
      <c r="J184">
        <v>2017</v>
      </c>
    </row>
    <row r="185" spans="1:10" x14ac:dyDescent="0.2">
      <c r="A185" s="180" t="s">
        <v>565</v>
      </c>
      <c r="B185" s="181">
        <v>44893</v>
      </c>
      <c r="C185" s="180" t="s">
        <v>23</v>
      </c>
      <c r="D185">
        <v>30</v>
      </c>
      <c r="E185" s="180" t="s">
        <v>22</v>
      </c>
      <c r="F185">
        <v>487</v>
      </c>
      <c r="G185" s="180" t="s">
        <v>20</v>
      </c>
      <c r="H185" s="180" t="s">
        <v>18</v>
      </c>
      <c r="I185" s="180" t="s">
        <v>82</v>
      </c>
      <c r="J185">
        <v>2019</v>
      </c>
    </row>
    <row r="186" spans="1:10" x14ac:dyDescent="0.2">
      <c r="A186" s="180" t="s">
        <v>566</v>
      </c>
      <c r="B186" s="181">
        <v>44893</v>
      </c>
      <c r="C186" s="180" t="s">
        <v>13</v>
      </c>
      <c r="D186">
        <v>18</v>
      </c>
      <c r="E186" s="180" t="s">
        <v>15</v>
      </c>
      <c r="F186">
        <v>2440</v>
      </c>
      <c r="G186" s="180" t="s">
        <v>20</v>
      </c>
      <c r="H186" s="180" t="s">
        <v>18</v>
      </c>
      <c r="I186" s="180" t="s">
        <v>79</v>
      </c>
      <c r="J186">
        <v>2017</v>
      </c>
    </row>
    <row r="187" spans="1:10" x14ac:dyDescent="0.2">
      <c r="A187" s="180" t="s">
        <v>567</v>
      </c>
      <c r="B187" s="181">
        <v>44893</v>
      </c>
      <c r="C187" s="180" t="s">
        <v>13</v>
      </c>
      <c r="D187">
        <v>7</v>
      </c>
      <c r="E187" s="180" t="s">
        <v>15</v>
      </c>
      <c r="F187">
        <v>4540</v>
      </c>
      <c r="G187" s="180" t="s">
        <v>20</v>
      </c>
      <c r="H187" s="180" t="s">
        <v>31</v>
      </c>
      <c r="I187" s="180" t="s">
        <v>79</v>
      </c>
      <c r="J187">
        <v>2017</v>
      </c>
    </row>
    <row r="188" spans="1:10" x14ac:dyDescent="0.2">
      <c r="A188" s="180" t="s">
        <v>568</v>
      </c>
      <c r="B188" s="181">
        <v>44893</v>
      </c>
      <c r="C188" s="180" t="s">
        <v>13</v>
      </c>
      <c r="D188">
        <v>15</v>
      </c>
      <c r="E188" s="180" t="s">
        <v>15</v>
      </c>
      <c r="F188">
        <v>2320</v>
      </c>
      <c r="G188" s="180" t="s">
        <v>20</v>
      </c>
      <c r="H188" s="180" t="s">
        <v>18</v>
      </c>
      <c r="I188" s="180" t="s">
        <v>79</v>
      </c>
      <c r="J188">
        <v>2017</v>
      </c>
    </row>
    <row r="189" spans="1:10" x14ac:dyDescent="0.2">
      <c r="A189" s="180" t="s">
        <v>569</v>
      </c>
      <c r="B189" s="181">
        <v>44893</v>
      </c>
      <c r="C189" s="180" t="s">
        <v>19</v>
      </c>
      <c r="D189">
        <v>5</v>
      </c>
      <c r="E189" s="180" t="s">
        <v>32</v>
      </c>
      <c r="F189">
        <v>111</v>
      </c>
      <c r="G189" s="180" t="s">
        <v>20</v>
      </c>
      <c r="H189" s="180" t="s">
        <v>18</v>
      </c>
      <c r="I189" s="180" t="s">
        <v>80</v>
      </c>
      <c r="J189">
        <v>2017</v>
      </c>
    </row>
    <row r="190" spans="1:10" x14ac:dyDescent="0.2">
      <c r="A190" s="180" t="s">
        <v>570</v>
      </c>
      <c r="B190" s="181">
        <v>44893</v>
      </c>
      <c r="C190" s="180" t="s">
        <v>19</v>
      </c>
      <c r="D190">
        <v>5</v>
      </c>
      <c r="E190" s="180" t="s">
        <v>33</v>
      </c>
      <c r="F190">
        <v>28</v>
      </c>
      <c r="G190" s="180" t="s">
        <v>20</v>
      </c>
      <c r="H190" s="180" t="s">
        <v>18</v>
      </c>
      <c r="I190" s="180" t="s">
        <v>80</v>
      </c>
      <c r="J190">
        <v>2017</v>
      </c>
    </row>
    <row r="191" spans="1:10" x14ac:dyDescent="0.2">
      <c r="A191" s="180" t="s">
        <v>571</v>
      </c>
      <c r="B191" s="181">
        <v>44893</v>
      </c>
      <c r="C191" s="180" t="s">
        <v>19</v>
      </c>
      <c r="D191">
        <v>5</v>
      </c>
      <c r="E191" s="180" t="s">
        <v>30</v>
      </c>
      <c r="F191">
        <v>185</v>
      </c>
      <c r="G191" s="180" t="s">
        <v>20</v>
      </c>
      <c r="H191" s="180" t="s">
        <v>18</v>
      </c>
      <c r="I191" s="180" t="s">
        <v>80</v>
      </c>
      <c r="J191">
        <v>2017</v>
      </c>
    </row>
    <row r="192" spans="1:10" x14ac:dyDescent="0.2">
      <c r="A192" s="180" t="s">
        <v>572</v>
      </c>
      <c r="B192" s="181">
        <v>44893</v>
      </c>
      <c r="C192" s="180" t="s">
        <v>19</v>
      </c>
      <c r="D192">
        <v>19</v>
      </c>
      <c r="E192" s="180" t="s">
        <v>27</v>
      </c>
      <c r="F192">
        <v>1256</v>
      </c>
      <c r="G192" s="180" t="s">
        <v>20</v>
      </c>
      <c r="H192" s="180" t="s">
        <v>18</v>
      </c>
      <c r="I192" s="180" t="s">
        <v>80</v>
      </c>
      <c r="J192">
        <v>2017</v>
      </c>
    </row>
    <row r="193" spans="1:10" x14ac:dyDescent="0.2">
      <c r="A193" s="180" t="s">
        <v>573</v>
      </c>
      <c r="B193" s="181">
        <v>44894</v>
      </c>
      <c r="C193" s="180" t="s">
        <v>19</v>
      </c>
      <c r="D193">
        <v>9</v>
      </c>
      <c r="E193" s="180" t="s">
        <v>33</v>
      </c>
      <c r="F193">
        <v>420</v>
      </c>
      <c r="G193" s="180" t="s">
        <v>20</v>
      </c>
      <c r="H193" s="180" t="s">
        <v>18</v>
      </c>
      <c r="I193" s="180" t="s">
        <v>80</v>
      </c>
      <c r="J193">
        <v>2017</v>
      </c>
    </row>
    <row r="194" spans="1:10" x14ac:dyDescent="0.2">
      <c r="A194" s="180" t="s">
        <v>574</v>
      </c>
      <c r="B194" s="181">
        <v>44894</v>
      </c>
      <c r="C194" s="180" t="s">
        <v>19</v>
      </c>
      <c r="D194">
        <v>19</v>
      </c>
      <c r="E194" s="180" t="s">
        <v>27</v>
      </c>
      <c r="F194">
        <v>900</v>
      </c>
      <c r="G194" s="180" t="s">
        <v>20</v>
      </c>
      <c r="H194" s="180" t="s">
        <v>18</v>
      </c>
      <c r="I194" s="180" t="s">
        <v>80</v>
      </c>
      <c r="J194">
        <v>2017</v>
      </c>
    </row>
    <row r="195" spans="1:10" x14ac:dyDescent="0.2">
      <c r="A195" s="180" t="s">
        <v>575</v>
      </c>
      <c r="B195" s="181">
        <v>44894</v>
      </c>
      <c r="C195" s="180" t="s">
        <v>13</v>
      </c>
      <c r="D195">
        <v>12</v>
      </c>
      <c r="E195" s="180" t="s">
        <v>15</v>
      </c>
      <c r="F195">
        <v>2180</v>
      </c>
      <c r="G195" s="180" t="s">
        <v>20</v>
      </c>
      <c r="H195" s="180" t="s">
        <v>18</v>
      </c>
      <c r="I195" s="180" t="s">
        <v>79</v>
      </c>
      <c r="J195">
        <v>2017</v>
      </c>
    </row>
    <row r="196" spans="1:10" x14ac:dyDescent="0.2">
      <c r="A196" s="180" t="s">
        <v>576</v>
      </c>
      <c r="B196" s="181">
        <v>44894</v>
      </c>
      <c r="C196" s="180" t="s">
        <v>13</v>
      </c>
      <c r="D196">
        <v>7</v>
      </c>
      <c r="E196" s="180" t="s">
        <v>15</v>
      </c>
      <c r="F196">
        <v>5245</v>
      </c>
      <c r="G196" s="180" t="s">
        <v>20</v>
      </c>
      <c r="H196" s="180" t="s">
        <v>31</v>
      </c>
      <c r="I196" s="180" t="s">
        <v>79</v>
      </c>
      <c r="J196">
        <v>2017</v>
      </c>
    </row>
    <row r="197" spans="1:10" x14ac:dyDescent="0.2">
      <c r="A197" s="180" t="s">
        <v>577</v>
      </c>
      <c r="B197" s="181">
        <v>44894</v>
      </c>
      <c r="C197" s="180" t="s">
        <v>13</v>
      </c>
      <c r="D197">
        <v>18</v>
      </c>
      <c r="E197" s="180" t="s">
        <v>15</v>
      </c>
      <c r="F197">
        <v>1575</v>
      </c>
      <c r="G197" s="180" t="s">
        <v>20</v>
      </c>
      <c r="H197" s="180" t="s">
        <v>18</v>
      </c>
      <c r="I197" s="180" t="s">
        <v>79</v>
      </c>
      <c r="J197">
        <v>2017</v>
      </c>
    </row>
    <row r="198" spans="1:10" x14ac:dyDescent="0.2">
      <c r="A198" s="180" t="s">
        <v>578</v>
      </c>
      <c r="B198" s="181">
        <v>44894</v>
      </c>
      <c r="C198" s="180" t="s">
        <v>21</v>
      </c>
      <c r="D198">
        <v>9</v>
      </c>
      <c r="E198" s="180" t="s">
        <v>22</v>
      </c>
      <c r="F198">
        <v>923</v>
      </c>
      <c r="G198" s="180" t="s">
        <v>20</v>
      </c>
      <c r="H198" s="180" t="s">
        <v>18</v>
      </c>
      <c r="I198" s="180" t="s">
        <v>81</v>
      </c>
      <c r="J198">
        <v>2018</v>
      </c>
    </row>
    <row r="199" spans="1:10" x14ac:dyDescent="0.2">
      <c r="A199" s="180" t="s">
        <v>579</v>
      </c>
      <c r="B199" s="181">
        <v>44895</v>
      </c>
      <c r="C199" s="180" t="s">
        <v>21</v>
      </c>
      <c r="D199">
        <v>13</v>
      </c>
      <c r="E199" s="180" t="s">
        <v>22</v>
      </c>
      <c r="F199">
        <v>1162</v>
      </c>
      <c r="G199" s="180" t="s">
        <v>20</v>
      </c>
      <c r="H199" s="180" t="s">
        <v>18</v>
      </c>
      <c r="I199" s="180" t="s">
        <v>81</v>
      </c>
      <c r="J199">
        <v>2018</v>
      </c>
    </row>
    <row r="200" spans="1:10" x14ac:dyDescent="0.2">
      <c r="A200" s="180" t="s">
        <v>580</v>
      </c>
      <c r="B200" s="181">
        <v>44895</v>
      </c>
      <c r="C200" s="180" t="s">
        <v>19</v>
      </c>
      <c r="D200">
        <v>19</v>
      </c>
      <c r="E200" s="180" t="s">
        <v>27</v>
      </c>
      <c r="F200">
        <v>978</v>
      </c>
      <c r="G200" s="180" t="s">
        <v>20</v>
      </c>
      <c r="H200" s="180" t="s">
        <v>18</v>
      </c>
      <c r="I200" s="180" t="s">
        <v>80</v>
      </c>
      <c r="J200">
        <v>2017</v>
      </c>
    </row>
    <row r="201" spans="1:10" x14ac:dyDescent="0.2">
      <c r="A201" s="180" t="s">
        <v>581</v>
      </c>
      <c r="B201" s="181">
        <v>44895</v>
      </c>
      <c r="C201" s="180" t="s">
        <v>19</v>
      </c>
      <c r="D201">
        <v>13</v>
      </c>
      <c r="E201" s="180" t="s">
        <v>30</v>
      </c>
      <c r="F201">
        <v>502</v>
      </c>
      <c r="G201" s="180" t="s">
        <v>20</v>
      </c>
      <c r="H201" s="180" t="s">
        <v>18</v>
      </c>
      <c r="I201" s="180" t="s">
        <v>80</v>
      </c>
      <c r="J201">
        <v>2017</v>
      </c>
    </row>
    <row r="202" spans="1:10" x14ac:dyDescent="0.2">
      <c r="A202" s="180" t="s">
        <v>582</v>
      </c>
      <c r="B202" s="181">
        <v>44895</v>
      </c>
      <c r="C202" s="180" t="s">
        <v>13</v>
      </c>
      <c r="D202">
        <v>12</v>
      </c>
      <c r="E202" s="180" t="s">
        <v>15</v>
      </c>
      <c r="F202">
        <v>2380</v>
      </c>
      <c r="G202" s="180" t="s">
        <v>20</v>
      </c>
      <c r="H202" s="180" t="s">
        <v>18</v>
      </c>
      <c r="I202" s="180" t="s">
        <v>79</v>
      </c>
      <c r="J202">
        <v>2017</v>
      </c>
    </row>
    <row r="203" spans="1:10" x14ac:dyDescent="0.2">
      <c r="A203" s="180" t="s">
        <v>583</v>
      </c>
      <c r="B203" s="181">
        <v>44895</v>
      </c>
      <c r="C203" s="180" t="s">
        <v>13</v>
      </c>
      <c r="D203">
        <v>7</v>
      </c>
      <c r="E203" s="180" t="s">
        <v>15</v>
      </c>
      <c r="F203">
        <v>3640</v>
      </c>
      <c r="G203" s="180" t="s">
        <v>20</v>
      </c>
      <c r="H203" s="180" t="s">
        <v>31</v>
      </c>
      <c r="I203" s="180" t="s">
        <v>79</v>
      </c>
      <c r="J203">
        <v>2017</v>
      </c>
    </row>
    <row r="204" spans="1:10" x14ac:dyDescent="0.2">
      <c r="A204" s="180" t="s">
        <v>584</v>
      </c>
      <c r="B204" s="181">
        <v>44895</v>
      </c>
      <c r="C204" s="180" t="s">
        <v>13</v>
      </c>
      <c r="D204">
        <v>18</v>
      </c>
      <c r="E204" s="180" t="s">
        <v>15</v>
      </c>
      <c r="F204">
        <v>4140</v>
      </c>
      <c r="G204" s="180" t="s">
        <v>20</v>
      </c>
      <c r="H204" s="180" t="s">
        <v>34</v>
      </c>
      <c r="I204" s="180" t="s">
        <v>79</v>
      </c>
      <c r="J204">
        <v>2017</v>
      </c>
    </row>
    <row r="205" spans="1:10" x14ac:dyDescent="0.2">
      <c r="A205" s="180" t="s">
        <v>585</v>
      </c>
      <c r="B205" s="181">
        <v>44897</v>
      </c>
      <c r="C205" s="180" t="s">
        <v>13</v>
      </c>
      <c r="D205">
        <v>16</v>
      </c>
      <c r="E205" s="180" t="s">
        <v>15</v>
      </c>
      <c r="F205">
        <v>4500</v>
      </c>
      <c r="G205" s="180" t="s">
        <v>20</v>
      </c>
      <c r="H205" s="180" t="s">
        <v>18</v>
      </c>
      <c r="I205" s="180" t="s">
        <v>79</v>
      </c>
      <c r="J205">
        <v>2017</v>
      </c>
    </row>
    <row r="206" spans="1:10" x14ac:dyDescent="0.2">
      <c r="A206" s="180" t="s">
        <v>586</v>
      </c>
      <c r="B206" s="181">
        <v>44897</v>
      </c>
      <c r="C206" s="180" t="s">
        <v>13</v>
      </c>
      <c r="D206">
        <v>8</v>
      </c>
      <c r="E206" s="180" t="s">
        <v>15</v>
      </c>
      <c r="F206">
        <v>3820</v>
      </c>
      <c r="G206" s="180" t="s">
        <v>20</v>
      </c>
      <c r="H206" s="180" t="s">
        <v>31</v>
      </c>
      <c r="I206" s="180" t="s">
        <v>79</v>
      </c>
      <c r="J206">
        <v>2017</v>
      </c>
    </row>
    <row r="207" spans="1:10" x14ac:dyDescent="0.2">
      <c r="A207" s="180" t="s">
        <v>587</v>
      </c>
      <c r="B207" s="181">
        <v>44897</v>
      </c>
      <c r="C207" s="180" t="s">
        <v>13</v>
      </c>
      <c r="D207">
        <v>20</v>
      </c>
      <c r="E207" s="180" t="s">
        <v>15</v>
      </c>
      <c r="F207">
        <v>460000000</v>
      </c>
      <c r="G207" s="180" t="s">
        <v>20</v>
      </c>
      <c r="H207" s="180" t="s">
        <v>34</v>
      </c>
      <c r="I207" s="180" t="s">
        <v>79</v>
      </c>
      <c r="J207">
        <v>2017</v>
      </c>
    </row>
    <row r="208" spans="1:10" x14ac:dyDescent="0.2">
      <c r="A208" s="180" t="s">
        <v>588</v>
      </c>
      <c r="B208" s="181">
        <v>44900</v>
      </c>
      <c r="C208" s="180" t="s">
        <v>13</v>
      </c>
      <c r="D208">
        <v>8</v>
      </c>
      <c r="E208" s="180" t="s">
        <v>15</v>
      </c>
      <c r="F208">
        <v>4320</v>
      </c>
      <c r="G208" s="180" t="s">
        <v>20</v>
      </c>
      <c r="H208" s="180" t="s">
        <v>31</v>
      </c>
      <c r="I208" s="180" t="s">
        <v>79</v>
      </c>
      <c r="J208">
        <v>2017</v>
      </c>
    </row>
    <row r="209" spans="1:10" x14ac:dyDescent="0.2">
      <c r="A209" s="180" t="s">
        <v>589</v>
      </c>
      <c r="B209" s="181">
        <v>44900</v>
      </c>
      <c r="C209" s="180" t="s">
        <v>13</v>
      </c>
      <c r="E209" s="180" t="s">
        <v>15</v>
      </c>
      <c r="F209">
        <v>4720</v>
      </c>
      <c r="G209" s="180" t="s">
        <v>20</v>
      </c>
      <c r="H209" s="180" t="s">
        <v>34</v>
      </c>
      <c r="I209" s="180" t="s">
        <v>79</v>
      </c>
      <c r="J209">
        <v>2017</v>
      </c>
    </row>
    <row r="210" spans="1:10" x14ac:dyDescent="0.2">
      <c r="A210" s="180" t="s">
        <v>590</v>
      </c>
      <c r="B210" s="181">
        <v>44900</v>
      </c>
      <c r="C210" s="180" t="s">
        <v>13</v>
      </c>
      <c r="D210">
        <v>19</v>
      </c>
      <c r="E210" s="180" t="s">
        <v>15</v>
      </c>
      <c r="F210">
        <v>5920</v>
      </c>
      <c r="G210" s="180" t="s">
        <v>20</v>
      </c>
      <c r="H210" s="180" t="s">
        <v>34</v>
      </c>
      <c r="I210" s="180" t="s">
        <v>79</v>
      </c>
      <c r="J210">
        <v>2017</v>
      </c>
    </row>
    <row r="211" spans="1:10" x14ac:dyDescent="0.2">
      <c r="A211" s="180" t="s">
        <v>591</v>
      </c>
      <c r="B211" s="181">
        <v>44900</v>
      </c>
      <c r="C211" s="180" t="s">
        <v>21</v>
      </c>
      <c r="D211">
        <v>17</v>
      </c>
      <c r="E211" s="180" t="s">
        <v>22</v>
      </c>
      <c r="F211">
        <v>700</v>
      </c>
      <c r="G211" s="180" t="s">
        <v>20</v>
      </c>
      <c r="H211" s="180" t="s">
        <v>18</v>
      </c>
      <c r="I211" s="180" t="s">
        <v>81</v>
      </c>
      <c r="J211">
        <v>2018</v>
      </c>
    </row>
    <row r="212" spans="1:10" x14ac:dyDescent="0.2">
      <c r="A212" s="180" t="s">
        <v>592</v>
      </c>
      <c r="B212" s="181">
        <v>44901</v>
      </c>
      <c r="C212" s="180" t="s">
        <v>21</v>
      </c>
      <c r="D212">
        <v>18</v>
      </c>
      <c r="E212" s="180" t="s">
        <v>22</v>
      </c>
      <c r="F212">
        <v>1764</v>
      </c>
      <c r="G212" s="180" t="s">
        <v>20</v>
      </c>
      <c r="H212" s="180" t="s">
        <v>18</v>
      </c>
      <c r="I212" s="180" t="s">
        <v>81</v>
      </c>
      <c r="J212">
        <v>2018</v>
      </c>
    </row>
    <row r="213" spans="1:10" x14ac:dyDescent="0.2">
      <c r="A213" s="180" t="s">
        <v>593</v>
      </c>
      <c r="B213" s="181">
        <v>44901</v>
      </c>
      <c r="C213" s="180" t="s">
        <v>21</v>
      </c>
      <c r="D213">
        <v>1</v>
      </c>
      <c r="E213" s="180" t="s">
        <v>22</v>
      </c>
      <c r="F213">
        <v>68</v>
      </c>
      <c r="G213" s="180" t="s">
        <v>20</v>
      </c>
      <c r="H213" s="180" t="s">
        <v>18</v>
      </c>
      <c r="I213" s="180" t="s">
        <v>81</v>
      </c>
      <c r="J213">
        <v>2018</v>
      </c>
    </row>
    <row r="214" spans="1:10" x14ac:dyDescent="0.2">
      <c r="A214" s="180" t="s">
        <v>594</v>
      </c>
      <c r="B214" s="181">
        <v>44901</v>
      </c>
      <c r="C214" s="180" t="s">
        <v>13</v>
      </c>
      <c r="D214">
        <v>23</v>
      </c>
      <c r="E214" s="180" t="s">
        <v>15</v>
      </c>
      <c r="F214">
        <v>3990</v>
      </c>
      <c r="G214" s="180" t="s">
        <v>20</v>
      </c>
      <c r="H214" s="180" t="s">
        <v>31</v>
      </c>
      <c r="I214" s="180" t="s">
        <v>79</v>
      </c>
      <c r="J214">
        <v>2017</v>
      </c>
    </row>
    <row r="215" spans="1:10" x14ac:dyDescent="0.2">
      <c r="A215" s="180" t="s">
        <v>595</v>
      </c>
      <c r="B215" s="181">
        <v>44901</v>
      </c>
      <c r="C215" s="180" t="s">
        <v>13</v>
      </c>
      <c r="D215">
        <v>8</v>
      </c>
      <c r="E215" s="180" t="s">
        <v>15</v>
      </c>
      <c r="F215">
        <v>5810</v>
      </c>
      <c r="G215" s="180" t="s">
        <v>20</v>
      </c>
      <c r="H215" s="180" t="s">
        <v>34</v>
      </c>
      <c r="I215" s="180" t="s">
        <v>79</v>
      </c>
      <c r="J215">
        <v>2017</v>
      </c>
    </row>
    <row r="216" spans="1:10" x14ac:dyDescent="0.2">
      <c r="A216" s="180" t="s">
        <v>596</v>
      </c>
      <c r="B216" s="181">
        <v>44901</v>
      </c>
      <c r="C216" s="180" t="s">
        <v>13</v>
      </c>
      <c r="D216">
        <v>18</v>
      </c>
      <c r="E216" s="180" t="s">
        <v>15</v>
      </c>
      <c r="F216">
        <v>6080</v>
      </c>
      <c r="G216" s="180" t="s">
        <v>20</v>
      </c>
      <c r="H216" s="180" t="s">
        <v>34</v>
      </c>
      <c r="I216" s="180" t="s">
        <v>79</v>
      </c>
      <c r="J216">
        <v>2017</v>
      </c>
    </row>
    <row r="217" spans="1:10" x14ac:dyDescent="0.2">
      <c r="A217" s="180" t="s">
        <v>597</v>
      </c>
      <c r="B217" s="181">
        <v>44901</v>
      </c>
      <c r="C217" s="180" t="s">
        <v>23</v>
      </c>
      <c r="D217">
        <v>28</v>
      </c>
      <c r="E217" s="180" t="s">
        <v>35</v>
      </c>
      <c r="F217">
        <v>1562</v>
      </c>
      <c r="G217" s="180" t="s">
        <v>20</v>
      </c>
      <c r="H217" s="180" t="s">
        <v>18</v>
      </c>
      <c r="I217" s="180" t="s">
        <v>82</v>
      </c>
      <c r="J217">
        <v>2019</v>
      </c>
    </row>
    <row r="218" spans="1:10" x14ac:dyDescent="0.2">
      <c r="A218" s="180" t="s">
        <v>598</v>
      </c>
      <c r="B218" s="181">
        <v>44901</v>
      </c>
      <c r="C218" s="180" t="s">
        <v>19</v>
      </c>
      <c r="D218">
        <v>7</v>
      </c>
      <c r="E218" s="180" t="s">
        <v>22</v>
      </c>
      <c r="F218">
        <v>780</v>
      </c>
      <c r="G218" s="180" t="s">
        <v>20</v>
      </c>
      <c r="H218" s="180" t="s">
        <v>18</v>
      </c>
      <c r="I218" s="180" t="s">
        <v>80</v>
      </c>
      <c r="J218">
        <v>2017</v>
      </c>
    </row>
    <row r="219" spans="1:10" x14ac:dyDescent="0.2">
      <c r="A219" s="180" t="s">
        <v>599</v>
      </c>
      <c r="B219" s="181">
        <v>44902</v>
      </c>
      <c r="C219" s="180" t="s">
        <v>13</v>
      </c>
      <c r="D219">
        <v>8</v>
      </c>
      <c r="E219" s="180" t="s">
        <v>15</v>
      </c>
      <c r="F219">
        <v>3900</v>
      </c>
      <c r="G219" s="180" t="s">
        <v>20</v>
      </c>
      <c r="H219" s="180" t="s">
        <v>31</v>
      </c>
      <c r="I219" s="180" t="s">
        <v>79</v>
      </c>
      <c r="J219">
        <v>2017</v>
      </c>
    </row>
    <row r="220" spans="1:10" x14ac:dyDescent="0.2">
      <c r="A220" s="180" t="s">
        <v>600</v>
      </c>
      <c r="B220" s="181">
        <v>44902</v>
      </c>
      <c r="C220" s="180" t="s">
        <v>13</v>
      </c>
      <c r="D220">
        <v>22</v>
      </c>
      <c r="E220" s="180" t="s">
        <v>15</v>
      </c>
      <c r="F220">
        <v>6120</v>
      </c>
      <c r="G220" s="180" t="s">
        <v>20</v>
      </c>
      <c r="H220" s="180" t="s">
        <v>34</v>
      </c>
      <c r="I220" s="180" t="s">
        <v>79</v>
      </c>
      <c r="J220">
        <v>2017</v>
      </c>
    </row>
    <row r="221" spans="1:10" x14ac:dyDescent="0.2">
      <c r="A221" s="180" t="s">
        <v>601</v>
      </c>
      <c r="B221" s="181">
        <v>44902</v>
      </c>
      <c r="C221" s="180" t="s">
        <v>13</v>
      </c>
      <c r="D221">
        <v>18</v>
      </c>
      <c r="E221" s="180" t="s">
        <v>15</v>
      </c>
      <c r="F221">
        <v>6400</v>
      </c>
      <c r="G221" s="180" t="s">
        <v>20</v>
      </c>
      <c r="H221" s="180" t="s">
        <v>34</v>
      </c>
      <c r="I221" s="180" t="s">
        <v>79</v>
      </c>
      <c r="J221">
        <v>2017</v>
      </c>
    </row>
    <row r="222" spans="1:10" x14ac:dyDescent="0.2">
      <c r="A222" s="180" t="s">
        <v>602</v>
      </c>
      <c r="B222" s="181">
        <v>44902</v>
      </c>
      <c r="C222" s="180" t="s">
        <v>23</v>
      </c>
      <c r="D222">
        <v>1</v>
      </c>
      <c r="E222" s="180" t="s">
        <v>35</v>
      </c>
      <c r="F222">
        <v>1000</v>
      </c>
      <c r="G222" s="180" t="s">
        <v>20</v>
      </c>
      <c r="H222" s="180" t="s">
        <v>18</v>
      </c>
      <c r="I222" s="180" t="s">
        <v>82</v>
      </c>
      <c r="J222">
        <v>2019</v>
      </c>
    </row>
    <row r="223" spans="1:10" x14ac:dyDescent="0.2">
      <c r="A223" s="180" t="s">
        <v>603</v>
      </c>
      <c r="B223" s="181">
        <v>44902</v>
      </c>
      <c r="C223" s="180" t="s">
        <v>23</v>
      </c>
      <c r="D223">
        <v>29</v>
      </c>
      <c r="E223" s="180" t="s">
        <v>35</v>
      </c>
      <c r="F223">
        <v>1100</v>
      </c>
      <c r="G223" s="180" t="s">
        <v>20</v>
      </c>
      <c r="H223" s="180" t="s">
        <v>18</v>
      </c>
      <c r="I223" s="180" t="s">
        <v>82</v>
      </c>
      <c r="J223">
        <v>2019</v>
      </c>
    </row>
    <row r="224" spans="1:10" x14ac:dyDescent="0.2">
      <c r="A224" s="180" t="s">
        <v>604</v>
      </c>
      <c r="B224" s="181">
        <v>44902</v>
      </c>
      <c r="C224" s="180" t="s">
        <v>19</v>
      </c>
      <c r="D224">
        <v>12</v>
      </c>
      <c r="E224" s="180" t="s">
        <v>22</v>
      </c>
      <c r="F224">
        <v>1200</v>
      </c>
      <c r="G224" s="180" t="s">
        <v>20</v>
      </c>
      <c r="H224" s="180" t="s">
        <v>18</v>
      </c>
      <c r="I224" s="180" t="s">
        <v>80</v>
      </c>
      <c r="J224">
        <v>2017</v>
      </c>
    </row>
    <row r="225" spans="1:10" x14ac:dyDescent="0.2">
      <c r="A225" s="180" t="s">
        <v>605</v>
      </c>
      <c r="B225" s="181">
        <v>44902</v>
      </c>
      <c r="C225" s="180" t="s">
        <v>21</v>
      </c>
      <c r="D225">
        <v>18</v>
      </c>
      <c r="E225" s="180" t="s">
        <v>22</v>
      </c>
      <c r="F225">
        <v>13000000000</v>
      </c>
      <c r="G225" s="180" t="s">
        <v>20</v>
      </c>
      <c r="H225" s="180" t="s">
        <v>18</v>
      </c>
      <c r="I225" s="180" t="s">
        <v>81</v>
      </c>
      <c r="J225">
        <v>2018</v>
      </c>
    </row>
    <row r="226" spans="1:10" x14ac:dyDescent="0.2">
      <c r="A226" s="180" t="s">
        <v>606</v>
      </c>
      <c r="B226" s="181">
        <v>44903</v>
      </c>
      <c r="C226" s="180" t="s">
        <v>21</v>
      </c>
      <c r="D226">
        <v>18</v>
      </c>
      <c r="E226" s="180" t="s">
        <v>22</v>
      </c>
      <c r="F226">
        <v>1400</v>
      </c>
      <c r="G226" s="180" t="s">
        <v>20</v>
      </c>
      <c r="H226" s="180" t="s">
        <v>18</v>
      </c>
      <c r="I226" s="180" t="s">
        <v>81</v>
      </c>
      <c r="J226">
        <v>2018</v>
      </c>
    </row>
    <row r="227" spans="1:10" x14ac:dyDescent="0.2">
      <c r="A227" s="180" t="s">
        <v>607</v>
      </c>
      <c r="B227" s="181">
        <v>44903</v>
      </c>
      <c r="C227" s="180" t="s">
        <v>23</v>
      </c>
      <c r="D227">
        <v>28</v>
      </c>
      <c r="E227" s="180" t="s">
        <v>35</v>
      </c>
      <c r="F227">
        <v>1500</v>
      </c>
      <c r="G227" s="180" t="s">
        <v>20</v>
      </c>
      <c r="H227" s="180" t="s">
        <v>18</v>
      </c>
      <c r="I227" s="180" t="s">
        <v>82</v>
      </c>
      <c r="J227">
        <v>2019</v>
      </c>
    </row>
    <row r="228" spans="1:10" x14ac:dyDescent="0.2">
      <c r="A228" s="180" t="s">
        <v>608</v>
      </c>
      <c r="B228" s="181">
        <v>44903</v>
      </c>
      <c r="C228" s="180" t="s">
        <v>13</v>
      </c>
      <c r="D228">
        <v>18</v>
      </c>
      <c r="E228" s="180" t="s">
        <v>15</v>
      </c>
      <c r="F228">
        <v>1600</v>
      </c>
      <c r="G228" s="180" t="s">
        <v>20</v>
      </c>
      <c r="H228" s="180" t="s">
        <v>34</v>
      </c>
      <c r="I228" s="180" t="s">
        <v>79</v>
      </c>
      <c r="J228">
        <v>2017</v>
      </c>
    </row>
    <row r="229" spans="1:10" x14ac:dyDescent="0.2">
      <c r="A229" s="180" t="s">
        <v>609</v>
      </c>
      <c r="B229" s="181">
        <v>44903</v>
      </c>
      <c r="C229" s="180" t="s">
        <v>13</v>
      </c>
      <c r="D229">
        <v>12</v>
      </c>
      <c r="E229" s="180" t="s">
        <v>15</v>
      </c>
      <c r="F229">
        <v>1700</v>
      </c>
      <c r="G229" s="180" t="s">
        <v>20</v>
      </c>
      <c r="H229" s="180" t="s">
        <v>18</v>
      </c>
      <c r="I229" s="180" t="s">
        <v>79</v>
      </c>
      <c r="J229">
        <v>2017</v>
      </c>
    </row>
    <row r="230" spans="1:10" x14ac:dyDescent="0.2">
      <c r="A230" s="180" t="s">
        <v>610</v>
      </c>
      <c r="B230" s="181">
        <v>44903</v>
      </c>
      <c r="C230" s="180" t="s">
        <v>13</v>
      </c>
      <c r="D230">
        <v>6</v>
      </c>
      <c r="E230" s="180" t="s">
        <v>15</v>
      </c>
      <c r="F230">
        <v>1800</v>
      </c>
      <c r="G230" s="180" t="s">
        <v>20</v>
      </c>
      <c r="H230" s="180" t="s">
        <v>18</v>
      </c>
      <c r="I230" s="180" t="s">
        <v>79</v>
      </c>
      <c r="J230">
        <v>2017</v>
      </c>
    </row>
    <row r="231" spans="1:10" x14ac:dyDescent="0.2">
      <c r="A231" s="180" t="s">
        <v>611</v>
      </c>
      <c r="B231" s="181">
        <v>44903</v>
      </c>
      <c r="C231" s="180" t="s">
        <v>19</v>
      </c>
      <c r="D231">
        <v>11</v>
      </c>
      <c r="E231" s="180" t="s">
        <v>22</v>
      </c>
      <c r="F231">
        <v>1900</v>
      </c>
      <c r="G231" s="180" t="s">
        <v>20</v>
      </c>
      <c r="H231" s="180" t="s">
        <v>18</v>
      </c>
      <c r="I231" s="180" t="s">
        <v>80</v>
      </c>
      <c r="J231">
        <v>2017</v>
      </c>
    </row>
    <row r="232" spans="1:10" x14ac:dyDescent="0.2">
      <c r="A232" s="180" t="s">
        <v>612</v>
      </c>
      <c r="B232" s="181">
        <v>44904</v>
      </c>
      <c r="C232" s="180" t="s">
        <v>19</v>
      </c>
      <c r="D232">
        <v>11</v>
      </c>
      <c r="E232" s="180" t="s">
        <v>22</v>
      </c>
      <c r="F232">
        <v>2000</v>
      </c>
      <c r="G232" s="180" t="s">
        <v>20</v>
      </c>
      <c r="H232" s="180" t="s">
        <v>18</v>
      </c>
      <c r="I232" s="180" t="s">
        <v>80</v>
      </c>
      <c r="J232">
        <v>2017</v>
      </c>
    </row>
    <row r="233" spans="1:10" x14ac:dyDescent="0.2">
      <c r="A233" s="180" t="s">
        <v>613</v>
      </c>
      <c r="B233" s="181">
        <v>44904</v>
      </c>
      <c r="C233" s="180" t="s">
        <v>23</v>
      </c>
      <c r="D233">
        <v>4</v>
      </c>
      <c r="E233" s="180" t="s">
        <v>35</v>
      </c>
      <c r="F233">
        <v>2100</v>
      </c>
      <c r="G233" s="180" t="s">
        <v>20</v>
      </c>
      <c r="H233" s="180" t="s">
        <v>18</v>
      </c>
      <c r="I233" s="180" t="s">
        <v>82</v>
      </c>
      <c r="J233">
        <v>2019</v>
      </c>
    </row>
    <row r="234" spans="1:10" x14ac:dyDescent="0.2">
      <c r="A234" s="180" t="s">
        <v>614</v>
      </c>
      <c r="B234" s="181">
        <v>44904</v>
      </c>
      <c r="C234" s="180" t="s">
        <v>23</v>
      </c>
      <c r="D234">
        <v>26</v>
      </c>
      <c r="E234" s="180" t="s">
        <v>35</v>
      </c>
      <c r="F234">
        <v>2200</v>
      </c>
      <c r="G234" s="180" t="s">
        <v>20</v>
      </c>
      <c r="H234" s="180" t="s">
        <v>18</v>
      </c>
      <c r="I234" s="180" t="s">
        <v>82</v>
      </c>
      <c r="J234">
        <v>2019</v>
      </c>
    </row>
    <row r="235" spans="1:10" x14ac:dyDescent="0.2">
      <c r="A235" s="180" t="s">
        <v>615</v>
      </c>
      <c r="B235" s="181">
        <v>44904</v>
      </c>
      <c r="C235" s="180" t="s">
        <v>21</v>
      </c>
      <c r="D235">
        <v>18</v>
      </c>
      <c r="E235" s="180" t="s">
        <v>22</v>
      </c>
      <c r="F235">
        <v>2300</v>
      </c>
      <c r="G235" s="180" t="s">
        <v>20</v>
      </c>
      <c r="H235" s="180" t="s">
        <v>18</v>
      </c>
      <c r="I235" s="180" t="s">
        <v>81</v>
      </c>
      <c r="J235">
        <v>2018</v>
      </c>
    </row>
    <row r="236" spans="1:10" x14ac:dyDescent="0.2">
      <c r="A236" s="180" t="s">
        <v>616</v>
      </c>
      <c r="B236" s="181">
        <v>44904</v>
      </c>
      <c r="C236" s="180" t="s">
        <v>13</v>
      </c>
      <c r="D236">
        <v>18</v>
      </c>
      <c r="E236" s="180" t="s">
        <v>15</v>
      </c>
      <c r="F236">
        <v>2400</v>
      </c>
      <c r="G236" s="180" t="s">
        <v>20</v>
      </c>
      <c r="H236" s="180" t="s">
        <v>34</v>
      </c>
      <c r="I236" s="180" t="s">
        <v>79</v>
      </c>
      <c r="J236">
        <v>2017</v>
      </c>
    </row>
    <row r="237" spans="1:10" x14ac:dyDescent="0.2">
      <c r="A237" s="180" t="s">
        <v>617</v>
      </c>
      <c r="B237" s="181">
        <v>44904</v>
      </c>
      <c r="C237" s="180" t="s">
        <v>13</v>
      </c>
      <c r="D237">
        <v>19</v>
      </c>
      <c r="E237" s="180" t="s">
        <v>15</v>
      </c>
      <c r="F237">
        <v>7000</v>
      </c>
      <c r="G237" s="180" t="s">
        <v>20</v>
      </c>
      <c r="H237" s="180" t="s">
        <v>34</v>
      </c>
      <c r="I237" s="180" t="s">
        <v>79</v>
      </c>
      <c r="J237">
        <v>2017</v>
      </c>
    </row>
    <row r="238" spans="1:10" x14ac:dyDescent="0.2">
      <c r="A238" s="180" t="s">
        <v>618</v>
      </c>
      <c r="B238" s="181">
        <v>44904</v>
      </c>
      <c r="C238" s="180" t="s">
        <v>13</v>
      </c>
      <c r="D238">
        <v>4</v>
      </c>
      <c r="E238" s="180" t="s">
        <v>15</v>
      </c>
      <c r="F238">
        <v>1000</v>
      </c>
      <c r="G238" s="180" t="s">
        <v>20</v>
      </c>
      <c r="H238" s="180" t="s">
        <v>31</v>
      </c>
      <c r="I238" s="180" t="s">
        <v>79</v>
      </c>
      <c r="J238">
        <v>2017</v>
      </c>
    </row>
    <row r="239" spans="1:10" x14ac:dyDescent="0.2">
      <c r="A239" s="180" t="s">
        <v>619</v>
      </c>
      <c r="B239" s="181">
        <v>44904</v>
      </c>
      <c r="C239" s="180" t="s">
        <v>13</v>
      </c>
      <c r="D239">
        <v>5</v>
      </c>
      <c r="E239" s="180" t="s">
        <v>15</v>
      </c>
      <c r="F239">
        <v>1100</v>
      </c>
      <c r="G239" s="180" t="s">
        <v>20</v>
      </c>
      <c r="H239" s="180" t="s">
        <v>31</v>
      </c>
      <c r="I239" s="180" t="s">
        <v>79</v>
      </c>
      <c r="J239">
        <v>2017</v>
      </c>
    </row>
    <row r="240" spans="1:10" x14ac:dyDescent="0.2">
      <c r="A240" s="180" t="s">
        <v>620</v>
      </c>
      <c r="B240" s="181">
        <v>44907</v>
      </c>
      <c r="C240" s="180" t="s">
        <v>13</v>
      </c>
      <c r="D240">
        <v>18</v>
      </c>
      <c r="E240" s="180" t="s">
        <v>15</v>
      </c>
      <c r="F240">
        <v>1200</v>
      </c>
      <c r="G240" s="180" t="s">
        <v>20</v>
      </c>
      <c r="H240" s="180" t="s">
        <v>34</v>
      </c>
      <c r="I240" s="180" t="s">
        <v>79</v>
      </c>
      <c r="J240">
        <v>2017</v>
      </c>
    </row>
    <row r="241" spans="1:10" x14ac:dyDescent="0.2">
      <c r="A241" s="180" t="s">
        <v>621</v>
      </c>
      <c r="B241" s="181">
        <v>44907</v>
      </c>
      <c r="C241" s="180" t="s">
        <v>13</v>
      </c>
      <c r="D241">
        <v>23</v>
      </c>
      <c r="E241" s="180" t="s">
        <v>15</v>
      </c>
      <c r="F241">
        <v>1300</v>
      </c>
      <c r="G241" s="180" t="s">
        <v>20</v>
      </c>
      <c r="H241" s="180" t="s">
        <v>34</v>
      </c>
      <c r="I241" s="180" t="s">
        <v>79</v>
      </c>
      <c r="J241">
        <v>2017</v>
      </c>
    </row>
    <row r="242" spans="1:10" x14ac:dyDescent="0.2">
      <c r="A242" s="180" t="s">
        <v>622</v>
      </c>
      <c r="B242" s="181">
        <v>44907</v>
      </c>
      <c r="C242" s="180" t="s">
        <v>13</v>
      </c>
      <c r="D242">
        <v>3</v>
      </c>
      <c r="E242" s="180" t="s">
        <v>15</v>
      </c>
      <c r="F242">
        <v>1400</v>
      </c>
      <c r="G242" s="180" t="s">
        <v>20</v>
      </c>
      <c r="H242" s="180" t="s">
        <v>31</v>
      </c>
      <c r="I242" s="180" t="s">
        <v>79</v>
      </c>
      <c r="J242">
        <v>2017</v>
      </c>
    </row>
    <row r="243" spans="1:10" x14ac:dyDescent="0.2">
      <c r="A243" s="180" t="s">
        <v>623</v>
      </c>
      <c r="B243" s="181">
        <v>44907</v>
      </c>
      <c r="C243" s="180" t="s">
        <v>13</v>
      </c>
      <c r="D243">
        <v>1</v>
      </c>
      <c r="E243" s="180" t="s">
        <v>15</v>
      </c>
      <c r="F243">
        <v>1500</v>
      </c>
      <c r="G243" s="180" t="s">
        <v>20</v>
      </c>
      <c r="H243" s="180" t="s">
        <v>31</v>
      </c>
      <c r="I243" s="180" t="s">
        <v>79</v>
      </c>
      <c r="J243">
        <v>2017</v>
      </c>
    </row>
    <row r="244" spans="1:10" x14ac:dyDescent="0.2">
      <c r="A244" s="180" t="s">
        <v>624</v>
      </c>
      <c r="B244" s="181">
        <v>44907</v>
      </c>
      <c r="C244" s="180" t="s">
        <v>23</v>
      </c>
      <c r="E244" s="180" t="s">
        <v>35</v>
      </c>
      <c r="F244">
        <v>1600</v>
      </c>
      <c r="G244" s="180" t="s">
        <v>20</v>
      </c>
      <c r="H244" s="180" t="s">
        <v>18</v>
      </c>
      <c r="I244" s="180" t="s">
        <v>82</v>
      </c>
      <c r="J244">
        <v>2019</v>
      </c>
    </row>
    <row r="245" spans="1:10" x14ac:dyDescent="0.2">
      <c r="A245" s="180" t="s">
        <v>625</v>
      </c>
      <c r="B245" s="181">
        <v>44907</v>
      </c>
      <c r="C245" s="180" t="s">
        <v>19</v>
      </c>
      <c r="D245">
        <v>7</v>
      </c>
      <c r="E245" s="180" t="s">
        <v>22</v>
      </c>
      <c r="F245">
        <v>1700</v>
      </c>
      <c r="G245" s="180" t="s">
        <v>20</v>
      </c>
      <c r="H245" s="180" t="s">
        <v>18</v>
      </c>
      <c r="I245" s="180" t="s">
        <v>80</v>
      </c>
      <c r="J245">
        <v>2017</v>
      </c>
    </row>
    <row r="246" spans="1:10" x14ac:dyDescent="0.2">
      <c r="A246" s="180" t="s">
        <v>626</v>
      </c>
      <c r="B246" s="181">
        <v>44907</v>
      </c>
      <c r="C246" s="180" t="s">
        <v>21</v>
      </c>
      <c r="D246">
        <v>18</v>
      </c>
      <c r="E246" s="180" t="s">
        <v>22</v>
      </c>
      <c r="F246">
        <v>1800</v>
      </c>
      <c r="G246" s="180" t="s">
        <v>20</v>
      </c>
      <c r="H246" s="180" t="s">
        <v>18</v>
      </c>
      <c r="I246" s="180" t="s">
        <v>81</v>
      </c>
      <c r="J246">
        <v>2018</v>
      </c>
    </row>
    <row r="247" spans="1:10" x14ac:dyDescent="0.2">
      <c r="A247" s="180" t="s">
        <v>627</v>
      </c>
      <c r="B247" s="181">
        <v>44908</v>
      </c>
      <c r="C247" s="180" t="s">
        <v>13</v>
      </c>
      <c r="D247">
        <v>17</v>
      </c>
      <c r="E247" s="180" t="s">
        <v>15</v>
      </c>
      <c r="F247">
        <v>1900</v>
      </c>
      <c r="G247" s="180" t="s">
        <v>20</v>
      </c>
      <c r="H247" s="180" t="s">
        <v>34</v>
      </c>
      <c r="I247" s="180" t="s">
        <v>79</v>
      </c>
      <c r="J247">
        <v>2017</v>
      </c>
    </row>
    <row r="248" spans="1:10" x14ac:dyDescent="0.2">
      <c r="A248" s="180" t="s">
        <v>628</v>
      </c>
      <c r="B248" s="181">
        <v>44908</v>
      </c>
      <c r="C248" s="180" t="s">
        <v>13</v>
      </c>
      <c r="D248">
        <v>22</v>
      </c>
      <c r="E248" s="180" t="s">
        <v>15</v>
      </c>
      <c r="F248">
        <v>2000</v>
      </c>
      <c r="G248" s="180" t="s">
        <v>20</v>
      </c>
      <c r="H248" s="180" t="s">
        <v>34</v>
      </c>
      <c r="I248" s="180" t="s">
        <v>79</v>
      </c>
      <c r="J248">
        <v>2017</v>
      </c>
    </row>
    <row r="249" spans="1:10" x14ac:dyDescent="0.2">
      <c r="A249" s="180" t="s">
        <v>629</v>
      </c>
      <c r="B249" s="181">
        <v>44908</v>
      </c>
      <c r="C249" s="180" t="s">
        <v>13</v>
      </c>
      <c r="D249">
        <v>3</v>
      </c>
      <c r="E249" s="180" t="s">
        <v>15</v>
      </c>
      <c r="F249">
        <v>2100</v>
      </c>
      <c r="G249" s="180" t="s">
        <v>20</v>
      </c>
      <c r="H249" s="180" t="s">
        <v>31</v>
      </c>
      <c r="I249" s="180" t="s">
        <v>79</v>
      </c>
      <c r="J249">
        <v>2017</v>
      </c>
    </row>
    <row r="250" spans="1:10" x14ac:dyDescent="0.2">
      <c r="A250" s="180" t="s">
        <v>630</v>
      </c>
      <c r="B250" s="181">
        <v>44908</v>
      </c>
      <c r="C250" s="180" t="s">
        <v>13</v>
      </c>
      <c r="D250">
        <v>2</v>
      </c>
      <c r="E250" s="180" t="s">
        <v>15</v>
      </c>
      <c r="F250">
        <v>2200</v>
      </c>
      <c r="G250" s="180" t="s">
        <v>20</v>
      </c>
      <c r="H250" s="180" t="s">
        <v>31</v>
      </c>
      <c r="I250" s="180" t="s">
        <v>79</v>
      </c>
      <c r="J250">
        <v>2017</v>
      </c>
    </row>
    <row r="251" spans="1:10" x14ac:dyDescent="0.2">
      <c r="A251" s="180" t="s">
        <v>631</v>
      </c>
      <c r="B251" s="181">
        <v>44908</v>
      </c>
      <c r="C251" s="180" t="s">
        <v>23</v>
      </c>
      <c r="D251">
        <v>31</v>
      </c>
      <c r="E251" s="180" t="s">
        <v>35</v>
      </c>
      <c r="F251">
        <v>2300</v>
      </c>
      <c r="G251" s="180" t="s">
        <v>20</v>
      </c>
      <c r="H251" s="180" t="s">
        <v>18</v>
      </c>
      <c r="I251" s="180" t="s">
        <v>82</v>
      </c>
      <c r="J251">
        <v>2019</v>
      </c>
    </row>
    <row r="252" spans="1:10" x14ac:dyDescent="0.2">
      <c r="A252" s="180" t="s">
        <v>632</v>
      </c>
      <c r="B252" s="181">
        <v>44908</v>
      </c>
      <c r="C252" s="180" t="s">
        <v>21</v>
      </c>
      <c r="D252">
        <v>18</v>
      </c>
      <c r="E252" s="180" t="s">
        <v>22</v>
      </c>
      <c r="F252">
        <v>2400</v>
      </c>
      <c r="G252" s="180" t="s">
        <v>20</v>
      </c>
      <c r="H252" s="180" t="s">
        <v>18</v>
      </c>
      <c r="I252" s="180" t="s">
        <v>81</v>
      </c>
      <c r="J252">
        <v>2018</v>
      </c>
    </row>
    <row r="253" spans="1:10" x14ac:dyDescent="0.2">
      <c r="A253" s="180" t="s">
        <v>633</v>
      </c>
      <c r="B253" s="181">
        <v>44908</v>
      </c>
      <c r="C253" s="180" t="s">
        <v>19</v>
      </c>
      <c r="D253">
        <v>7</v>
      </c>
      <c r="E253" s="180" t="s">
        <v>22</v>
      </c>
      <c r="F253">
        <v>495</v>
      </c>
      <c r="G253" s="180" t="s">
        <v>20</v>
      </c>
      <c r="H253" s="180" t="s">
        <v>18</v>
      </c>
      <c r="I253" s="180" t="s">
        <v>80</v>
      </c>
      <c r="J253">
        <v>2017</v>
      </c>
    </row>
    <row r="254" spans="1:10" x14ac:dyDescent="0.2">
      <c r="A254" s="180" t="s">
        <v>634</v>
      </c>
      <c r="B254" s="181">
        <v>44909</v>
      </c>
      <c r="C254" s="180" t="s">
        <v>13</v>
      </c>
      <c r="D254">
        <v>17</v>
      </c>
      <c r="E254" s="180" t="s">
        <v>15</v>
      </c>
      <c r="F254">
        <v>5960</v>
      </c>
      <c r="G254" s="180" t="s">
        <v>20</v>
      </c>
      <c r="H254" s="180" t="s">
        <v>34</v>
      </c>
      <c r="I254" s="180" t="s">
        <v>79</v>
      </c>
      <c r="J254">
        <v>2017</v>
      </c>
    </row>
    <row r="255" spans="1:10" x14ac:dyDescent="0.2">
      <c r="A255" s="180" t="s">
        <v>635</v>
      </c>
      <c r="B255" s="181">
        <v>44909</v>
      </c>
      <c r="C255" s="180" t="s">
        <v>13</v>
      </c>
      <c r="D255">
        <v>24</v>
      </c>
      <c r="E255" s="180" t="s">
        <v>15</v>
      </c>
      <c r="F255">
        <v>8320</v>
      </c>
      <c r="G255" s="180" t="s">
        <v>20</v>
      </c>
      <c r="H255" s="180" t="s">
        <v>34</v>
      </c>
      <c r="I255" s="180" t="s">
        <v>79</v>
      </c>
      <c r="J255">
        <v>2017</v>
      </c>
    </row>
    <row r="256" spans="1:10" x14ac:dyDescent="0.2">
      <c r="A256" s="180" t="s">
        <v>636</v>
      </c>
      <c r="B256" s="181">
        <v>44909</v>
      </c>
      <c r="C256" s="180" t="s">
        <v>13</v>
      </c>
      <c r="D256">
        <v>3</v>
      </c>
      <c r="E256" s="180" t="s">
        <v>15</v>
      </c>
      <c r="F256">
        <v>4060</v>
      </c>
      <c r="G256" s="180" t="s">
        <v>20</v>
      </c>
      <c r="H256" s="180" t="s">
        <v>31</v>
      </c>
      <c r="I256" s="180" t="s">
        <v>79</v>
      </c>
      <c r="J256">
        <v>2017</v>
      </c>
    </row>
    <row r="257" spans="1:10" x14ac:dyDescent="0.2">
      <c r="A257" s="180" t="s">
        <v>637</v>
      </c>
      <c r="B257" s="181">
        <v>44909</v>
      </c>
      <c r="C257" s="180" t="s">
        <v>23</v>
      </c>
      <c r="D257">
        <v>30</v>
      </c>
      <c r="E257" s="180" t="s">
        <v>35</v>
      </c>
      <c r="F257">
        <v>1000</v>
      </c>
      <c r="G257" s="180" t="s">
        <v>20</v>
      </c>
      <c r="H257" s="180" t="s">
        <v>18</v>
      </c>
      <c r="I257" s="180" t="s">
        <v>82</v>
      </c>
      <c r="J257">
        <v>2019</v>
      </c>
    </row>
    <row r="258" spans="1:10" x14ac:dyDescent="0.2">
      <c r="A258" s="180" t="s">
        <v>638</v>
      </c>
      <c r="B258" s="181">
        <v>44909</v>
      </c>
      <c r="C258" s="180" t="s">
        <v>21</v>
      </c>
      <c r="D258">
        <v>12</v>
      </c>
      <c r="E258" s="180" t="s">
        <v>22</v>
      </c>
      <c r="F258">
        <v>1100</v>
      </c>
      <c r="G258" s="180" t="s">
        <v>20</v>
      </c>
      <c r="H258" s="180" t="s">
        <v>18</v>
      </c>
      <c r="I258" s="180" t="s">
        <v>81</v>
      </c>
      <c r="J258">
        <v>2018</v>
      </c>
    </row>
    <row r="259" spans="1:10" x14ac:dyDescent="0.2">
      <c r="A259" s="180" t="s">
        <v>639</v>
      </c>
      <c r="B259" s="181">
        <v>44909</v>
      </c>
      <c r="C259" s="180" t="s">
        <v>19</v>
      </c>
      <c r="D259">
        <v>5</v>
      </c>
      <c r="E259" s="180" t="s">
        <v>22</v>
      </c>
      <c r="F259">
        <v>1200</v>
      </c>
      <c r="G259" s="180" t="s">
        <v>20</v>
      </c>
      <c r="H259" s="180" t="s">
        <v>18</v>
      </c>
      <c r="I259" s="180" t="s">
        <v>80</v>
      </c>
      <c r="J259">
        <v>2017</v>
      </c>
    </row>
    <row r="260" spans="1:10" x14ac:dyDescent="0.2">
      <c r="A260" s="180" t="s">
        <v>640</v>
      </c>
      <c r="B260" s="181">
        <v>44910</v>
      </c>
      <c r="C260" s="180" t="s">
        <v>19</v>
      </c>
      <c r="D260">
        <v>5</v>
      </c>
      <c r="E260" s="180" t="s">
        <v>22</v>
      </c>
      <c r="F260">
        <v>1300</v>
      </c>
      <c r="G260" s="180" t="s">
        <v>20</v>
      </c>
      <c r="H260" s="180" t="s">
        <v>18</v>
      </c>
      <c r="I260" s="180" t="s">
        <v>80</v>
      </c>
      <c r="J260">
        <v>2017</v>
      </c>
    </row>
    <row r="261" spans="1:10" x14ac:dyDescent="0.2">
      <c r="A261" s="180" t="s">
        <v>641</v>
      </c>
      <c r="B261" s="181">
        <v>44910</v>
      </c>
      <c r="C261" s="180" t="s">
        <v>13</v>
      </c>
      <c r="E261" s="180" t="s">
        <v>15</v>
      </c>
      <c r="F261">
        <v>1400</v>
      </c>
      <c r="G261" s="180" t="s">
        <v>20</v>
      </c>
      <c r="H261" s="180" t="s">
        <v>34</v>
      </c>
      <c r="I261" s="180" t="s">
        <v>79</v>
      </c>
      <c r="J261">
        <v>2017</v>
      </c>
    </row>
    <row r="262" spans="1:10" x14ac:dyDescent="0.2">
      <c r="A262" s="180" t="s">
        <v>642</v>
      </c>
      <c r="B262" s="181">
        <v>44910</v>
      </c>
      <c r="C262" s="180" t="s">
        <v>13</v>
      </c>
      <c r="D262">
        <v>23</v>
      </c>
      <c r="E262" s="180" t="s">
        <v>15</v>
      </c>
      <c r="F262">
        <v>1500</v>
      </c>
      <c r="G262" s="180" t="s">
        <v>20</v>
      </c>
      <c r="H262" s="180" t="s">
        <v>34</v>
      </c>
      <c r="I262" s="180" t="s">
        <v>79</v>
      </c>
      <c r="J262">
        <v>2017</v>
      </c>
    </row>
    <row r="263" spans="1:10" x14ac:dyDescent="0.2">
      <c r="A263" s="180" t="s">
        <v>643</v>
      </c>
      <c r="B263" s="181">
        <v>44910</v>
      </c>
      <c r="C263" s="180" t="s">
        <v>13</v>
      </c>
      <c r="D263">
        <v>4</v>
      </c>
      <c r="E263" s="180" t="s">
        <v>15</v>
      </c>
      <c r="F263">
        <v>1600</v>
      </c>
      <c r="G263" s="180" t="s">
        <v>20</v>
      </c>
      <c r="H263" s="180" t="s">
        <v>31</v>
      </c>
      <c r="I263" s="180" t="s">
        <v>79</v>
      </c>
      <c r="J263">
        <v>2017</v>
      </c>
    </row>
    <row r="264" spans="1:10" x14ac:dyDescent="0.2">
      <c r="A264" s="180" t="s">
        <v>644</v>
      </c>
      <c r="B264" s="181">
        <v>44910</v>
      </c>
      <c r="C264" s="180" t="s">
        <v>13</v>
      </c>
      <c r="D264">
        <v>1</v>
      </c>
      <c r="E264" s="180" t="s">
        <v>15</v>
      </c>
      <c r="F264">
        <v>1700</v>
      </c>
      <c r="G264" s="180" t="s">
        <v>20</v>
      </c>
      <c r="H264" s="180" t="s">
        <v>31</v>
      </c>
      <c r="I264" s="180" t="s">
        <v>79</v>
      </c>
      <c r="J264">
        <v>2017</v>
      </c>
    </row>
    <row r="265" spans="1:10" x14ac:dyDescent="0.2">
      <c r="A265" s="180" t="s">
        <v>645</v>
      </c>
      <c r="B265" s="181">
        <v>44910</v>
      </c>
      <c r="C265" s="180" t="s">
        <v>21</v>
      </c>
      <c r="D265">
        <v>12</v>
      </c>
      <c r="E265" s="180" t="s">
        <v>22</v>
      </c>
      <c r="F265">
        <v>1800</v>
      </c>
      <c r="G265" s="180" t="s">
        <v>20</v>
      </c>
      <c r="H265" s="180" t="s">
        <v>18</v>
      </c>
      <c r="I265" s="180" t="s">
        <v>81</v>
      </c>
      <c r="J265">
        <v>2018</v>
      </c>
    </row>
    <row r="266" spans="1:10" x14ac:dyDescent="0.2">
      <c r="A266" s="180" t="s">
        <v>646</v>
      </c>
      <c r="B266" s="181">
        <v>44910</v>
      </c>
      <c r="C266" s="180" t="s">
        <v>23</v>
      </c>
      <c r="D266">
        <v>30</v>
      </c>
      <c r="E266" s="180" t="s">
        <v>35</v>
      </c>
      <c r="F266">
        <v>1900</v>
      </c>
      <c r="G266" s="180" t="s">
        <v>20</v>
      </c>
      <c r="H266" s="180" t="s">
        <v>18</v>
      </c>
      <c r="I266" s="180" t="s">
        <v>82</v>
      </c>
      <c r="J266">
        <v>2019</v>
      </c>
    </row>
    <row r="267" spans="1:10" x14ac:dyDescent="0.2">
      <c r="A267" s="180" t="s">
        <v>647</v>
      </c>
      <c r="B267" s="181">
        <v>44911</v>
      </c>
      <c r="C267" s="180" t="s">
        <v>23</v>
      </c>
      <c r="D267">
        <v>22</v>
      </c>
      <c r="E267" s="180" t="s">
        <v>35</v>
      </c>
      <c r="F267">
        <v>2000</v>
      </c>
      <c r="G267" s="180" t="s">
        <v>20</v>
      </c>
      <c r="H267" s="180" t="s">
        <v>18</v>
      </c>
      <c r="I267" s="180" t="s">
        <v>82</v>
      </c>
      <c r="J267">
        <v>2019</v>
      </c>
    </row>
    <row r="268" spans="1:10" x14ac:dyDescent="0.2">
      <c r="A268" s="180" t="s">
        <v>648</v>
      </c>
      <c r="B268" s="181">
        <v>44911</v>
      </c>
      <c r="C268" s="180" t="s">
        <v>19</v>
      </c>
      <c r="D268">
        <v>5</v>
      </c>
      <c r="E268" s="180" t="s">
        <v>22</v>
      </c>
      <c r="F268">
        <v>2100</v>
      </c>
      <c r="G268" s="180" t="s">
        <v>20</v>
      </c>
      <c r="H268" s="180" t="s">
        <v>18</v>
      </c>
      <c r="I268" s="180" t="s">
        <v>80</v>
      </c>
      <c r="J268">
        <v>2017</v>
      </c>
    </row>
    <row r="269" spans="1:10" x14ac:dyDescent="0.2">
      <c r="A269" s="180" t="s">
        <v>649</v>
      </c>
      <c r="B269" s="181">
        <v>44911</v>
      </c>
      <c r="C269" s="180" t="s">
        <v>13</v>
      </c>
      <c r="D269">
        <v>17</v>
      </c>
      <c r="E269" s="180" t="s">
        <v>15</v>
      </c>
      <c r="F269">
        <v>2200</v>
      </c>
      <c r="G269" s="180" t="s">
        <v>20</v>
      </c>
      <c r="H269" s="180" t="s">
        <v>34</v>
      </c>
      <c r="I269" s="180" t="s">
        <v>79</v>
      </c>
      <c r="J269">
        <v>2017</v>
      </c>
    </row>
    <row r="270" spans="1:10" x14ac:dyDescent="0.2">
      <c r="A270" s="180" t="s">
        <v>650</v>
      </c>
      <c r="B270" s="181">
        <v>44911</v>
      </c>
      <c r="C270" s="180" t="s">
        <v>13</v>
      </c>
      <c r="D270">
        <v>4</v>
      </c>
      <c r="E270" s="180" t="s">
        <v>15</v>
      </c>
      <c r="F270">
        <v>2300</v>
      </c>
      <c r="G270" s="180" t="s">
        <v>20</v>
      </c>
      <c r="H270" s="180" t="s">
        <v>31</v>
      </c>
      <c r="I270" s="180" t="s">
        <v>79</v>
      </c>
      <c r="J270">
        <v>2017</v>
      </c>
    </row>
    <row r="271" spans="1:10" x14ac:dyDescent="0.2">
      <c r="A271" s="180" t="s">
        <v>651</v>
      </c>
      <c r="B271" s="181">
        <v>44911</v>
      </c>
      <c r="C271" s="180" t="s">
        <v>13</v>
      </c>
      <c r="D271">
        <v>23</v>
      </c>
      <c r="E271" s="180" t="s">
        <v>15</v>
      </c>
      <c r="F271">
        <v>2400</v>
      </c>
      <c r="G271" s="180" t="s">
        <v>20</v>
      </c>
      <c r="H271" s="180" t="s">
        <v>34</v>
      </c>
      <c r="I271" s="180" t="s">
        <v>79</v>
      </c>
      <c r="J271">
        <v>2017</v>
      </c>
    </row>
    <row r="272" spans="1:10" x14ac:dyDescent="0.2">
      <c r="A272" s="180" t="s">
        <v>652</v>
      </c>
      <c r="B272" s="181">
        <v>44911</v>
      </c>
      <c r="C272" s="180" t="s">
        <v>13</v>
      </c>
      <c r="D272">
        <v>1</v>
      </c>
      <c r="E272" s="180" t="s">
        <v>15</v>
      </c>
      <c r="F272">
        <v>1780</v>
      </c>
      <c r="G272" s="180" t="s">
        <v>20</v>
      </c>
      <c r="H272" s="180" t="s">
        <v>31</v>
      </c>
      <c r="I272" s="180" t="s">
        <v>79</v>
      </c>
      <c r="J272">
        <v>2017</v>
      </c>
    </row>
    <row r="273" spans="1:10" x14ac:dyDescent="0.2">
      <c r="A273" s="180" t="s">
        <v>653</v>
      </c>
      <c r="B273" s="181">
        <v>44912</v>
      </c>
      <c r="C273" s="180" t="s">
        <v>13</v>
      </c>
      <c r="D273">
        <v>3</v>
      </c>
      <c r="E273" s="180" t="s">
        <v>15</v>
      </c>
      <c r="F273">
        <v>4700</v>
      </c>
      <c r="G273" s="180" t="s">
        <v>20</v>
      </c>
      <c r="H273" s="180" t="s">
        <v>31</v>
      </c>
      <c r="I273" s="180" t="s">
        <v>79</v>
      </c>
      <c r="J273">
        <v>2017</v>
      </c>
    </row>
    <row r="274" spans="1:10" x14ac:dyDescent="0.2">
      <c r="A274" s="180" t="s">
        <v>654</v>
      </c>
      <c r="B274" s="181">
        <v>44913</v>
      </c>
      <c r="C274" s="180" t="s">
        <v>13</v>
      </c>
      <c r="D274">
        <v>4</v>
      </c>
      <c r="E274" s="180" t="s">
        <v>15</v>
      </c>
      <c r="F274">
        <v>1000</v>
      </c>
      <c r="G274" s="180" t="s">
        <v>20</v>
      </c>
      <c r="H274" s="180" t="s">
        <v>31</v>
      </c>
      <c r="I274" s="180" t="s">
        <v>79</v>
      </c>
      <c r="J274">
        <v>2017</v>
      </c>
    </row>
    <row r="275" spans="1:10" x14ac:dyDescent="0.2">
      <c r="A275" s="180" t="s">
        <v>655</v>
      </c>
      <c r="B275" s="181">
        <v>44914</v>
      </c>
      <c r="C275" s="180" t="s">
        <v>13</v>
      </c>
      <c r="D275">
        <v>17</v>
      </c>
      <c r="E275" s="180" t="s">
        <v>15</v>
      </c>
      <c r="F275">
        <v>1100</v>
      </c>
      <c r="G275" s="180" t="s">
        <v>20</v>
      </c>
      <c r="H275" s="180" t="s">
        <v>18</v>
      </c>
      <c r="I275" s="180" t="s">
        <v>79</v>
      </c>
      <c r="J275">
        <v>2017</v>
      </c>
    </row>
    <row r="276" spans="1:10" x14ac:dyDescent="0.2">
      <c r="A276" s="180" t="s">
        <v>656</v>
      </c>
      <c r="B276" s="181">
        <v>44914</v>
      </c>
      <c r="C276" s="180" t="s">
        <v>13</v>
      </c>
      <c r="D276">
        <v>4</v>
      </c>
      <c r="E276" s="180" t="s">
        <v>15</v>
      </c>
      <c r="F276">
        <v>1200</v>
      </c>
      <c r="G276" s="180" t="s">
        <v>20</v>
      </c>
      <c r="H276" s="180" t="s">
        <v>31</v>
      </c>
      <c r="I276" s="180" t="s">
        <v>79</v>
      </c>
      <c r="J276">
        <v>2017</v>
      </c>
    </row>
    <row r="277" spans="1:10" x14ac:dyDescent="0.2">
      <c r="A277" s="180" t="s">
        <v>657</v>
      </c>
      <c r="B277" s="181">
        <v>44914</v>
      </c>
      <c r="C277" s="180" t="s">
        <v>13</v>
      </c>
      <c r="D277">
        <v>19</v>
      </c>
      <c r="E277" s="180" t="s">
        <v>15</v>
      </c>
      <c r="F277">
        <v>1300</v>
      </c>
      <c r="G277" s="180" t="s">
        <v>20</v>
      </c>
      <c r="H277" s="180" t="s">
        <v>34</v>
      </c>
      <c r="I277" s="180" t="s">
        <v>79</v>
      </c>
      <c r="J277">
        <v>2017</v>
      </c>
    </row>
    <row r="278" spans="1:10" x14ac:dyDescent="0.2">
      <c r="A278" s="180" t="s">
        <v>658</v>
      </c>
      <c r="B278" s="181">
        <v>44914</v>
      </c>
      <c r="C278" s="180" t="s">
        <v>13</v>
      </c>
      <c r="D278">
        <v>2</v>
      </c>
      <c r="E278" s="180" t="s">
        <v>15</v>
      </c>
      <c r="F278">
        <v>1400</v>
      </c>
      <c r="G278" s="180" t="s">
        <v>20</v>
      </c>
      <c r="H278" s="180" t="s">
        <v>31</v>
      </c>
      <c r="I278" s="180" t="s">
        <v>79</v>
      </c>
      <c r="J278">
        <v>2017</v>
      </c>
    </row>
    <row r="279" spans="1:10" x14ac:dyDescent="0.2">
      <c r="A279" s="180" t="s">
        <v>659</v>
      </c>
      <c r="B279" s="181">
        <v>44914</v>
      </c>
      <c r="C279" s="180" t="s">
        <v>23</v>
      </c>
      <c r="E279" s="180" t="s">
        <v>35</v>
      </c>
      <c r="F279">
        <v>1500</v>
      </c>
      <c r="G279" s="180" t="s">
        <v>20</v>
      </c>
      <c r="H279" s="180" t="s">
        <v>18</v>
      </c>
      <c r="I279" s="180" t="s">
        <v>82</v>
      </c>
      <c r="J279">
        <v>2019</v>
      </c>
    </row>
    <row r="280" spans="1:10" x14ac:dyDescent="0.2">
      <c r="A280" s="180" t="s">
        <v>660</v>
      </c>
      <c r="B280" s="181">
        <v>44914</v>
      </c>
      <c r="C280" s="180" t="s">
        <v>19</v>
      </c>
      <c r="D280">
        <v>7</v>
      </c>
      <c r="E280" s="180" t="s">
        <v>22</v>
      </c>
      <c r="F280">
        <v>1600</v>
      </c>
      <c r="G280" s="180" t="s">
        <v>20</v>
      </c>
      <c r="H280" s="180" t="s">
        <v>18</v>
      </c>
      <c r="I280" s="180" t="s">
        <v>80</v>
      </c>
      <c r="J280">
        <v>2017</v>
      </c>
    </row>
    <row r="281" spans="1:10" x14ac:dyDescent="0.2">
      <c r="A281" s="180" t="s">
        <v>661</v>
      </c>
      <c r="B281" s="181">
        <v>44915</v>
      </c>
      <c r="C281" s="180" t="s">
        <v>13</v>
      </c>
      <c r="D281">
        <v>17</v>
      </c>
      <c r="E281" s="180" t="s">
        <v>15</v>
      </c>
      <c r="F281">
        <v>17000000000</v>
      </c>
      <c r="G281" s="180" t="s">
        <v>20</v>
      </c>
      <c r="H281" s="180" t="s">
        <v>34</v>
      </c>
      <c r="I281" s="180" t="s">
        <v>79</v>
      </c>
      <c r="J281">
        <v>2017</v>
      </c>
    </row>
    <row r="282" spans="1:10" x14ac:dyDescent="0.2">
      <c r="A282" s="180" t="s">
        <v>662</v>
      </c>
      <c r="B282" s="181">
        <v>44915</v>
      </c>
      <c r="C282" s="180" t="s">
        <v>13</v>
      </c>
      <c r="D282">
        <v>4</v>
      </c>
      <c r="E282" s="180" t="s">
        <v>15</v>
      </c>
      <c r="F282">
        <v>1800</v>
      </c>
      <c r="G282" s="180" t="s">
        <v>20</v>
      </c>
      <c r="H282" s="180" t="s">
        <v>31</v>
      </c>
      <c r="I282" s="180" t="s">
        <v>79</v>
      </c>
      <c r="J282">
        <v>2017</v>
      </c>
    </row>
    <row r="283" spans="1:10" x14ac:dyDescent="0.2">
      <c r="A283" s="180" t="s">
        <v>663</v>
      </c>
      <c r="B283" s="181">
        <v>44915</v>
      </c>
      <c r="C283" s="180" t="s">
        <v>13</v>
      </c>
      <c r="D283">
        <v>20</v>
      </c>
      <c r="E283" s="180" t="s">
        <v>15</v>
      </c>
      <c r="F283">
        <v>1900</v>
      </c>
      <c r="G283" s="180" t="s">
        <v>20</v>
      </c>
      <c r="H283" s="180" t="s">
        <v>18</v>
      </c>
      <c r="I283" s="180" t="s">
        <v>79</v>
      </c>
      <c r="J283">
        <v>2017</v>
      </c>
    </row>
    <row r="284" spans="1:10" x14ac:dyDescent="0.2">
      <c r="A284" s="180" t="s">
        <v>664</v>
      </c>
      <c r="B284" s="181">
        <v>44915</v>
      </c>
      <c r="C284" s="180" t="s">
        <v>13</v>
      </c>
      <c r="D284">
        <v>2</v>
      </c>
      <c r="E284" s="180" t="s">
        <v>15</v>
      </c>
      <c r="F284">
        <v>2000</v>
      </c>
      <c r="G284" s="180" t="s">
        <v>20</v>
      </c>
      <c r="H284" s="180" t="s">
        <v>31</v>
      </c>
      <c r="I284" s="180" t="s">
        <v>79</v>
      </c>
      <c r="J284">
        <v>2017</v>
      </c>
    </row>
    <row r="285" spans="1:10" x14ac:dyDescent="0.2">
      <c r="A285" s="180" t="s">
        <v>665</v>
      </c>
      <c r="B285" s="181">
        <v>44915</v>
      </c>
      <c r="C285" s="180" t="s">
        <v>21</v>
      </c>
      <c r="D285">
        <v>5</v>
      </c>
      <c r="E285" s="180" t="s">
        <v>22</v>
      </c>
      <c r="F285">
        <v>2100</v>
      </c>
      <c r="G285" s="180" t="s">
        <v>20</v>
      </c>
      <c r="H285" s="180" t="s">
        <v>18</v>
      </c>
      <c r="I285" s="180" t="s">
        <v>81</v>
      </c>
      <c r="J285">
        <v>2018</v>
      </c>
    </row>
    <row r="286" spans="1:10" x14ac:dyDescent="0.2">
      <c r="A286" s="180" t="s">
        <v>666</v>
      </c>
      <c r="B286" s="181">
        <v>44916</v>
      </c>
      <c r="C286" s="180" t="s">
        <v>21</v>
      </c>
      <c r="D286">
        <v>5</v>
      </c>
      <c r="E286" s="180" t="s">
        <v>22</v>
      </c>
      <c r="F286">
        <v>2200</v>
      </c>
      <c r="G286" s="180" t="s">
        <v>20</v>
      </c>
      <c r="H286" s="180" t="s">
        <v>18</v>
      </c>
      <c r="I286" s="180" t="s">
        <v>81</v>
      </c>
      <c r="J286">
        <v>2018</v>
      </c>
    </row>
    <row r="287" spans="1:10" x14ac:dyDescent="0.2">
      <c r="A287" s="180" t="s">
        <v>667</v>
      </c>
      <c r="B287" s="181">
        <v>44916</v>
      </c>
      <c r="C287" s="180" t="s">
        <v>13</v>
      </c>
      <c r="D287">
        <v>18</v>
      </c>
      <c r="E287" s="180" t="s">
        <v>15</v>
      </c>
      <c r="F287">
        <v>2300</v>
      </c>
      <c r="G287" s="180" t="s">
        <v>20</v>
      </c>
      <c r="H287" s="180" t="s">
        <v>34</v>
      </c>
      <c r="I287" s="180" t="s">
        <v>79</v>
      </c>
      <c r="J287">
        <v>2017</v>
      </c>
    </row>
    <row r="288" spans="1:10" x14ac:dyDescent="0.2">
      <c r="A288" s="180" t="s">
        <v>668</v>
      </c>
      <c r="B288" s="181">
        <v>44916</v>
      </c>
      <c r="C288" s="180" t="s">
        <v>13</v>
      </c>
      <c r="D288">
        <v>19</v>
      </c>
      <c r="E288" s="180" t="s">
        <v>15</v>
      </c>
      <c r="F288">
        <v>2400</v>
      </c>
      <c r="G288" s="180" t="s">
        <v>20</v>
      </c>
      <c r="H288" s="180" t="s">
        <v>18</v>
      </c>
      <c r="I288" s="180" t="s">
        <v>79</v>
      </c>
      <c r="J288">
        <v>2017</v>
      </c>
    </row>
    <row r="289" spans="1:10" x14ac:dyDescent="0.2">
      <c r="A289" s="180" t="s">
        <v>669</v>
      </c>
      <c r="B289" s="181">
        <v>44916</v>
      </c>
      <c r="C289" s="180" t="s">
        <v>13</v>
      </c>
      <c r="D289">
        <v>4</v>
      </c>
      <c r="E289" s="180" t="s">
        <v>15</v>
      </c>
      <c r="F289">
        <v>4000</v>
      </c>
      <c r="G289" s="180" t="s">
        <v>20</v>
      </c>
      <c r="H289" s="180" t="s">
        <v>31</v>
      </c>
      <c r="I289" s="180" t="s">
        <v>79</v>
      </c>
      <c r="J289">
        <v>2017</v>
      </c>
    </row>
    <row r="290" spans="1:10" x14ac:dyDescent="0.2">
      <c r="A290" s="180" t="s">
        <v>670</v>
      </c>
      <c r="B290" s="181">
        <v>117964</v>
      </c>
      <c r="C290" s="180" t="s">
        <v>13</v>
      </c>
      <c r="D290">
        <v>2</v>
      </c>
      <c r="E290" s="180" t="s">
        <v>15</v>
      </c>
      <c r="F290">
        <v>2180</v>
      </c>
      <c r="G290" s="180" t="s">
        <v>20</v>
      </c>
      <c r="H290" s="180" t="s">
        <v>31</v>
      </c>
      <c r="I290" s="180" t="s">
        <v>79</v>
      </c>
      <c r="J290">
        <v>2017</v>
      </c>
    </row>
    <row r="291" spans="1:10" x14ac:dyDescent="0.2">
      <c r="A291" s="180" t="s">
        <v>671</v>
      </c>
      <c r="B291" s="181">
        <v>44916</v>
      </c>
      <c r="C291" s="180" t="s">
        <v>23</v>
      </c>
      <c r="E291" s="180" t="s">
        <v>35</v>
      </c>
      <c r="F291">
        <v>582</v>
      </c>
      <c r="G291" s="180" t="s">
        <v>20</v>
      </c>
      <c r="H291" s="180" t="s">
        <v>18</v>
      </c>
      <c r="I291" s="180" t="s">
        <v>82</v>
      </c>
      <c r="J291">
        <v>2019</v>
      </c>
    </row>
    <row r="292" spans="1:10" x14ac:dyDescent="0.2">
      <c r="A292" s="180" t="s">
        <v>672</v>
      </c>
      <c r="B292" s="181">
        <v>44916</v>
      </c>
      <c r="C292" s="180" t="s">
        <v>23</v>
      </c>
      <c r="D292">
        <v>14</v>
      </c>
      <c r="E292" s="180" t="s">
        <v>35</v>
      </c>
      <c r="F292">
        <v>1553</v>
      </c>
      <c r="G292" s="180" t="s">
        <v>20</v>
      </c>
      <c r="H292" s="180" t="s">
        <v>18</v>
      </c>
      <c r="I292" s="180" t="s">
        <v>82</v>
      </c>
      <c r="J292">
        <v>2019</v>
      </c>
    </row>
    <row r="293" spans="1:10" x14ac:dyDescent="0.2">
      <c r="A293" s="180" t="s">
        <v>673</v>
      </c>
      <c r="B293" s="181">
        <v>44917</v>
      </c>
      <c r="C293" s="180" t="s">
        <v>13</v>
      </c>
      <c r="D293">
        <v>17</v>
      </c>
      <c r="E293" s="180" t="s">
        <v>15</v>
      </c>
      <c r="F293">
        <v>4680</v>
      </c>
      <c r="G293" s="180" t="s">
        <v>20</v>
      </c>
      <c r="H293" s="180" t="s">
        <v>34</v>
      </c>
      <c r="I293" s="180" t="s">
        <v>79</v>
      </c>
      <c r="J293">
        <v>2017</v>
      </c>
    </row>
    <row r="294" spans="1:10" x14ac:dyDescent="0.2">
      <c r="A294" s="180" t="s">
        <v>674</v>
      </c>
      <c r="B294" s="181">
        <v>44917</v>
      </c>
      <c r="C294" s="180" t="s">
        <v>13</v>
      </c>
      <c r="D294">
        <v>18</v>
      </c>
      <c r="E294" s="180" t="s">
        <v>15</v>
      </c>
      <c r="F294">
        <v>5600</v>
      </c>
      <c r="G294" s="180" t="s">
        <v>20</v>
      </c>
      <c r="H294" s="180" t="s">
        <v>34</v>
      </c>
      <c r="I294" s="180" t="s">
        <v>79</v>
      </c>
      <c r="J294">
        <v>2017</v>
      </c>
    </row>
    <row r="295" spans="1:10" x14ac:dyDescent="0.2">
      <c r="A295" s="180" t="s">
        <v>675</v>
      </c>
      <c r="B295" s="181">
        <v>44917</v>
      </c>
      <c r="C295" s="180" t="s">
        <v>13</v>
      </c>
      <c r="D295">
        <v>3</v>
      </c>
      <c r="E295" s="180" t="s">
        <v>15</v>
      </c>
      <c r="F295">
        <v>1000</v>
      </c>
      <c r="G295" s="180" t="s">
        <v>20</v>
      </c>
      <c r="H295" s="180" t="s">
        <v>31</v>
      </c>
      <c r="I295" s="180" t="s">
        <v>79</v>
      </c>
      <c r="J295">
        <v>2017</v>
      </c>
    </row>
    <row r="296" spans="1:10" x14ac:dyDescent="0.2">
      <c r="A296" s="180" t="s">
        <v>676</v>
      </c>
      <c r="B296" s="181">
        <v>44917</v>
      </c>
      <c r="C296" s="180" t="s">
        <v>13</v>
      </c>
      <c r="D296">
        <v>2</v>
      </c>
      <c r="E296" s="180" t="s">
        <v>15</v>
      </c>
      <c r="F296">
        <v>1100</v>
      </c>
      <c r="G296" s="180" t="s">
        <v>20</v>
      </c>
      <c r="H296" s="180" t="s">
        <v>31</v>
      </c>
      <c r="I296" s="180" t="s">
        <v>79</v>
      </c>
      <c r="J296">
        <v>2017</v>
      </c>
    </row>
    <row r="297" spans="1:10" x14ac:dyDescent="0.2">
      <c r="A297" s="180" t="s">
        <v>677</v>
      </c>
      <c r="B297" s="181">
        <v>44917</v>
      </c>
      <c r="C297" s="180" t="s">
        <v>23</v>
      </c>
      <c r="D297">
        <v>23</v>
      </c>
      <c r="E297" s="180" t="s">
        <v>35</v>
      </c>
      <c r="F297">
        <v>1200</v>
      </c>
      <c r="G297" s="180" t="s">
        <v>20</v>
      </c>
      <c r="H297" s="180" t="s">
        <v>18</v>
      </c>
      <c r="I297" s="180" t="s">
        <v>82</v>
      </c>
      <c r="J297">
        <v>2019</v>
      </c>
    </row>
    <row r="298" spans="1:10" x14ac:dyDescent="0.2">
      <c r="A298" s="180" t="s">
        <v>678</v>
      </c>
      <c r="B298" s="181">
        <v>44917</v>
      </c>
      <c r="C298" s="180" t="s">
        <v>19</v>
      </c>
      <c r="D298">
        <v>7</v>
      </c>
      <c r="E298" s="180" t="s">
        <v>22</v>
      </c>
      <c r="F298">
        <v>1300</v>
      </c>
      <c r="G298" s="180" t="s">
        <v>20</v>
      </c>
      <c r="H298" s="180" t="s">
        <v>18</v>
      </c>
      <c r="I298" s="180" t="s">
        <v>80</v>
      </c>
      <c r="J298">
        <v>2017</v>
      </c>
    </row>
    <row r="299" spans="1:10" x14ac:dyDescent="0.2">
      <c r="A299" s="180" t="s">
        <v>679</v>
      </c>
      <c r="B299" s="181">
        <v>44917</v>
      </c>
      <c r="C299" s="180" t="s">
        <v>21</v>
      </c>
      <c r="D299">
        <v>6</v>
      </c>
      <c r="E299" s="180" t="s">
        <v>22</v>
      </c>
      <c r="F299">
        <v>1400</v>
      </c>
      <c r="G299" s="180" t="s">
        <v>20</v>
      </c>
      <c r="H299" s="180" t="s">
        <v>18</v>
      </c>
      <c r="I299" s="180" t="s">
        <v>81</v>
      </c>
      <c r="J299">
        <v>2018</v>
      </c>
    </row>
    <row r="300" spans="1:10" x14ac:dyDescent="0.2">
      <c r="A300" s="180" t="s">
        <v>680</v>
      </c>
      <c r="B300" s="181">
        <v>44918</v>
      </c>
      <c r="C300" s="180" t="s">
        <v>19</v>
      </c>
      <c r="D300">
        <v>7</v>
      </c>
      <c r="E300" s="180" t="s">
        <v>22</v>
      </c>
      <c r="F300">
        <v>1500</v>
      </c>
      <c r="G300" s="180" t="s">
        <v>20</v>
      </c>
      <c r="H300" s="180" t="s">
        <v>18</v>
      </c>
      <c r="I300" s="180" t="s">
        <v>80</v>
      </c>
      <c r="J300">
        <v>2017</v>
      </c>
    </row>
    <row r="301" spans="1:10" x14ac:dyDescent="0.2">
      <c r="A301" s="180" t="s">
        <v>681</v>
      </c>
      <c r="B301" s="181">
        <v>44918</v>
      </c>
      <c r="C301" s="180" t="s">
        <v>21</v>
      </c>
      <c r="D301">
        <v>6</v>
      </c>
      <c r="E301" s="180" t="s">
        <v>22</v>
      </c>
      <c r="F301">
        <v>1600</v>
      </c>
      <c r="G301" s="180" t="s">
        <v>20</v>
      </c>
      <c r="H301" s="180" t="s">
        <v>18</v>
      </c>
      <c r="I301" s="180" t="s">
        <v>81</v>
      </c>
      <c r="J301">
        <v>2018</v>
      </c>
    </row>
    <row r="302" spans="1:10" x14ac:dyDescent="0.2">
      <c r="A302" s="180" t="s">
        <v>682</v>
      </c>
      <c r="B302" s="181">
        <v>44918</v>
      </c>
      <c r="C302" s="180" t="s">
        <v>23</v>
      </c>
      <c r="D302">
        <v>31</v>
      </c>
      <c r="E302" s="180" t="s">
        <v>35</v>
      </c>
      <c r="F302">
        <v>1700</v>
      </c>
      <c r="G302" s="180" t="s">
        <v>20</v>
      </c>
      <c r="H302" s="180" t="s">
        <v>18</v>
      </c>
      <c r="I302" s="180" t="s">
        <v>82</v>
      </c>
      <c r="J302">
        <v>2019</v>
      </c>
    </row>
    <row r="303" spans="1:10" x14ac:dyDescent="0.2">
      <c r="A303" s="180" t="s">
        <v>683</v>
      </c>
      <c r="B303" s="181">
        <v>44918</v>
      </c>
      <c r="C303" s="180" t="s">
        <v>13</v>
      </c>
      <c r="D303">
        <v>18</v>
      </c>
      <c r="E303" s="180" t="s">
        <v>15</v>
      </c>
      <c r="F303">
        <v>1800</v>
      </c>
      <c r="G303" s="180" t="s">
        <v>20</v>
      </c>
      <c r="H303" s="180" t="s">
        <v>34</v>
      </c>
      <c r="I303" s="180" t="s">
        <v>79</v>
      </c>
      <c r="J303">
        <v>2017</v>
      </c>
    </row>
    <row r="304" spans="1:10" x14ac:dyDescent="0.2">
      <c r="A304" s="180" t="s">
        <v>684</v>
      </c>
      <c r="B304" s="181">
        <v>44918</v>
      </c>
      <c r="C304" s="180" t="s">
        <v>13</v>
      </c>
      <c r="D304">
        <v>20</v>
      </c>
      <c r="E304" s="180" t="s">
        <v>15</v>
      </c>
      <c r="F304">
        <v>1900</v>
      </c>
      <c r="G304" s="180" t="s">
        <v>20</v>
      </c>
      <c r="H304" s="180" t="s">
        <v>34</v>
      </c>
      <c r="I304" s="180" t="s">
        <v>79</v>
      </c>
      <c r="J304">
        <v>2017</v>
      </c>
    </row>
    <row r="305" spans="1:10" x14ac:dyDescent="0.2">
      <c r="A305" s="180" t="s">
        <v>685</v>
      </c>
      <c r="B305" s="181">
        <v>44918</v>
      </c>
      <c r="C305" s="180" t="s">
        <v>13</v>
      </c>
      <c r="D305">
        <v>1</v>
      </c>
      <c r="E305" s="180" t="s">
        <v>15</v>
      </c>
      <c r="F305">
        <v>2000</v>
      </c>
      <c r="G305" s="180" t="s">
        <v>20</v>
      </c>
      <c r="H305" s="180" t="s">
        <v>31</v>
      </c>
      <c r="I305" s="180" t="s">
        <v>79</v>
      </c>
      <c r="J305">
        <v>2017</v>
      </c>
    </row>
    <row r="306" spans="1:10" x14ac:dyDescent="0.2">
      <c r="A306" s="180" t="s">
        <v>686</v>
      </c>
      <c r="B306" s="181">
        <v>44918</v>
      </c>
      <c r="C306" s="180" t="s">
        <v>13</v>
      </c>
      <c r="D306">
        <v>2</v>
      </c>
      <c r="E306" s="180" t="s">
        <v>15</v>
      </c>
      <c r="F306">
        <v>2100</v>
      </c>
      <c r="G306" s="180" t="s">
        <v>20</v>
      </c>
      <c r="H306" s="180" t="s">
        <v>31</v>
      </c>
      <c r="I306" s="180" t="s">
        <v>79</v>
      </c>
      <c r="J306">
        <v>2017</v>
      </c>
    </row>
    <row r="307" spans="1:10" x14ac:dyDescent="0.2">
      <c r="A307" s="180" t="s">
        <v>687</v>
      </c>
      <c r="B307" s="181">
        <v>44918</v>
      </c>
      <c r="C307" s="180" t="s">
        <v>13</v>
      </c>
      <c r="D307">
        <v>2</v>
      </c>
      <c r="E307" s="180" t="s">
        <v>15</v>
      </c>
      <c r="F307">
        <v>2200</v>
      </c>
      <c r="G307" s="180" t="s">
        <v>20</v>
      </c>
      <c r="H307" s="180" t="s">
        <v>31</v>
      </c>
      <c r="I307" s="180" t="s">
        <v>79</v>
      </c>
      <c r="J307">
        <v>2017</v>
      </c>
    </row>
    <row r="308" spans="1:10" x14ac:dyDescent="0.2">
      <c r="A308" s="180" t="s">
        <v>688</v>
      </c>
      <c r="B308" s="181">
        <v>44919</v>
      </c>
      <c r="C308" s="180" t="s">
        <v>13</v>
      </c>
      <c r="D308">
        <v>3</v>
      </c>
      <c r="E308" s="180" t="s">
        <v>15</v>
      </c>
      <c r="F308">
        <v>2300</v>
      </c>
      <c r="G308" s="180" t="s">
        <v>20</v>
      </c>
      <c r="H308" s="180" t="s">
        <v>31</v>
      </c>
      <c r="I308" s="180" t="s">
        <v>79</v>
      </c>
      <c r="J308">
        <v>2017</v>
      </c>
    </row>
    <row r="309" spans="1:10" x14ac:dyDescent="0.2">
      <c r="A309" s="180" t="s">
        <v>689</v>
      </c>
      <c r="B309" s="181">
        <v>44919</v>
      </c>
      <c r="C309" s="180" t="s">
        <v>13</v>
      </c>
      <c r="D309">
        <v>2</v>
      </c>
      <c r="E309" s="180" t="s">
        <v>15</v>
      </c>
      <c r="F309">
        <v>2400</v>
      </c>
      <c r="G309" s="180" t="s">
        <v>20</v>
      </c>
      <c r="H309" s="180" t="s">
        <v>31</v>
      </c>
      <c r="I309" s="180" t="s">
        <v>79</v>
      </c>
      <c r="J309">
        <v>2017</v>
      </c>
    </row>
    <row r="310" spans="1:10" x14ac:dyDescent="0.2">
      <c r="A310" s="180" t="s">
        <v>690</v>
      </c>
      <c r="B310" s="181">
        <v>44921</v>
      </c>
      <c r="C310" s="180" t="s">
        <v>13</v>
      </c>
      <c r="D310">
        <v>2</v>
      </c>
      <c r="E310" s="180" t="s">
        <v>15</v>
      </c>
      <c r="F310">
        <v>3120</v>
      </c>
      <c r="G310" s="180" t="s">
        <v>20</v>
      </c>
      <c r="H310" s="180" t="s">
        <v>31</v>
      </c>
      <c r="I310" s="180" t="s">
        <v>79</v>
      </c>
      <c r="J310">
        <v>2017</v>
      </c>
    </row>
    <row r="311" spans="1:10" x14ac:dyDescent="0.2">
      <c r="A311" s="180" t="s">
        <v>691</v>
      </c>
      <c r="B311" s="181">
        <v>44921</v>
      </c>
      <c r="C311" s="180" t="s">
        <v>13</v>
      </c>
      <c r="D311">
        <v>24</v>
      </c>
      <c r="E311" s="180" t="s">
        <v>15</v>
      </c>
      <c r="F311">
        <v>5080</v>
      </c>
      <c r="G311" s="180" t="s">
        <v>20</v>
      </c>
      <c r="H311" s="180" t="s">
        <v>34</v>
      </c>
      <c r="I311" s="180" t="s">
        <v>79</v>
      </c>
      <c r="J311">
        <v>2017</v>
      </c>
    </row>
    <row r="312" spans="1:10" x14ac:dyDescent="0.2">
      <c r="A312" s="180" t="s">
        <v>692</v>
      </c>
      <c r="B312" s="181">
        <v>44921</v>
      </c>
      <c r="C312" s="180" t="s">
        <v>13</v>
      </c>
      <c r="D312">
        <v>17</v>
      </c>
      <c r="E312" s="180" t="s">
        <v>15</v>
      </c>
      <c r="F312">
        <v>6220</v>
      </c>
      <c r="G312" s="180" t="s">
        <v>20</v>
      </c>
      <c r="H312" s="180" t="s">
        <v>34</v>
      </c>
      <c r="I312" s="180" t="s">
        <v>79</v>
      </c>
      <c r="J312">
        <v>2017</v>
      </c>
    </row>
    <row r="313" spans="1:10" x14ac:dyDescent="0.2">
      <c r="A313" s="180" t="s">
        <v>693</v>
      </c>
      <c r="B313" s="181">
        <v>44921</v>
      </c>
      <c r="C313" s="180" t="s">
        <v>23</v>
      </c>
      <c r="D313">
        <v>31</v>
      </c>
      <c r="E313" s="180" t="s">
        <v>35</v>
      </c>
      <c r="F313">
        <v>1000</v>
      </c>
      <c r="G313" s="180" t="s">
        <v>20</v>
      </c>
      <c r="H313" s="180" t="s">
        <v>18</v>
      </c>
      <c r="I313" s="180" t="s">
        <v>82</v>
      </c>
      <c r="J313">
        <v>2019</v>
      </c>
    </row>
    <row r="314" spans="1:10" x14ac:dyDescent="0.2">
      <c r="A314" s="180" t="s">
        <v>694</v>
      </c>
      <c r="B314" s="181">
        <v>44922</v>
      </c>
      <c r="C314" s="180" t="s">
        <v>13</v>
      </c>
      <c r="D314">
        <v>3</v>
      </c>
      <c r="E314" s="180" t="s">
        <v>15</v>
      </c>
      <c r="F314">
        <v>1100</v>
      </c>
      <c r="G314" s="180" t="s">
        <v>20</v>
      </c>
      <c r="H314" s="180" t="s">
        <v>31</v>
      </c>
      <c r="I314" s="180" t="s">
        <v>79</v>
      </c>
      <c r="J314">
        <v>2017</v>
      </c>
    </row>
    <row r="315" spans="1:10" x14ac:dyDescent="0.2">
      <c r="A315" s="180" t="s">
        <v>695</v>
      </c>
      <c r="B315" s="181">
        <v>44922</v>
      </c>
      <c r="C315" s="180" t="s">
        <v>13</v>
      </c>
      <c r="D315">
        <v>1</v>
      </c>
      <c r="E315" s="180" t="s">
        <v>15</v>
      </c>
      <c r="F315">
        <v>1200</v>
      </c>
      <c r="G315" s="180" t="s">
        <v>20</v>
      </c>
      <c r="H315" s="180" t="s">
        <v>31</v>
      </c>
      <c r="I315" s="180" t="s">
        <v>79</v>
      </c>
      <c r="J315">
        <v>2017</v>
      </c>
    </row>
    <row r="316" spans="1:10" x14ac:dyDescent="0.2">
      <c r="A316" s="180" t="s">
        <v>696</v>
      </c>
      <c r="B316" s="181">
        <v>44922</v>
      </c>
      <c r="C316" s="180" t="s">
        <v>13</v>
      </c>
      <c r="D316">
        <v>22</v>
      </c>
      <c r="E316" s="180" t="s">
        <v>15</v>
      </c>
      <c r="F316">
        <v>1300</v>
      </c>
      <c r="G316" s="180" t="s">
        <v>20</v>
      </c>
      <c r="H316" s="180" t="s">
        <v>34</v>
      </c>
      <c r="I316" s="180" t="s">
        <v>79</v>
      </c>
      <c r="J316">
        <v>2017</v>
      </c>
    </row>
    <row r="317" spans="1:10" x14ac:dyDescent="0.2">
      <c r="A317" s="180" t="s">
        <v>697</v>
      </c>
      <c r="B317" s="181">
        <v>44922</v>
      </c>
      <c r="C317" s="180" t="s">
        <v>13</v>
      </c>
      <c r="D317">
        <v>18</v>
      </c>
      <c r="E317" s="180" t="s">
        <v>15</v>
      </c>
      <c r="F317">
        <v>1400</v>
      </c>
      <c r="G317" s="180" t="s">
        <v>20</v>
      </c>
      <c r="H317" s="180" t="s">
        <v>34</v>
      </c>
      <c r="I317" s="180" t="s">
        <v>79</v>
      </c>
      <c r="J317">
        <v>2017</v>
      </c>
    </row>
    <row r="318" spans="1:10" x14ac:dyDescent="0.2">
      <c r="A318" s="180" t="s">
        <v>698</v>
      </c>
      <c r="B318" s="181">
        <v>44922</v>
      </c>
      <c r="C318" s="180" t="s">
        <v>23</v>
      </c>
      <c r="D318">
        <v>31</v>
      </c>
      <c r="E318" s="180" t="s">
        <v>35</v>
      </c>
      <c r="F318">
        <v>1500</v>
      </c>
      <c r="G318" s="180" t="s">
        <v>20</v>
      </c>
      <c r="H318" s="180" t="s">
        <v>18</v>
      </c>
      <c r="I318" s="180" t="s">
        <v>82</v>
      </c>
      <c r="J318">
        <v>2019</v>
      </c>
    </row>
    <row r="319" spans="1:10" x14ac:dyDescent="0.2">
      <c r="A319" s="180" t="s">
        <v>699</v>
      </c>
      <c r="B319" s="181">
        <v>44921</v>
      </c>
      <c r="C319" s="180" t="s">
        <v>21</v>
      </c>
      <c r="D319">
        <v>10</v>
      </c>
      <c r="E319" s="180" t="s">
        <v>22</v>
      </c>
      <c r="F319">
        <v>1600</v>
      </c>
      <c r="G319" s="180" t="s">
        <v>20</v>
      </c>
      <c r="H319" s="180" t="s">
        <v>18</v>
      </c>
      <c r="I319" s="180" t="s">
        <v>81</v>
      </c>
      <c r="J319">
        <v>2018</v>
      </c>
    </row>
    <row r="320" spans="1:10" x14ac:dyDescent="0.2">
      <c r="A320" s="180" t="s">
        <v>700</v>
      </c>
      <c r="B320" s="181">
        <v>44922</v>
      </c>
      <c r="C320" s="180" t="s">
        <v>21</v>
      </c>
      <c r="D320">
        <v>10</v>
      </c>
      <c r="E320" s="180" t="s">
        <v>22</v>
      </c>
      <c r="F320">
        <v>1700</v>
      </c>
      <c r="G320" s="180" t="s">
        <v>20</v>
      </c>
      <c r="H320" s="180" t="s">
        <v>18</v>
      </c>
      <c r="I320" s="180" t="s">
        <v>81</v>
      </c>
      <c r="J320">
        <v>2018</v>
      </c>
    </row>
    <row r="321" spans="1:10" x14ac:dyDescent="0.2">
      <c r="A321" s="180" t="s">
        <v>701</v>
      </c>
      <c r="B321" s="181">
        <v>44923</v>
      </c>
      <c r="C321" s="180" t="s">
        <v>13</v>
      </c>
      <c r="D321">
        <v>17</v>
      </c>
      <c r="E321" s="180" t="s">
        <v>15</v>
      </c>
      <c r="F321">
        <v>1800</v>
      </c>
      <c r="G321" s="180" t="s">
        <v>20</v>
      </c>
      <c r="H321" s="180" t="s">
        <v>34</v>
      </c>
      <c r="I321" s="180" t="s">
        <v>79</v>
      </c>
      <c r="J321">
        <v>2017</v>
      </c>
    </row>
    <row r="322" spans="1:10" x14ac:dyDescent="0.2">
      <c r="A322" s="180" t="s">
        <v>702</v>
      </c>
      <c r="B322" s="181">
        <v>44923</v>
      </c>
      <c r="C322" s="180" t="s">
        <v>23</v>
      </c>
      <c r="D322">
        <v>31</v>
      </c>
      <c r="E322" s="180" t="s">
        <v>35</v>
      </c>
      <c r="F322">
        <v>1900</v>
      </c>
      <c r="G322" s="180" t="s">
        <v>20</v>
      </c>
      <c r="H322" s="180" t="s">
        <v>18</v>
      </c>
      <c r="I322" s="180" t="s">
        <v>82</v>
      </c>
      <c r="J322">
        <v>2019</v>
      </c>
    </row>
    <row r="323" spans="1:10" x14ac:dyDescent="0.2">
      <c r="A323" s="180" t="s">
        <v>703</v>
      </c>
      <c r="B323" s="181">
        <v>44923</v>
      </c>
      <c r="C323" s="180" t="s">
        <v>13</v>
      </c>
      <c r="D323">
        <v>22</v>
      </c>
      <c r="E323" s="180" t="s">
        <v>15</v>
      </c>
      <c r="F323">
        <v>2000</v>
      </c>
      <c r="G323" s="180" t="s">
        <v>20</v>
      </c>
      <c r="H323" s="180" t="s">
        <v>34</v>
      </c>
      <c r="I323" s="180" t="s">
        <v>79</v>
      </c>
      <c r="J323">
        <v>2017</v>
      </c>
    </row>
    <row r="324" spans="1:10" x14ac:dyDescent="0.2">
      <c r="A324" s="180" t="s">
        <v>704</v>
      </c>
      <c r="B324" s="181">
        <v>44923</v>
      </c>
      <c r="C324" s="180" t="s">
        <v>13</v>
      </c>
      <c r="D324">
        <v>1</v>
      </c>
      <c r="E324" s="180" t="s">
        <v>15</v>
      </c>
      <c r="F324">
        <v>2100</v>
      </c>
      <c r="G324" s="180" t="s">
        <v>20</v>
      </c>
      <c r="H324" s="180" t="s">
        <v>31</v>
      </c>
      <c r="I324" s="180" t="s">
        <v>79</v>
      </c>
      <c r="J324">
        <v>2017</v>
      </c>
    </row>
    <row r="325" spans="1:10" x14ac:dyDescent="0.2">
      <c r="A325" s="180" t="s">
        <v>705</v>
      </c>
      <c r="B325" s="181">
        <v>44923</v>
      </c>
      <c r="C325" s="180" t="s">
        <v>13</v>
      </c>
      <c r="D325">
        <v>3</v>
      </c>
      <c r="E325" s="180" t="s">
        <v>15</v>
      </c>
      <c r="F325">
        <v>2200</v>
      </c>
      <c r="G325" s="180" t="s">
        <v>20</v>
      </c>
      <c r="H325" s="180" t="s">
        <v>31</v>
      </c>
      <c r="I325" s="180" t="s">
        <v>79</v>
      </c>
      <c r="J325">
        <v>2017</v>
      </c>
    </row>
    <row r="326" spans="1:10" x14ac:dyDescent="0.2">
      <c r="A326" s="180" t="s">
        <v>706</v>
      </c>
      <c r="B326" s="181">
        <v>44923</v>
      </c>
      <c r="C326" s="180" t="s">
        <v>21</v>
      </c>
      <c r="D326">
        <v>10</v>
      </c>
      <c r="E326" s="180" t="s">
        <v>22</v>
      </c>
      <c r="F326">
        <v>2300</v>
      </c>
      <c r="G326" s="180" t="s">
        <v>20</v>
      </c>
      <c r="H326" s="180" t="s">
        <v>18</v>
      </c>
      <c r="I326" s="180" t="s">
        <v>81</v>
      </c>
      <c r="J326">
        <v>2018</v>
      </c>
    </row>
    <row r="327" spans="1:10" x14ac:dyDescent="0.2">
      <c r="A327" s="180" t="s">
        <v>707</v>
      </c>
      <c r="B327" s="181">
        <v>44924</v>
      </c>
      <c r="C327" s="180" t="s">
        <v>21</v>
      </c>
      <c r="D327">
        <v>10</v>
      </c>
      <c r="E327" s="180" t="s">
        <v>22</v>
      </c>
      <c r="F327">
        <v>2400</v>
      </c>
      <c r="G327" s="180" t="s">
        <v>20</v>
      </c>
      <c r="H327" s="180" t="s">
        <v>18</v>
      </c>
      <c r="I327" s="180" t="s">
        <v>81</v>
      </c>
      <c r="J327">
        <v>2018</v>
      </c>
    </row>
    <row r="328" spans="1:10" x14ac:dyDescent="0.2">
      <c r="A328" s="180" t="s">
        <v>708</v>
      </c>
      <c r="B328" s="181">
        <v>44924</v>
      </c>
      <c r="C328" s="180" t="s">
        <v>23</v>
      </c>
      <c r="D328">
        <v>30</v>
      </c>
      <c r="E328" s="180" t="s">
        <v>35</v>
      </c>
      <c r="F328">
        <v>1900</v>
      </c>
      <c r="G328" s="180" t="s">
        <v>20</v>
      </c>
      <c r="H328" s="180" t="s">
        <v>18</v>
      </c>
      <c r="I328" s="180" t="s">
        <v>82</v>
      </c>
      <c r="J328">
        <v>2019</v>
      </c>
    </row>
    <row r="329" spans="1:10" x14ac:dyDescent="0.2">
      <c r="A329" s="180" t="s">
        <v>709</v>
      </c>
      <c r="B329" s="181">
        <v>44924</v>
      </c>
      <c r="C329" s="180" t="s">
        <v>13</v>
      </c>
      <c r="D329">
        <v>4</v>
      </c>
      <c r="E329" s="180" t="s">
        <v>15</v>
      </c>
      <c r="F329">
        <v>1000</v>
      </c>
      <c r="G329" s="180" t="s">
        <v>20</v>
      </c>
      <c r="H329" s="180" t="s">
        <v>31</v>
      </c>
      <c r="I329" s="180" t="s">
        <v>79</v>
      </c>
      <c r="J329">
        <v>2017</v>
      </c>
    </row>
    <row r="330" spans="1:10" x14ac:dyDescent="0.2">
      <c r="A330" s="180" t="s">
        <v>710</v>
      </c>
      <c r="B330" s="181">
        <v>44924</v>
      </c>
      <c r="C330" s="180" t="s">
        <v>13</v>
      </c>
      <c r="D330">
        <v>4</v>
      </c>
      <c r="E330" s="180" t="s">
        <v>15</v>
      </c>
      <c r="F330">
        <v>1100</v>
      </c>
      <c r="G330" s="180" t="s">
        <v>20</v>
      </c>
      <c r="H330" s="180" t="s">
        <v>31</v>
      </c>
      <c r="I330" s="180" t="s">
        <v>79</v>
      </c>
      <c r="J330">
        <v>2017</v>
      </c>
    </row>
    <row r="331" spans="1:10" x14ac:dyDescent="0.2">
      <c r="A331" s="180" t="s">
        <v>711</v>
      </c>
      <c r="B331" s="181">
        <v>44924</v>
      </c>
      <c r="C331" s="180" t="s">
        <v>13</v>
      </c>
      <c r="D331">
        <v>18</v>
      </c>
      <c r="E331" s="180" t="s">
        <v>15</v>
      </c>
      <c r="F331">
        <v>1200</v>
      </c>
      <c r="G331" s="180" t="s">
        <v>20</v>
      </c>
      <c r="H331" s="180" t="s">
        <v>34</v>
      </c>
      <c r="I331" s="180" t="s">
        <v>79</v>
      </c>
      <c r="J331">
        <v>2017</v>
      </c>
    </row>
    <row r="332" spans="1:10" x14ac:dyDescent="0.2">
      <c r="A332" s="180" t="s">
        <v>712</v>
      </c>
      <c r="B332" s="181">
        <v>44924</v>
      </c>
      <c r="C332" s="180" t="s">
        <v>13</v>
      </c>
      <c r="D332">
        <v>18</v>
      </c>
      <c r="E332" s="180" t="s">
        <v>15</v>
      </c>
      <c r="F332">
        <v>1300</v>
      </c>
      <c r="G332" s="180" t="s">
        <v>20</v>
      </c>
      <c r="H332" s="180" t="s">
        <v>34</v>
      </c>
      <c r="I332" s="180" t="s">
        <v>79</v>
      </c>
      <c r="J332">
        <v>2017</v>
      </c>
    </row>
    <row r="333" spans="1:10" x14ac:dyDescent="0.2">
      <c r="A333" s="180" t="s">
        <v>713</v>
      </c>
      <c r="B333" s="181">
        <v>44925</v>
      </c>
      <c r="C333" s="180" t="s">
        <v>13</v>
      </c>
      <c r="D333">
        <v>18</v>
      </c>
      <c r="E333" s="180" t="s">
        <v>15</v>
      </c>
      <c r="F333">
        <v>1400</v>
      </c>
      <c r="G333" s="180" t="s">
        <v>20</v>
      </c>
      <c r="H333" s="180" t="s">
        <v>34</v>
      </c>
      <c r="I333" s="180" t="s">
        <v>79</v>
      </c>
      <c r="J333">
        <v>2017</v>
      </c>
    </row>
    <row r="334" spans="1:10" x14ac:dyDescent="0.2">
      <c r="A334" s="180" t="s">
        <v>714</v>
      </c>
      <c r="B334" s="181">
        <v>44925</v>
      </c>
      <c r="C334" s="180" t="s">
        <v>13</v>
      </c>
      <c r="D334">
        <v>4</v>
      </c>
      <c r="E334" s="180" t="s">
        <v>15</v>
      </c>
      <c r="F334">
        <v>1500</v>
      </c>
      <c r="G334" s="180" t="s">
        <v>20</v>
      </c>
      <c r="H334" s="180" t="s">
        <v>31</v>
      </c>
      <c r="I334" s="180" t="s">
        <v>79</v>
      </c>
      <c r="J334">
        <v>2017</v>
      </c>
    </row>
    <row r="335" spans="1:10" x14ac:dyDescent="0.2">
      <c r="A335" s="180" t="s">
        <v>715</v>
      </c>
      <c r="B335" s="181">
        <v>44925</v>
      </c>
      <c r="C335" s="180" t="s">
        <v>13</v>
      </c>
      <c r="D335">
        <v>18</v>
      </c>
      <c r="E335" s="180" t="s">
        <v>15</v>
      </c>
      <c r="F335">
        <v>1600</v>
      </c>
      <c r="G335" s="180" t="s">
        <v>20</v>
      </c>
      <c r="H335" s="180" t="s">
        <v>34</v>
      </c>
      <c r="I335" s="180" t="s">
        <v>79</v>
      </c>
      <c r="J335">
        <v>2017</v>
      </c>
    </row>
    <row r="336" spans="1:10" x14ac:dyDescent="0.2">
      <c r="A336" s="180" t="s">
        <v>716</v>
      </c>
      <c r="B336" s="181">
        <v>44831</v>
      </c>
      <c r="C336" s="180" t="s">
        <v>13</v>
      </c>
      <c r="D336">
        <v>32</v>
      </c>
      <c r="E336" s="180" t="s">
        <v>15</v>
      </c>
      <c r="F336">
        <v>1000</v>
      </c>
      <c r="G336" s="180" t="s">
        <v>17</v>
      </c>
      <c r="H336" s="180" t="s">
        <v>18</v>
      </c>
      <c r="I336" s="180" t="s">
        <v>79</v>
      </c>
      <c r="J336">
        <v>2017</v>
      </c>
    </row>
    <row r="337" spans="1:10" x14ac:dyDescent="0.2">
      <c r="A337" s="180" t="s">
        <v>717</v>
      </c>
      <c r="B337" s="181">
        <v>44832</v>
      </c>
      <c r="C337" s="180" t="s">
        <v>13</v>
      </c>
      <c r="D337">
        <v>20</v>
      </c>
      <c r="E337" s="180" t="s">
        <v>15</v>
      </c>
      <c r="F337">
        <v>1100</v>
      </c>
      <c r="G337" s="180" t="s">
        <v>17</v>
      </c>
      <c r="H337" s="180" t="s">
        <v>18</v>
      </c>
      <c r="I337" s="180" t="s">
        <v>79</v>
      </c>
      <c r="J337">
        <v>2017</v>
      </c>
    </row>
    <row r="338" spans="1:10" x14ac:dyDescent="0.2">
      <c r="A338" s="180" t="s">
        <v>718</v>
      </c>
      <c r="B338" s="181">
        <v>44832</v>
      </c>
      <c r="C338" s="180" t="s">
        <v>13</v>
      </c>
      <c r="D338">
        <v>18</v>
      </c>
      <c r="E338" s="180" t="s">
        <v>15</v>
      </c>
      <c r="F338">
        <v>1200</v>
      </c>
      <c r="G338" s="180" t="s">
        <v>17</v>
      </c>
      <c r="H338" s="180" t="s">
        <v>18</v>
      </c>
      <c r="I338" s="180" t="s">
        <v>79</v>
      </c>
      <c r="J338">
        <v>2017</v>
      </c>
    </row>
    <row r="339" spans="1:10" x14ac:dyDescent="0.2">
      <c r="A339" s="180" t="s">
        <v>719</v>
      </c>
      <c r="B339" s="181">
        <v>44832</v>
      </c>
      <c r="C339" s="180" t="s">
        <v>19</v>
      </c>
      <c r="D339">
        <v>14</v>
      </c>
      <c r="E339" s="180" t="s">
        <v>15</v>
      </c>
      <c r="F339">
        <v>1300</v>
      </c>
      <c r="G339" s="180" t="s">
        <v>17</v>
      </c>
      <c r="H339" s="180" t="s">
        <v>18</v>
      </c>
      <c r="I339" s="180" t="s">
        <v>80</v>
      </c>
      <c r="J339">
        <v>2017</v>
      </c>
    </row>
    <row r="340" spans="1:10" x14ac:dyDescent="0.2">
      <c r="A340" s="180" t="s">
        <v>720</v>
      </c>
      <c r="B340" s="181">
        <v>44833</v>
      </c>
      <c r="C340" s="180" t="s">
        <v>13</v>
      </c>
      <c r="D340">
        <v>12</v>
      </c>
      <c r="E340" s="180" t="s">
        <v>15</v>
      </c>
      <c r="F340">
        <v>1400</v>
      </c>
      <c r="G340" s="180" t="s">
        <v>17</v>
      </c>
      <c r="H340" s="180" t="s">
        <v>18</v>
      </c>
      <c r="I340" s="180" t="s">
        <v>79</v>
      </c>
      <c r="J340">
        <v>2017</v>
      </c>
    </row>
    <row r="341" spans="1:10" x14ac:dyDescent="0.2">
      <c r="A341" s="180" t="s">
        <v>721</v>
      </c>
      <c r="B341" s="181">
        <v>44833</v>
      </c>
      <c r="C341" s="180" t="s">
        <v>13</v>
      </c>
      <c r="D341">
        <v>26</v>
      </c>
      <c r="E341" s="180" t="s">
        <v>15</v>
      </c>
      <c r="F341">
        <v>1500</v>
      </c>
      <c r="G341" s="180" t="s">
        <v>17</v>
      </c>
      <c r="H341" s="180" t="s">
        <v>18</v>
      </c>
      <c r="I341" s="180" t="s">
        <v>79</v>
      </c>
      <c r="J341">
        <v>2017</v>
      </c>
    </row>
    <row r="342" spans="1:10" x14ac:dyDescent="0.2">
      <c r="A342" s="180" t="s">
        <v>722</v>
      </c>
      <c r="B342" s="181">
        <v>44833</v>
      </c>
      <c r="C342" s="180" t="s">
        <v>19</v>
      </c>
      <c r="D342">
        <v>24</v>
      </c>
      <c r="E342" s="180" t="s">
        <v>15</v>
      </c>
      <c r="F342">
        <v>1600</v>
      </c>
      <c r="G342" s="180" t="s">
        <v>17</v>
      </c>
      <c r="H342" s="180" t="s">
        <v>18</v>
      </c>
      <c r="I342" s="180" t="s">
        <v>80</v>
      </c>
      <c r="J342">
        <v>2017</v>
      </c>
    </row>
    <row r="343" spans="1:10" x14ac:dyDescent="0.2">
      <c r="A343" s="180" t="s">
        <v>723</v>
      </c>
      <c r="B343" s="181">
        <v>44834</v>
      </c>
      <c r="C343" s="180" t="s">
        <v>19</v>
      </c>
      <c r="D343">
        <v>24</v>
      </c>
      <c r="E343" s="180" t="s">
        <v>15</v>
      </c>
      <c r="F343">
        <v>1700</v>
      </c>
      <c r="G343" s="180" t="s">
        <v>17</v>
      </c>
      <c r="H343" s="180" t="s">
        <v>18</v>
      </c>
      <c r="I343" s="180" t="s">
        <v>80</v>
      </c>
      <c r="J343">
        <v>2017</v>
      </c>
    </row>
    <row r="344" spans="1:10" x14ac:dyDescent="0.2">
      <c r="A344" s="180" t="s">
        <v>724</v>
      </c>
      <c r="B344" s="181">
        <v>44834</v>
      </c>
      <c r="C344" s="180" t="s">
        <v>13</v>
      </c>
      <c r="D344">
        <v>9</v>
      </c>
      <c r="E344" s="180" t="s">
        <v>15</v>
      </c>
      <c r="F344">
        <v>1800</v>
      </c>
      <c r="G344" s="180" t="s">
        <v>17</v>
      </c>
      <c r="H344" s="180" t="s">
        <v>18</v>
      </c>
      <c r="I344" s="180" t="s">
        <v>79</v>
      </c>
      <c r="J344">
        <v>2017</v>
      </c>
    </row>
    <row r="345" spans="1:10" x14ac:dyDescent="0.2">
      <c r="A345" s="180" t="s">
        <v>725</v>
      </c>
      <c r="B345" s="181">
        <v>44834</v>
      </c>
      <c r="C345" s="180" t="s">
        <v>13</v>
      </c>
      <c r="D345">
        <v>32</v>
      </c>
      <c r="E345" s="180" t="s">
        <v>15</v>
      </c>
      <c r="F345">
        <v>1900</v>
      </c>
      <c r="G345" s="180" t="s">
        <v>17</v>
      </c>
      <c r="H345" s="180" t="s">
        <v>18</v>
      </c>
      <c r="I345" s="180" t="s">
        <v>79</v>
      </c>
      <c r="J345">
        <v>2017</v>
      </c>
    </row>
    <row r="346" spans="1:10" x14ac:dyDescent="0.2">
      <c r="A346" s="180" t="s">
        <v>726</v>
      </c>
      <c r="B346" s="181">
        <v>44835</v>
      </c>
      <c r="C346" s="180" t="s">
        <v>19</v>
      </c>
      <c r="D346">
        <v>24</v>
      </c>
      <c r="E346" s="180" t="s">
        <v>15</v>
      </c>
      <c r="F346">
        <v>2000</v>
      </c>
      <c r="G346" s="180" t="s">
        <v>17</v>
      </c>
      <c r="H346" s="180" t="s">
        <v>18</v>
      </c>
      <c r="I346" s="180" t="s">
        <v>80</v>
      </c>
      <c r="J346">
        <v>2017</v>
      </c>
    </row>
    <row r="347" spans="1:10" x14ac:dyDescent="0.2">
      <c r="A347" s="180" t="s">
        <v>727</v>
      </c>
      <c r="B347" s="181">
        <v>44835</v>
      </c>
      <c r="C347" s="180" t="s">
        <v>13</v>
      </c>
      <c r="D347">
        <v>23</v>
      </c>
      <c r="E347" s="180" t="s">
        <v>15</v>
      </c>
      <c r="F347">
        <v>2100</v>
      </c>
      <c r="G347" s="180" t="s">
        <v>17</v>
      </c>
      <c r="H347" s="180" t="s">
        <v>18</v>
      </c>
      <c r="I347" s="180" t="s">
        <v>79</v>
      </c>
      <c r="J347">
        <v>2017</v>
      </c>
    </row>
    <row r="348" spans="1:10" x14ac:dyDescent="0.2">
      <c r="A348" s="180" t="s">
        <v>728</v>
      </c>
      <c r="B348" s="181">
        <v>44835</v>
      </c>
      <c r="C348" s="180" t="s">
        <v>13</v>
      </c>
      <c r="D348">
        <v>4</v>
      </c>
      <c r="E348" s="180" t="s">
        <v>15</v>
      </c>
      <c r="F348">
        <v>2200</v>
      </c>
      <c r="G348" s="180" t="s">
        <v>17</v>
      </c>
      <c r="H348" s="180" t="s">
        <v>18</v>
      </c>
      <c r="I348" s="180" t="s">
        <v>79</v>
      </c>
      <c r="J348">
        <v>2017</v>
      </c>
    </row>
    <row r="349" spans="1:10" x14ac:dyDescent="0.2">
      <c r="A349" s="180" t="s">
        <v>729</v>
      </c>
      <c r="B349" s="181">
        <v>44837</v>
      </c>
      <c r="C349" s="180" t="s">
        <v>19</v>
      </c>
      <c r="D349">
        <v>24</v>
      </c>
      <c r="E349" s="180" t="s">
        <v>15</v>
      </c>
      <c r="F349">
        <v>2300</v>
      </c>
      <c r="G349" s="180" t="s">
        <v>17</v>
      </c>
      <c r="H349" s="180" t="s">
        <v>18</v>
      </c>
      <c r="I349" s="180" t="s">
        <v>80</v>
      </c>
      <c r="J349">
        <v>2017</v>
      </c>
    </row>
    <row r="350" spans="1:10" x14ac:dyDescent="0.2">
      <c r="A350" s="180" t="s">
        <v>730</v>
      </c>
      <c r="B350" s="181">
        <v>44837</v>
      </c>
      <c r="C350" s="180" t="s">
        <v>13</v>
      </c>
      <c r="D350">
        <v>17</v>
      </c>
      <c r="E350" s="180" t="s">
        <v>15</v>
      </c>
      <c r="F350">
        <v>2400</v>
      </c>
      <c r="G350" s="180" t="s">
        <v>17</v>
      </c>
      <c r="H350" s="180" t="s">
        <v>18</v>
      </c>
      <c r="I350" s="180" t="s">
        <v>79</v>
      </c>
      <c r="J350">
        <v>2017</v>
      </c>
    </row>
    <row r="351" spans="1:10" x14ac:dyDescent="0.2">
      <c r="A351" s="180" t="s">
        <v>731</v>
      </c>
      <c r="B351" s="181">
        <v>44837</v>
      </c>
      <c r="C351" s="180" t="s">
        <v>13</v>
      </c>
      <c r="D351">
        <v>8</v>
      </c>
      <c r="E351" s="180" t="s">
        <v>15</v>
      </c>
      <c r="F351">
        <v>2500</v>
      </c>
      <c r="G351" s="180" t="s">
        <v>17</v>
      </c>
      <c r="H351" s="180" t="s">
        <v>18</v>
      </c>
      <c r="I351" s="180" t="s">
        <v>79</v>
      </c>
      <c r="J351">
        <v>2017</v>
      </c>
    </row>
    <row r="352" spans="1:10" x14ac:dyDescent="0.2">
      <c r="A352" s="180" t="s">
        <v>732</v>
      </c>
      <c r="B352" s="181">
        <v>44837</v>
      </c>
      <c r="C352" s="180" t="s">
        <v>13</v>
      </c>
      <c r="D352">
        <v>20</v>
      </c>
      <c r="E352" s="180" t="s">
        <v>15</v>
      </c>
      <c r="F352">
        <v>2600</v>
      </c>
      <c r="G352" s="180" t="s">
        <v>17</v>
      </c>
      <c r="H352" s="180" t="s">
        <v>18</v>
      </c>
      <c r="I352" s="180" t="s">
        <v>79</v>
      </c>
      <c r="J352">
        <v>2017</v>
      </c>
    </row>
    <row r="353" spans="1:10" x14ac:dyDescent="0.2">
      <c r="A353" s="180" t="s">
        <v>733</v>
      </c>
      <c r="B353" s="181">
        <v>44838</v>
      </c>
      <c r="C353" s="180" t="s">
        <v>19</v>
      </c>
      <c r="D353">
        <v>27</v>
      </c>
      <c r="E353" s="180" t="s">
        <v>15</v>
      </c>
      <c r="F353">
        <v>2700</v>
      </c>
      <c r="G353" s="180" t="s">
        <v>17</v>
      </c>
      <c r="H353" s="180" t="s">
        <v>18</v>
      </c>
      <c r="I353" s="180" t="s">
        <v>80</v>
      </c>
      <c r="J353">
        <v>2017</v>
      </c>
    </row>
    <row r="354" spans="1:10" x14ac:dyDescent="0.2">
      <c r="A354" s="180" t="s">
        <v>734</v>
      </c>
      <c r="B354" s="181">
        <v>44838</v>
      </c>
      <c r="C354" s="180" t="s">
        <v>13</v>
      </c>
      <c r="D354">
        <v>18</v>
      </c>
      <c r="E354" s="180" t="s">
        <v>15</v>
      </c>
      <c r="F354">
        <v>2800</v>
      </c>
      <c r="G354" s="180" t="s">
        <v>17</v>
      </c>
      <c r="H354" s="180" t="s">
        <v>18</v>
      </c>
      <c r="I354" s="180" t="s">
        <v>79</v>
      </c>
      <c r="J354">
        <v>2017</v>
      </c>
    </row>
    <row r="355" spans="1:10" x14ac:dyDescent="0.2">
      <c r="A355" s="180" t="s">
        <v>735</v>
      </c>
      <c r="B355" s="181">
        <v>44838</v>
      </c>
      <c r="C355" s="180" t="s">
        <v>13</v>
      </c>
      <c r="D355">
        <v>16</v>
      </c>
      <c r="E355" s="180" t="s">
        <v>15</v>
      </c>
      <c r="F355">
        <v>2900</v>
      </c>
      <c r="G355" s="180" t="s">
        <v>17</v>
      </c>
      <c r="H355" s="180" t="s">
        <v>18</v>
      </c>
      <c r="I355" s="180" t="s">
        <v>79</v>
      </c>
      <c r="J355">
        <v>2017</v>
      </c>
    </row>
    <row r="356" spans="1:10" x14ac:dyDescent="0.2">
      <c r="A356" s="180" t="s">
        <v>736</v>
      </c>
      <c r="B356" s="181">
        <v>44838</v>
      </c>
      <c r="C356" s="180" t="s">
        <v>13</v>
      </c>
      <c r="D356">
        <v>12</v>
      </c>
      <c r="E356" s="180" t="s">
        <v>15</v>
      </c>
      <c r="F356">
        <v>3000</v>
      </c>
      <c r="G356" s="180" t="s">
        <v>17</v>
      </c>
      <c r="H356" s="180" t="s">
        <v>18</v>
      </c>
      <c r="I356" s="180" t="s">
        <v>79</v>
      </c>
      <c r="J356">
        <v>2017</v>
      </c>
    </row>
    <row r="357" spans="1:10" x14ac:dyDescent="0.2">
      <c r="A357" s="180" t="s">
        <v>737</v>
      </c>
      <c r="B357" s="181">
        <v>44839</v>
      </c>
      <c r="C357" s="180" t="s">
        <v>13</v>
      </c>
      <c r="D357">
        <v>18</v>
      </c>
      <c r="E357" s="180" t="s">
        <v>15</v>
      </c>
      <c r="F357">
        <v>1000</v>
      </c>
      <c r="G357" s="180" t="s">
        <v>17</v>
      </c>
      <c r="H357" s="180" t="s">
        <v>18</v>
      </c>
      <c r="I357" s="180" t="s">
        <v>79</v>
      </c>
      <c r="J357">
        <v>2017</v>
      </c>
    </row>
    <row r="358" spans="1:10" x14ac:dyDescent="0.2">
      <c r="A358" s="180" t="s">
        <v>738</v>
      </c>
      <c r="B358" s="181">
        <v>44839</v>
      </c>
      <c r="C358" s="180" t="s">
        <v>19</v>
      </c>
      <c r="D358">
        <v>24</v>
      </c>
      <c r="E358" s="180" t="s">
        <v>15</v>
      </c>
      <c r="F358">
        <v>1100</v>
      </c>
      <c r="G358" s="180" t="s">
        <v>17</v>
      </c>
      <c r="H358" s="180" t="s">
        <v>18</v>
      </c>
      <c r="I358" s="180" t="s">
        <v>80</v>
      </c>
      <c r="J358">
        <v>2017</v>
      </c>
    </row>
    <row r="359" spans="1:10" x14ac:dyDescent="0.2">
      <c r="A359" s="180" t="s">
        <v>739</v>
      </c>
      <c r="B359" s="181">
        <v>44839</v>
      </c>
      <c r="C359" s="180" t="s">
        <v>19</v>
      </c>
      <c r="D359">
        <v>6</v>
      </c>
      <c r="E359" s="180" t="s">
        <v>15</v>
      </c>
      <c r="F359">
        <v>1200</v>
      </c>
      <c r="G359" s="180" t="s">
        <v>17</v>
      </c>
      <c r="H359" s="180" t="s">
        <v>18</v>
      </c>
      <c r="I359" s="180" t="s">
        <v>80</v>
      </c>
      <c r="J359">
        <v>2017</v>
      </c>
    </row>
    <row r="360" spans="1:10" x14ac:dyDescent="0.2">
      <c r="A360" s="180" t="s">
        <v>740</v>
      </c>
      <c r="B360" s="181">
        <v>44839</v>
      </c>
      <c r="C360" s="180" t="s">
        <v>13</v>
      </c>
      <c r="D360">
        <v>13</v>
      </c>
      <c r="E360" s="180" t="s">
        <v>15</v>
      </c>
      <c r="F360">
        <v>1300</v>
      </c>
      <c r="G360" s="180" t="s">
        <v>17</v>
      </c>
      <c r="H360" s="180" t="s">
        <v>18</v>
      </c>
      <c r="I360" s="180" t="s">
        <v>79</v>
      </c>
      <c r="J360">
        <v>2017</v>
      </c>
    </row>
    <row r="361" spans="1:10" x14ac:dyDescent="0.2">
      <c r="A361" s="180" t="s">
        <v>741</v>
      </c>
      <c r="B361" s="181">
        <v>44839</v>
      </c>
      <c r="C361" s="180" t="s">
        <v>13</v>
      </c>
      <c r="D361">
        <v>10</v>
      </c>
      <c r="E361" s="180" t="s">
        <v>15</v>
      </c>
      <c r="F361">
        <v>1400</v>
      </c>
      <c r="G361" s="180" t="s">
        <v>17</v>
      </c>
      <c r="H361" s="180" t="s">
        <v>18</v>
      </c>
      <c r="I361" s="180" t="s">
        <v>79</v>
      </c>
      <c r="J361">
        <v>2017</v>
      </c>
    </row>
    <row r="362" spans="1:10" x14ac:dyDescent="0.2">
      <c r="A362" s="180" t="s">
        <v>742</v>
      </c>
      <c r="B362" s="181">
        <v>44840</v>
      </c>
      <c r="C362" s="180" t="s">
        <v>13</v>
      </c>
      <c r="D362">
        <v>6</v>
      </c>
      <c r="E362" s="180" t="s">
        <v>15</v>
      </c>
      <c r="F362">
        <v>1500</v>
      </c>
      <c r="G362" s="180" t="s">
        <v>17</v>
      </c>
      <c r="H362" s="180" t="s">
        <v>18</v>
      </c>
      <c r="I362" s="180" t="s">
        <v>79</v>
      </c>
      <c r="J362">
        <v>2017</v>
      </c>
    </row>
    <row r="363" spans="1:10" x14ac:dyDescent="0.2">
      <c r="A363" s="180" t="s">
        <v>743</v>
      </c>
      <c r="B363" s="181">
        <v>44840</v>
      </c>
      <c r="C363" s="180" t="s">
        <v>13</v>
      </c>
      <c r="D363">
        <v>11</v>
      </c>
      <c r="E363" s="180" t="s">
        <v>15</v>
      </c>
      <c r="F363">
        <v>1600</v>
      </c>
      <c r="G363" s="180" t="s">
        <v>17</v>
      </c>
      <c r="H363" s="180" t="s">
        <v>18</v>
      </c>
      <c r="I363" s="180" t="s">
        <v>79</v>
      </c>
      <c r="J363">
        <v>2017</v>
      </c>
    </row>
    <row r="364" spans="1:10" x14ac:dyDescent="0.2">
      <c r="A364" s="180" t="s">
        <v>744</v>
      </c>
      <c r="B364" s="181">
        <v>44840</v>
      </c>
      <c r="C364" s="180" t="s">
        <v>19</v>
      </c>
      <c r="D364">
        <v>20</v>
      </c>
      <c r="E364" s="180" t="s">
        <v>15</v>
      </c>
      <c r="F364">
        <v>1700</v>
      </c>
      <c r="G364" s="180" t="s">
        <v>17</v>
      </c>
      <c r="H364" s="180" t="s">
        <v>18</v>
      </c>
      <c r="I364" s="180" t="s">
        <v>80</v>
      </c>
      <c r="J364">
        <v>2017</v>
      </c>
    </row>
    <row r="365" spans="1:10" x14ac:dyDescent="0.2">
      <c r="A365" s="180" t="s">
        <v>745</v>
      </c>
      <c r="B365" s="181">
        <v>44840</v>
      </c>
      <c r="C365" s="180" t="s">
        <v>19</v>
      </c>
      <c r="D365">
        <v>4</v>
      </c>
      <c r="E365" s="180" t="s">
        <v>15</v>
      </c>
      <c r="F365">
        <v>1800</v>
      </c>
      <c r="G365" s="180" t="s">
        <v>17</v>
      </c>
      <c r="H365" s="180" t="s">
        <v>18</v>
      </c>
      <c r="I365" s="180" t="s">
        <v>80</v>
      </c>
      <c r="J365">
        <v>2017</v>
      </c>
    </row>
    <row r="366" spans="1:10" x14ac:dyDescent="0.2">
      <c r="A366" s="180" t="s">
        <v>746</v>
      </c>
      <c r="B366" s="181">
        <v>44840</v>
      </c>
      <c r="C366" s="180" t="s">
        <v>19</v>
      </c>
      <c r="D366">
        <v>2</v>
      </c>
      <c r="E366" s="180" t="s">
        <v>15</v>
      </c>
      <c r="F366">
        <v>1900</v>
      </c>
      <c r="G366" s="180" t="s">
        <v>17</v>
      </c>
      <c r="H366" s="180" t="s">
        <v>18</v>
      </c>
      <c r="I366" s="180" t="s">
        <v>80</v>
      </c>
      <c r="J366">
        <v>2017</v>
      </c>
    </row>
    <row r="367" spans="1:10" x14ac:dyDescent="0.2">
      <c r="A367" s="180" t="s">
        <v>747</v>
      </c>
      <c r="B367" s="181">
        <v>44840</v>
      </c>
      <c r="C367" s="180" t="s">
        <v>13</v>
      </c>
      <c r="D367">
        <v>11</v>
      </c>
      <c r="E367" s="180" t="s">
        <v>15</v>
      </c>
      <c r="F367">
        <v>2000</v>
      </c>
      <c r="G367" s="180" t="s">
        <v>17</v>
      </c>
      <c r="H367" s="180" t="s">
        <v>18</v>
      </c>
      <c r="I367" s="180" t="s">
        <v>79</v>
      </c>
      <c r="J367">
        <v>2017</v>
      </c>
    </row>
    <row r="368" spans="1:10" x14ac:dyDescent="0.2">
      <c r="A368" s="180" t="s">
        <v>748</v>
      </c>
      <c r="B368" s="181">
        <v>44840</v>
      </c>
      <c r="C368" s="180" t="s">
        <v>13</v>
      </c>
      <c r="D368">
        <v>12</v>
      </c>
      <c r="E368" s="180" t="s">
        <v>15</v>
      </c>
      <c r="F368">
        <v>2100</v>
      </c>
      <c r="G368" s="180" t="s">
        <v>17</v>
      </c>
      <c r="H368" s="180" t="s">
        <v>18</v>
      </c>
      <c r="I368" s="180" t="s">
        <v>79</v>
      </c>
      <c r="J368">
        <v>2017</v>
      </c>
    </row>
    <row r="369" spans="1:10" x14ac:dyDescent="0.2">
      <c r="A369" s="180" t="s">
        <v>749</v>
      </c>
      <c r="B369" s="181">
        <v>44841</v>
      </c>
      <c r="C369" s="180" t="s">
        <v>19</v>
      </c>
      <c r="D369">
        <v>27</v>
      </c>
      <c r="E369" s="180" t="s">
        <v>15</v>
      </c>
      <c r="F369">
        <v>2200</v>
      </c>
      <c r="G369" s="180" t="s">
        <v>17</v>
      </c>
      <c r="H369" s="180" t="s">
        <v>18</v>
      </c>
      <c r="I369" s="180" t="s">
        <v>80</v>
      </c>
      <c r="J369">
        <v>2017</v>
      </c>
    </row>
    <row r="370" spans="1:10" x14ac:dyDescent="0.2">
      <c r="A370" s="180" t="s">
        <v>750</v>
      </c>
      <c r="B370" s="181">
        <v>44841</v>
      </c>
      <c r="C370" s="180" t="s">
        <v>13</v>
      </c>
      <c r="D370">
        <v>14</v>
      </c>
      <c r="E370" s="180" t="s">
        <v>15</v>
      </c>
      <c r="F370">
        <v>2300</v>
      </c>
      <c r="G370" s="180" t="s">
        <v>17</v>
      </c>
      <c r="H370" s="180" t="s">
        <v>18</v>
      </c>
      <c r="I370" s="180" t="s">
        <v>79</v>
      </c>
      <c r="J370">
        <v>2017</v>
      </c>
    </row>
    <row r="371" spans="1:10" x14ac:dyDescent="0.2">
      <c r="A371" s="180" t="s">
        <v>751</v>
      </c>
      <c r="B371" s="181">
        <v>44841</v>
      </c>
      <c r="C371" s="180" t="s">
        <v>13</v>
      </c>
      <c r="D371">
        <v>31</v>
      </c>
      <c r="E371" s="180" t="s">
        <v>15</v>
      </c>
      <c r="F371">
        <v>2400</v>
      </c>
      <c r="G371" s="180" t="s">
        <v>17</v>
      </c>
      <c r="H371" s="180" t="s">
        <v>18</v>
      </c>
      <c r="I371" s="180" t="s">
        <v>79</v>
      </c>
      <c r="J371">
        <v>2017</v>
      </c>
    </row>
    <row r="372" spans="1:10" x14ac:dyDescent="0.2">
      <c r="A372" s="180" t="s">
        <v>752</v>
      </c>
      <c r="B372" s="181">
        <v>44844</v>
      </c>
      <c r="C372" s="180" t="s">
        <v>19</v>
      </c>
      <c r="D372">
        <v>20</v>
      </c>
      <c r="E372" s="180" t="s">
        <v>15</v>
      </c>
      <c r="F372">
        <v>2500</v>
      </c>
      <c r="G372" s="180" t="s">
        <v>17</v>
      </c>
      <c r="H372" s="180" t="s">
        <v>18</v>
      </c>
      <c r="I372" s="180" t="s">
        <v>80</v>
      </c>
      <c r="J372">
        <v>2017</v>
      </c>
    </row>
    <row r="373" spans="1:10" x14ac:dyDescent="0.2">
      <c r="A373" s="180" t="s">
        <v>753</v>
      </c>
      <c r="B373" s="181">
        <v>44844</v>
      </c>
      <c r="C373" s="180" t="s">
        <v>13</v>
      </c>
      <c r="D373">
        <v>39</v>
      </c>
      <c r="E373" s="180" t="s">
        <v>15</v>
      </c>
      <c r="F373">
        <v>2600</v>
      </c>
      <c r="G373" s="180" t="s">
        <v>17</v>
      </c>
      <c r="H373" s="180" t="s">
        <v>18</v>
      </c>
      <c r="I373" s="180" t="s">
        <v>79</v>
      </c>
      <c r="J373">
        <v>2017</v>
      </c>
    </row>
    <row r="374" spans="1:10" x14ac:dyDescent="0.2">
      <c r="A374" s="180" t="s">
        <v>754</v>
      </c>
      <c r="B374" s="181">
        <v>44846</v>
      </c>
      <c r="C374" s="180" t="s">
        <v>13</v>
      </c>
      <c r="D374">
        <v>12</v>
      </c>
      <c r="E374" s="180" t="s">
        <v>15</v>
      </c>
      <c r="F374">
        <v>2700</v>
      </c>
      <c r="G374" s="180" t="s">
        <v>17</v>
      </c>
      <c r="H374" s="180" t="s">
        <v>18</v>
      </c>
      <c r="I374" s="180" t="s">
        <v>79</v>
      </c>
      <c r="J374">
        <v>2017</v>
      </c>
    </row>
    <row r="375" spans="1:10" x14ac:dyDescent="0.2">
      <c r="A375" s="180" t="s">
        <v>755</v>
      </c>
      <c r="B375" s="181">
        <v>44846</v>
      </c>
      <c r="C375" s="180" t="s">
        <v>13</v>
      </c>
      <c r="D375">
        <v>15</v>
      </c>
      <c r="E375" s="180" t="s">
        <v>15</v>
      </c>
      <c r="F375">
        <v>2800</v>
      </c>
      <c r="G375" s="180" t="s">
        <v>17</v>
      </c>
      <c r="H375" s="180" t="s">
        <v>18</v>
      </c>
      <c r="I375" s="180" t="s">
        <v>79</v>
      </c>
      <c r="J375">
        <v>2017</v>
      </c>
    </row>
    <row r="376" spans="1:10" x14ac:dyDescent="0.2">
      <c r="A376" s="180" t="s">
        <v>756</v>
      </c>
      <c r="B376" s="181">
        <v>44846</v>
      </c>
      <c r="C376" s="180" t="s">
        <v>13</v>
      </c>
      <c r="D376">
        <v>18</v>
      </c>
      <c r="E376" s="180" t="s">
        <v>15</v>
      </c>
      <c r="F376">
        <v>2900</v>
      </c>
      <c r="G376" s="180" t="s">
        <v>20</v>
      </c>
      <c r="H376" s="180" t="s">
        <v>18</v>
      </c>
      <c r="I376" s="180" t="s">
        <v>79</v>
      </c>
      <c r="J376">
        <v>2017</v>
      </c>
    </row>
    <row r="377" spans="1:10" x14ac:dyDescent="0.2">
      <c r="A377" s="180" t="s">
        <v>757</v>
      </c>
      <c r="B377" s="181">
        <v>44847</v>
      </c>
      <c r="C377" s="180" t="s">
        <v>13</v>
      </c>
      <c r="D377">
        <v>19</v>
      </c>
      <c r="E377" s="180" t="s">
        <v>15</v>
      </c>
      <c r="F377">
        <v>3000</v>
      </c>
      <c r="G377" s="180" t="s">
        <v>17</v>
      </c>
      <c r="H377" s="180" t="s">
        <v>18</v>
      </c>
      <c r="I377" s="180" t="s">
        <v>79</v>
      </c>
      <c r="J377">
        <v>2017</v>
      </c>
    </row>
    <row r="378" spans="1:10" x14ac:dyDescent="0.2">
      <c r="A378" s="180" t="s">
        <v>758</v>
      </c>
      <c r="B378" s="181">
        <v>44847</v>
      </c>
      <c r="C378" s="180" t="s">
        <v>13</v>
      </c>
      <c r="D378">
        <v>13</v>
      </c>
      <c r="E378" s="180" t="s">
        <v>15</v>
      </c>
      <c r="F378">
        <v>1000</v>
      </c>
      <c r="G378" s="180" t="s">
        <v>17</v>
      </c>
      <c r="H378" s="180" t="s">
        <v>18</v>
      </c>
      <c r="I378" s="180" t="s">
        <v>79</v>
      </c>
      <c r="J378">
        <v>2017</v>
      </c>
    </row>
    <row r="379" spans="1:10" x14ac:dyDescent="0.2">
      <c r="A379" s="180" t="s">
        <v>759</v>
      </c>
      <c r="B379" s="181">
        <v>44848</v>
      </c>
      <c r="C379" s="180" t="s">
        <v>13</v>
      </c>
      <c r="D379">
        <v>17</v>
      </c>
      <c r="E379" s="180" t="s">
        <v>15</v>
      </c>
      <c r="F379">
        <v>1100</v>
      </c>
      <c r="G379" s="180" t="s">
        <v>17</v>
      </c>
      <c r="H379" s="180" t="s">
        <v>18</v>
      </c>
      <c r="I379" s="180" t="s">
        <v>79</v>
      </c>
      <c r="J379">
        <v>2017</v>
      </c>
    </row>
    <row r="380" spans="1:10" x14ac:dyDescent="0.2">
      <c r="A380" s="180" t="s">
        <v>760</v>
      </c>
      <c r="B380" s="181">
        <v>44851</v>
      </c>
      <c r="C380" s="180" t="s">
        <v>13</v>
      </c>
      <c r="D380">
        <v>17</v>
      </c>
      <c r="E380" s="180" t="s">
        <v>15</v>
      </c>
      <c r="F380">
        <v>1200</v>
      </c>
      <c r="G380" s="180" t="s">
        <v>17</v>
      </c>
      <c r="H380" s="180" t="s">
        <v>18</v>
      </c>
      <c r="I380" s="180" t="s">
        <v>79</v>
      </c>
      <c r="J380">
        <v>2017</v>
      </c>
    </row>
    <row r="381" spans="1:10" x14ac:dyDescent="0.2">
      <c r="A381" s="180" t="s">
        <v>761</v>
      </c>
      <c r="B381" s="181">
        <v>44851</v>
      </c>
      <c r="C381" s="180" t="s">
        <v>13</v>
      </c>
      <c r="D381">
        <v>27</v>
      </c>
      <c r="E381" s="180" t="s">
        <v>15</v>
      </c>
      <c r="F381">
        <v>1300</v>
      </c>
      <c r="G381" s="180" t="s">
        <v>17</v>
      </c>
      <c r="H381" s="180" t="s">
        <v>18</v>
      </c>
      <c r="I381" s="180" t="s">
        <v>79</v>
      </c>
      <c r="J381">
        <v>2017</v>
      </c>
    </row>
    <row r="382" spans="1:10" x14ac:dyDescent="0.2">
      <c r="A382" s="180" t="s">
        <v>762</v>
      </c>
      <c r="B382" s="181">
        <v>44851</v>
      </c>
      <c r="C382" s="180" t="s">
        <v>19</v>
      </c>
      <c r="D382">
        <v>24</v>
      </c>
      <c r="E382" s="180" t="s">
        <v>15</v>
      </c>
      <c r="F382">
        <v>1400</v>
      </c>
      <c r="G382" s="180" t="s">
        <v>17</v>
      </c>
      <c r="H382" s="180" t="s">
        <v>18</v>
      </c>
      <c r="I382" s="180" t="s">
        <v>80</v>
      </c>
      <c r="J382">
        <v>2017</v>
      </c>
    </row>
    <row r="383" spans="1:10" x14ac:dyDescent="0.2">
      <c r="A383" s="180" t="s">
        <v>763</v>
      </c>
      <c r="B383" s="181">
        <v>44852</v>
      </c>
      <c r="C383" s="180" t="s">
        <v>19</v>
      </c>
      <c r="D383">
        <v>23</v>
      </c>
      <c r="E383" s="180" t="s">
        <v>15</v>
      </c>
      <c r="F383">
        <v>1500</v>
      </c>
      <c r="G383" s="180" t="s">
        <v>17</v>
      </c>
      <c r="H383" s="180" t="s">
        <v>18</v>
      </c>
      <c r="I383" s="180" t="s">
        <v>80</v>
      </c>
      <c r="J383">
        <v>2017</v>
      </c>
    </row>
    <row r="384" spans="1:10" x14ac:dyDescent="0.2">
      <c r="A384" s="180" t="s">
        <v>764</v>
      </c>
      <c r="B384" s="181">
        <v>44852</v>
      </c>
      <c r="C384" s="180" t="s">
        <v>13</v>
      </c>
      <c r="D384">
        <v>18</v>
      </c>
      <c r="E384" s="180" t="s">
        <v>15</v>
      </c>
      <c r="F384">
        <v>1600</v>
      </c>
      <c r="G384" s="180" t="s">
        <v>17</v>
      </c>
      <c r="H384" s="180" t="s">
        <v>18</v>
      </c>
      <c r="I384" s="180" t="s">
        <v>79</v>
      </c>
      <c r="J384">
        <v>2017</v>
      </c>
    </row>
    <row r="385" spans="1:10" x14ac:dyDescent="0.2">
      <c r="A385" s="180" t="s">
        <v>765</v>
      </c>
      <c r="B385" s="181">
        <v>44852</v>
      </c>
      <c r="C385" s="180" t="s">
        <v>13</v>
      </c>
      <c r="D385">
        <v>22</v>
      </c>
      <c r="E385" s="180" t="s">
        <v>15</v>
      </c>
      <c r="F385">
        <v>1700</v>
      </c>
      <c r="G385" s="180" t="s">
        <v>17</v>
      </c>
      <c r="H385" s="180" t="s">
        <v>18</v>
      </c>
      <c r="I385" s="180" t="s">
        <v>79</v>
      </c>
      <c r="J385">
        <v>2017</v>
      </c>
    </row>
    <row r="386" spans="1:10" x14ac:dyDescent="0.2">
      <c r="A386" s="180" t="s">
        <v>766</v>
      </c>
      <c r="B386" s="181">
        <v>44853</v>
      </c>
      <c r="C386" s="180" t="s">
        <v>13</v>
      </c>
      <c r="D386">
        <v>17</v>
      </c>
      <c r="E386" s="180" t="s">
        <v>15</v>
      </c>
      <c r="F386">
        <v>1800</v>
      </c>
      <c r="G386" s="180" t="s">
        <v>17</v>
      </c>
      <c r="H386" s="180" t="s">
        <v>18</v>
      </c>
      <c r="I386" s="180" t="s">
        <v>79</v>
      </c>
      <c r="J386">
        <v>2017</v>
      </c>
    </row>
    <row r="387" spans="1:10" x14ac:dyDescent="0.2">
      <c r="A387" s="180" t="s">
        <v>767</v>
      </c>
      <c r="B387" s="181">
        <v>44853</v>
      </c>
      <c r="C387" s="180" t="s">
        <v>13</v>
      </c>
      <c r="D387">
        <v>14</v>
      </c>
      <c r="E387" s="180" t="s">
        <v>15</v>
      </c>
      <c r="F387">
        <v>1900</v>
      </c>
      <c r="G387" s="180" t="s">
        <v>17</v>
      </c>
      <c r="H387" s="180" t="s">
        <v>18</v>
      </c>
      <c r="I387" s="180" t="s">
        <v>79</v>
      </c>
      <c r="J387">
        <v>2017</v>
      </c>
    </row>
    <row r="388" spans="1:10" x14ac:dyDescent="0.2">
      <c r="A388" s="180" t="s">
        <v>768</v>
      </c>
      <c r="B388" s="181">
        <v>44853</v>
      </c>
      <c r="C388" s="180" t="s">
        <v>13</v>
      </c>
      <c r="D388">
        <v>7</v>
      </c>
      <c r="E388" s="180" t="s">
        <v>15</v>
      </c>
      <c r="F388">
        <v>2000</v>
      </c>
      <c r="G388" s="180" t="s">
        <v>17</v>
      </c>
      <c r="H388" s="180" t="s">
        <v>18</v>
      </c>
      <c r="I388" s="180" t="s">
        <v>79</v>
      </c>
      <c r="J388">
        <v>2017</v>
      </c>
    </row>
    <row r="389" spans="1:10" x14ac:dyDescent="0.2">
      <c r="A389" s="180" t="s">
        <v>769</v>
      </c>
      <c r="B389" s="181">
        <v>44853</v>
      </c>
      <c r="C389" s="180" t="s">
        <v>19</v>
      </c>
      <c r="D389">
        <v>25</v>
      </c>
      <c r="E389" s="180" t="s">
        <v>15</v>
      </c>
      <c r="F389">
        <v>2100</v>
      </c>
      <c r="G389" s="180" t="s">
        <v>17</v>
      </c>
      <c r="H389" s="180" t="s">
        <v>18</v>
      </c>
      <c r="I389" s="180" t="s">
        <v>80</v>
      </c>
      <c r="J389">
        <v>2017</v>
      </c>
    </row>
    <row r="390" spans="1:10" x14ac:dyDescent="0.2">
      <c r="A390" s="180" t="s">
        <v>770</v>
      </c>
      <c r="B390" s="181">
        <v>44854</v>
      </c>
      <c r="C390" s="180" t="s">
        <v>13</v>
      </c>
      <c r="D390">
        <v>24</v>
      </c>
      <c r="E390" s="180" t="s">
        <v>15</v>
      </c>
      <c r="F390">
        <v>2200</v>
      </c>
      <c r="G390" s="180" t="s">
        <v>17</v>
      </c>
      <c r="H390" s="180" t="s">
        <v>18</v>
      </c>
      <c r="I390" s="180" t="s">
        <v>79</v>
      </c>
      <c r="J390">
        <v>2017</v>
      </c>
    </row>
    <row r="391" spans="1:10" x14ac:dyDescent="0.2">
      <c r="A391" s="180" t="s">
        <v>771</v>
      </c>
      <c r="B391" s="181">
        <v>44854</v>
      </c>
      <c r="C391" s="180" t="s">
        <v>13</v>
      </c>
      <c r="D391">
        <v>13</v>
      </c>
      <c r="E391" s="180" t="s">
        <v>15</v>
      </c>
      <c r="F391">
        <v>2300</v>
      </c>
      <c r="G391" s="180" t="s">
        <v>17</v>
      </c>
      <c r="H391" s="180" t="s">
        <v>18</v>
      </c>
      <c r="I391" s="180" t="s">
        <v>79</v>
      </c>
      <c r="J391">
        <v>2017</v>
      </c>
    </row>
    <row r="392" spans="1:10" x14ac:dyDescent="0.2">
      <c r="A392" s="180" t="s">
        <v>772</v>
      </c>
      <c r="B392" s="181">
        <v>44854</v>
      </c>
      <c r="C392" s="180" t="s">
        <v>13</v>
      </c>
      <c r="D392">
        <v>4</v>
      </c>
      <c r="E392" s="180" t="s">
        <v>15</v>
      </c>
      <c r="F392">
        <v>2400</v>
      </c>
      <c r="G392" s="180" t="s">
        <v>17</v>
      </c>
      <c r="H392" s="180" t="s">
        <v>18</v>
      </c>
      <c r="I392" s="180" t="s">
        <v>79</v>
      </c>
      <c r="J392">
        <v>2017</v>
      </c>
    </row>
    <row r="393" spans="1:10" x14ac:dyDescent="0.2">
      <c r="A393" s="180" t="s">
        <v>773</v>
      </c>
      <c r="B393" s="181">
        <v>44854</v>
      </c>
      <c r="C393" s="180" t="s">
        <v>19</v>
      </c>
      <c r="D393">
        <v>25</v>
      </c>
      <c r="E393" s="180" t="s">
        <v>15</v>
      </c>
      <c r="F393">
        <v>2500</v>
      </c>
      <c r="G393" s="180" t="s">
        <v>17</v>
      </c>
      <c r="H393" s="180" t="s">
        <v>18</v>
      </c>
      <c r="I393" s="180" t="s">
        <v>80</v>
      </c>
      <c r="J393">
        <v>2017</v>
      </c>
    </row>
    <row r="394" spans="1:10" x14ac:dyDescent="0.2">
      <c r="A394" s="180" t="s">
        <v>774</v>
      </c>
      <c r="B394" s="181">
        <v>44855</v>
      </c>
      <c r="C394" s="180" t="s">
        <v>19</v>
      </c>
      <c r="D394">
        <v>24</v>
      </c>
      <c r="E394" s="180" t="s">
        <v>15</v>
      </c>
      <c r="F394">
        <v>2600</v>
      </c>
      <c r="G394" s="180" t="s">
        <v>17</v>
      </c>
      <c r="H394" s="180" t="s">
        <v>18</v>
      </c>
      <c r="I394" s="180" t="s">
        <v>80</v>
      </c>
      <c r="J394">
        <v>2017</v>
      </c>
    </row>
    <row r="395" spans="1:10" x14ac:dyDescent="0.2">
      <c r="A395" s="180" t="s">
        <v>775</v>
      </c>
      <c r="B395" s="181">
        <v>44855</v>
      </c>
      <c r="C395" s="180" t="s">
        <v>13</v>
      </c>
      <c r="D395">
        <v>17</v>
      </c>
      <c r="E395" s="180" t="s">
        <v>15</v>
      </c>
      <c r="F395">
        <v>2700</v>
      </c>
      <c r="G395" s="180" t="s">
        <v>17</v>
      </c>
      <c r="H395" s="180" t="s">
        <v>18</v>
      </c>
      <c r="I395" s="180" t="s">
        <v>79</v>
      </c>
      <c r="J395">
        <v>2017</v>
      </c>
    </row>
    <row r="396" spans="1:10" x14ac:dyDescent="0.2">
      <c r="A396" s="180" t="s">
        <v>776</v>
      </c>
      <c r="B396" s="181">
        <v>44855</v>
      </c>
      <c r="C396" s="180" t="s">
        <v>13</v>
      </c>
      <c r="D396">
        <v>22</v>
      </c>
      <c r="E396" s="180" t="s">
        <v>15</v>
      </c>
      <c r="F396">
        <v>2800</v>
      </c>
      <c r="G396" s="180" t="s">
        <v>17</v>
      </c>
      <c r="H396" s="180" t="s">
        <v>18</v>
      </c>
      <c r="I396" s="180" t="s">
        <v>79</v>
      </c>
      <c r="J396">
        <v>2017</v>
      </c>
    </row>
    <row r="397" spans="1:10" x14ac:dyDescent="0.2">
      <c r="A397" s="180" t="s">
        <v>777</v>
      </c>
      <c r="B397" s="181">
        <v>44858</v>
      </c>
      <c r="C397" s="180" t="s">
        <v>19</v>
      </c>
      <c r="D397">
        <v>23</v>
      </c>
      <c r="E397" s="180" t="s">
        <v>15</v>
      </c>
      <c r="F397">
        <v>2900</v>
      </c>
      <c r="G397" s="180" t="s">
        <v>17</v>
      </c>
      <c r="H397" s="180" t="s">
        <v>18</v>
      </c>
      <c r="I397" s="180" t="s">
        <v>80</v>
      </c>
      <c r="J397">
        <v>2017</v>
      </c>
    </row>
    <row r="398" spans="1:10" x14ac:dyDescent="0.2">
      <c r="A398" s="180" t="s">
        <v>778</v>
      </c>
      <c r="B398" s="181">
        <v>44858</v>
      </c>
      <c r="C398" s="180" t="s">
        <v>13</v>
      </c>
      <c r="D398">
        <v>9</v>
      </c>
      <c r="E398" s="180" t="s">
        <v>15</v>
      </c>
      <c r="F398">
        <v>3000</v>
      </c>
      <c r="G398" s="180" t="s">
        <v>17</v>
      </c>
      <c r="H398" s="180" t="s">
        <v>18</v>
      </c>
      <c r="I398" s="180" t="s">
        <v>79</v>
      </c>
      <c r="J398">
        <v>2017</v>
      </c>
    </row>
    <row r="399" spans="1:10" x14ac:dyDescent="0.2">
      <c r="A399" s="180" t="s">
        <v>779</v>
      </c>
      <c r="B399" s="181">
        <v>44858</v>
      </c>
      <c r="C399" s="180" t="s">
        <v>13</v>
      </c>
      <c r="D399">
        <v>5</v>
      </c>
      <c r="E399" s="180" t="s">
        <v>15</v>
      </c>
      <c r="F399">
        <v>3100</v>
      </c>
      <c r="G399" s="180" t="s">
        <v>17</v>
      </c>
      <c r="H399" s="180" t="s">
        <v>18</v>
      </c>
      <c r="I399" s="180" t="s">
        <v>79</v>
      </c>
      <c r="J399">
        <v>2017</v>
      </c>
    </row>
    <row r="400" spans="1:10" x14ac:dyDescent="0.2">
      <c r="A400" s="180" t="s">
        <v>780</v>
      </c>
      <c r="B400" s="181">
        <v>44858</v>
      </c>
      <c r="C400" s="180" t="s">
        <v>13</v>
      </c>
      <c r="D400">
        <v>23</v>
      </c>
      <c r="E400" s="180" t="s">
        <v>15</v>
      </c>
      <c r="F400">
        <v>3200</v>
      </c>
      <c r="G400" s="180" t="s">
        <v>17</v>
      </c>
      <c r="H400" s="180" t="s">
        <v>18</v>
      </c>
      <c r="I400" s="180" t="s">
        <v>79</v>
      </c>
      <c r="J400">
        <v>2017</v>
      </c>
    </row>
    <row r="401" spans="1:10" x14ac:dyDescent="0.2">
      <c r="A401" s="180" t="s">
        <v>781</v>
      </c>
      <c r="B401" s="181">
        <v>44859</v>
      </c>
      <c r="C401" s="180" t="s">
        <v>13</v>
      </c>
      <c r="D401">
        <v>23</v>
      </c>
      <c r="E401" s="180" t="s">
        <v>15</v>
      </c>
      <c r="F401">
        <v>3300</v>
      </c>
      <c r="G401" s="180" t="s">
        <v>17</v>
      </c>
      <c r="H401" s="180" t="s">
        <v>18</v>
      </c>
      <c r="I401" s="180" t="s">
        <v>79</v>
      </c>
      <c r="J401">
        <v>2017</v>
      </c>
    </row>
    <row r="402" spans="1:10" x14ac:dyDescent="0.2">
      <c r="A402" s="180" t="s">
        <v>782</v>
      </c>
      <c r="B402" s="181">
        <v>44859</v>
      </c>
      <c r="C402" s="180" t="s">
        <v>13</v>
      </c>
      <c r="D402">
        <v>9</v>
      </c>
      <c r="E402" s="180" t="s">
        <v>15</v>
      </c>
      <c r="F402">
        <v>3400</v>
      </c>
      <c r="G402" s="180" t="s">
        <v>17</v>
      </c>
      <c r="H402" s="180" t="s">
        <v>18</v>
      </c>
      <c r="I402" s="180" t="s">
        <v>79</v>
      </c>
      <c r="J402">
        <v>2017</v>
      </c>
    </row>
    <row r="403" spans="1:10" x14ac:dyDescent="0.2">
      <c r="A403" s="180" t="s">
        <v>783</v>
      </c>
      <c r="B403" s="181">
        <v>44859</v>
      </c>
      <c r="C403" s="180" t="s">
        <v>13</v>
      </c>
      <c r="D403">
        <v>8</v>
      </c>
      <c r="E403" s="180" t="s">
        <v>15</v>
      </c>
      <c r="F403">
        <v>3500</v>
      </c>
      <c r="G403" s="180" t="s">
        <v>17</v>
      </c>
      <c r="H403" s="180" t="s">
        <v>18</v>
      </c>
      <c r="I403" s="180" t="s">
        <v>79</v>
      </c>
      <c r="J403">
        <v>2017</v>
      </c>
    </row>
    <row r="404" spans="1:10" x14ac:dyDescent="0.2">
      <c r="A404" s="180" t="s">
        <v>784</v>
      </c>
      <c r="B404" s="181">
        <v>44859</v>
      </c>
      <c r="C404" s="180" t="s">
        <v>19</v>
      </c>
      <c r="D404">
        <v>25</v>
      </c>
      <c r="E404" s="180" t="s">
        <v>15</v>
      </c>
      <c r="F404">
        <v>3600</v>
      </c>
      <c r="G404" s="180" t="s">
        <v>17</v>
      </c>
      <c r="H404" s="180" t="s">
        <v>18</v>
      </c>
      <c r="I404" s="180" t="s">
        <v>80</v>
      </c>
      <c r="J404">
        <v>2017</v>
      </c>
    </row>
    <row r="405" spans="1:10" x14ac:dyDescent="0.2">
      <c r="A405" s="180" t="s">
        <v>785</v>
      </c>
      <c r="B405" s="181">
        <v>44860</v>
      </c>
      <c r="C405" s="180" t="s">
        <v>21</v>
      </c>
      <c r="D405">
        <v>9</v>
      </c>
      <c r="E405" s="180" t="s">
        <v>22</v>
      </c>
      <c r="F405">
        <v>3700</v>
      </c>
      <c r="G405" s="180" t="s">
        <v>20</v>
      </c>
      <c r="H405" s="180" t="s">
        <v>18</v>
      </c>
      <c r="I405" s="180" t="s">
        <v>81</v>
      </c>
      <c r="J405">
        <v>2018</v>
      </c>
    </row>
    <row r="406" spans="1:10" x14ac:dyDescent="0.2">
      <c r="A406" s="180" t="s">
        <v>786</v>
      </c>
      <c r="B406" s="181">
        <v>44860</v>
      </c>
      <c r="C406" s="180" t="s">
        <v>21</v>
      </c>
      <c r="D406">
        <v>22</v>
      </c>
      <c r="E406" s="180" t="s">
        <v>22</v>
      </c>
      <c r="F406">
        <v>3800</v>
      </c>
      <c r="G406" s="180" t="s">
        <v>20</v>
      </c>
      <c r="H406" s="180" t="s">
        <v>18</v>
      </c>
      <c r="I406" s="180" t="s">
        <v>81</v>
      </c>
      <c r="J406">
        <v>2018</v>
      </c>
    </row>
    <row r="407" spans="1:10" x14ac:dyDescent="0.2">
      <c r="A407" s="180" t="s">
        <v>787</v>
      </c>
      <c r="B407" s="181">
        <v>44860</v>
      </c>
      <c r="C407" s="180" t="s">
        <v>23</v>
      </c>
      <c r="D407">
        <v>29</v>
      </c>
      <c r="E407" s="180" t="s">
        <v>22</v>
      </c>
      <c r="F407">
        <v>3900</v>
      </c>
      <c r="G407" s="180" t="s">
        <v>20</v>
      </c>
      <c r="H407" s="180" t="s">
        <v>18</v>
      </c>
      <c r="I407" s="180" t="s">
        <v>82</v>
      </c>
      <c r="J407">
        <v>2019</v>
      </c>
    </row>
    <row r="408" spans="1:10" x14ac:dyDescent="0.2">
      <c r="A408" s="180" t="s">
        <v>788</v>
      </c>
      <c r="B408" s="181">
        <v>44862</v>
      </c>
      <c r="C408" s="180" t="s">
        <v>21</v>
      </c>
      <c r="D408">
        <v>15</v>
      </c>
      <c r="E408" s="180" t="s">
        <v>22</v>
      </c>
      <c r="F408">
        <v>4000</v>
      </c>
      <c r="G408" s="180" t="s">
        <v>20</v>
      </c>
      <c r="H408" s="180" t="s">
        <v>18</v>
      </c>
      <c r="I408" s="180" t="s">
        <v>81</v>
      </c>
      <c r="J408">
        <v>2018</v>
      </c>
    </row>
    <row r="409" spans="1:10" x14ac:dyDescent="0.2">
      <c r="A409" s="180" t="s">
        <v>789</v>
      </c>
      <c r="B409" s="181">
        <v>44862</v>
      </c>
      <c r="C409" s="180" t="s">
        <v>23</v>
      </c>
      <c r="D409">
        <v>29</v>
      </c>
      <c r="E409" s="180" t="s">
        <v>22</v>
      </c>
      <c r="F409">
        <v>4100</v>
      </c>
      <c r="G409" s="180" t="s">
        <v>20</v>
      </c>
      <c r="H409" s="180" t="s">
        <v>18</v>
      </c>
      <c r="I409" s="180" t="s">
        <v>82</v>
      </c>
      <c r="J409">
        <v>2019</v>
      </c>
    </row>
    <row r="410" spans="1:10" x14ac:dyDescent="0.2">
      <c r="A410" s="180" t="s">
        <v>790</v>
      </c>
      <c r="B410" s="181">
        <v>44865</v>
      </c>
      <c r="C410" s="180" t="s">
        <v>19</v>
      </c>
      <c r="D410">
        <v>22</v>
      </c>
      <c r="E410" s="180" t="s">
        <v>22</v>
      </c>
      <c r="F410">
        <v>4200</v>
      </c>
      <c r="G410" s="180" t="s">
        <v>20</v>
      </c>
      <c r="H410" s="180" t="s">
        <v>18</v>
      </c>
      <c r="I410" s="180" t="s">
        <v>80</v>
      </c>
      <c r="J410">
        <v>2017</v>
      </c>
    </row>
    <row r="411" spans="1:10" x14ac:dyDescent="0.2">
      <c r="A411" s="180" t="s">
        <v>791</v>
      </c>
      <c r="B411" s="181">
        <v>44865</v>
      </c>
      <c r="C411" s="180" t="s">
        <v>23</v>
      </c>
      <c r="D411">
        <v>28</v>
      </c>
      <c r="E411" s="180" t="s">
        <v>22</v>
      </c>
      <c r="F411">
        <v>1540</v>
      </c>
      <c r="G411" s="180" t="s">
        <v>20</v>
      </c>
      <c r="H411" s="180" t="s">
        <v>18</v>
      </c>
      <c r="I411" s="180" t="s">
        <v>82</v>
      </c>
      <c r="J411">
        <v>2019</v>
      </c>
    </row>
    <row r="412" spans="1:10" x14ac:dyDescent="0.2">
      <c r="A412" s="180" t="s">
        <v>792</v>
      </c>
      <c r="B412" s="181">
        <v>44865</v>
      </c>
      <c r="C412" s="180" t="s">
        <v>21</v>
      </c>
      <c r="D412">
        <v>6</v>
      </c>
      <c r="E412" s="180" t="s">
        <v>22</v>
      </c>
      <c r="F412">
        <v>4100</v>
      </c>
      <c r="G412" s="180" t="s">
        <v>20</v>
      </c>
      <c r="H412" s="180" t="s">
        <v>18</v>
      </c>
      <c r="I412" s="180" t="s">
        <v>81</v>
      </c>
      <c r="J412">
        <v>2018</v>
      </c>
    </row>
    <row r="413" spans="1:10" x14ac:dyDescent="0.2">
      <c r="A413" s="180" t="s">
        <v>793</v>
      </c>
      <c r="B413" s="181">
        <v>44865</v>
      </c>
      <c r="C413" s="180" t="s">
        <v>21</v>
      </c>
      <c r="D413">
        <v>9</v>
      </c>
      <c r="E413" s="180" t="s">
        <v>22</v>
      </c>
      <c r="F413">
        <v>4100</v>
      </c>
      <c r="G413" s="180" t="s">
        <v>20</v>
      </c>
      <c r="H413" s="180" t="s">
        <v>18</v>
      </c>
      <c r="I413" s="180" t="s">
        <v>81</v>
      </c>
      <c r="J413">
        <v>2018</v>
      </c>
    </row>
    <row r="414" spans="1:10" x14ac:dyDescent="0.2">
      <c r="A414" s="180" t="s">
        <v>794</v>
      </c>
      <c r="B414" s="181">
        <v>44866</v>
      </c>
      <c r="C414" s="180" t="s">
        <v>21</v>
      </c>
      <c r="D414">
        <v>6</v>
      </c>
      <c r="E414" s="180" t="s">
        <v>22</v>
      </c>
      <c r="F414">
        <v>4100</v>
      </c>
      <c r="G414" s="180" t="s">
        <v>20</v>
      </c>
      <c r="H414" s="180" t="s">
        <v>18</v>
      </c>
      <c r="I414" s="180" t="s">
        <v>81</v>
      </c>
      <c r="J414">
        <v>2018</v>
      </c>
    </row>
    <row r="415" spans="1:10" x14ac:dyDescent="0.2">
      <c r="A415" s="180" t="s">
        <v>795</v>
      </c>
      <c r="B415" s="181">
        <v>44866</v>
      </c>
      <c r="C415" s="180" t="s">
        <v>23</v>
      </c>
      <c r="D415">
        <v>28</v>
      </c>
      <c r="E415" s="180" t="s">
        <v>22</v>
      </c>
      <c r="F415">
        <v>4100</v>
      </c>
      <c r="G415" s="180" t="s">
        <v>20</v>
      </c>
      <c r="H415" s="180" t="s">
        <v>18</v>
      </c>
      <c r="I415" s="180" t="s">
        <v>82</v>
      </c>
      <c r="J415">
        <v>2019</v>
      </c>
    </row>
    <row r="416" spans="1:10" x14ac:dyDescent="0.2">
      <c r="A416" s="180" t="s">
        <v>796</v>
      </c>
      <c r="B416" s="181">
        <v>44866</v>
      </c>
      <c r="C416" s="180" t="s">
        <v>19</v>
      </c>
      <c r="D416">
        <v>20</v>
      </c>
      <c r="E416" s="180" t="s">
        <v>22</v>
      </c>
      <c r="F416">
        <v>4100</v>
      </c>
      <c r="G416" s="180" t="s">
        <v>20</v>
      </c>
      <c r="H416" s="180" t="s">
        <v>18</v>
      </c>
      <c r="I416" s="180" t="s">
        <v>80</v>
      </c>
      <c r="J416">
        <v>2017</v>
      </c>
    </row>
    <row r="417" spans="1:10" x14ac:dyDescent="0.2">
      <c r="A417" s="180" t="s">
        <v>797</v>
      </c>
      <c r="B417" s="181">
        <v>44866</v>
      </c>
      <c r="C417" s="180" t="s">
        <v>21</v>
      </c>
      <c r="D417">
        <v>1</v>
      </c>
      <c r="E417" s="180" t="s">
        <v>24</v>
      </c>
      <c r="F417">
        <v>4100</v>
      </c>
      <c r="G417" s="180" t="s">
        <v>20</v>
      </c>
      <c r="H417" s="180" t="s">
        <v>18</v>
      </c>
      <c r="I417" s="180" t="s">
        <v>81</v>
      </c>
      <c r="J417">
        <v>2018</v>
      </c>
    </row>
    <row r="418" spans="1:10" x14ac:dyDescent="0.2">
      <c r="A418" s="180" t="s">
        <v>798</v>
      </c>
      <c r="B418" s="181">
        <v>44866</v>
      </c>
      <c r="C418" s="180" t="s">
        <v>21</v>
      </c>
      <c r="D418">
        <v>1</v>
      </c>
      <c r="E418" s="180" t="s">
        <v>24</v>
      </c>
      <c r="F418">
        <v>4100</v>
      </c>
      <c r="G418" s="180" t="s">
        <v>20</v>
      </c>
      <c r="H418" s="180" t="s">
        <v>18</v>
      </c>
      <c r="I418" s="180" t="s">
        <v>81</v>
      </c>
      <c r="J418">
        <v>2018</v>
      </c>
    </row>
    <row r="419" spans="1:10" x14ac:dyDescent="0.2">
      <c r="A419" s="180" t="s">
        <v>799</v>
      </c>
      <c r="B419" s="181">
        <v>44866</v>
      </c>
      <c r="C419" s="180" t="s">
        <v>21</v>
      </c>
      <c r="D419">
        <v>3</v>
      </c>
      <c r="E419" s="180" t="s">
        <v>25</v>
      </c>
      <c r="F419">
        <v>4100</v>
      </c>
      <c r="G419" s="180" t="s">
        <v>20</v>
      </c>
      <c r="H419" s="180" t="s">
        <v>18</v>
      </c>
      <c r="I419" s="180" t="s">
        <v>81</v>
      </c>
      <c r="J419">
        <v>2018</v>
      </c>
    </row>
    <row r="420" spans="1:10" x14ac:dyDescent="0.2">
      <c r="A420" s="180" t="s">
        <v>800</v>
      </c>
      <c r="B420" s="181">
        <v>44867</v>
      </c>
      <c r="C420" s="180" t="s">
        <v>23</v>
      </c>
      <c r="D420">
        <v>28</v>
      </c>
      <c r="E420" s="180" t="s">
        <v>22</v>
      </c>
      <c r="F420">
        <v>4100</v>
      </c>
      <c r="G420" s="180" t="s">
        <v>20</v>
      </c>
      <c r="H420" s="180" t="s">
        <v>18</v>
      </c>
      <c r="I420" s="180" t="s">
        <v>82</v>
      </c>
      <c r="J420">
        <v>2019</v>
      </c>
    </row>
    <row r="421" spans="1:10" x14ac:dyDescent="0.2">
      <c r="A421" s="180" t="s">
        <v>801</v>
      </c>
      <c r="B421" s="181">
        <v>44867</v>
      </c>
      <c r="C421" s="180" t="s">
        <v>21</v>
      </c>
      <c r="D421">
        <v>5</v>
      </c>
      <c r="E421" s="180" t="s">
        <v>25</v>
      </c>
      <c r="F421">
        <v>4100</v>
      </c>
      <c r="G421" s="180" t="s">
        <v>20</v>
      </c>
      <c r="H421" s="180" t="s">
        <v>18</v>
      </c>
      <c r="I421" s="180" t="s">
        <v>81</v>
      </c>
      <c r="J421">
        <v>2018</v>
      </c>
    </row>
    <row r="422" spans="1:10" x14ac:dyDescent="0.2">
      <c r="A422" s="180" t="s">
        <v>802</v>
      </c>
      <c r="B422" s="181">
        <v>44867</v>
      </c>
      <c r="C422" s="180" t="s">
        <v>21</v>
      </c>
      <c r="D422">
        <v>14</v>
      </c>
      <c r="E422" s="180" t="s">
        <v>22</v>
      </c>
      <c r="F422">
        <v>4100</v>
      </c>
      <c r="G422" s="180" t="s">
        <v>20</v>
      </c>
      <c r="H422" s="180" t="s">
        <v>18</v>
      </c>
      <c r="I422" s="180" t="s">
        <v>81</v>
      </c>
      <c r="J422">
        <v>2018</v>
      </c>
    </row>
    <row r="423" spans="1:10" x14ac:dyDescent="0.2">
      <c r="A423" s="180" t="s">
        <v>803</v>
      </c>
      <c r="B423" s="181">
        <v>44867</v>
      </c>
      <c r="C423" s="180" t="s">
        <v>19</v>
      </c>
      <c r="D423">
        <v>19</v>
      </c>
      <c r="E423" s="180" t="s">
        <v>22</v>
      </c>
      <c r="F423">
        <v>680</v>
      </c>
      <c r="G423" s="180" t="s">
        <v>20</v>
      </c>
      <c r="H423" s="180" t="s">
        <v>18</v>
      </c>
      <c r="I423" s="180" t="s">
        <v>80</v>
      </c>
      <c r="J423">
        <v>2017</v>
      </c>
    </row>
    <row r="424" spans="1:10" x14ac:dyDescent="0.2">
      <c r="A424" s="180" t="s">
        <v>804</v>
      </c>
      <c r="B424" s="181">
        <v>44869</v>
      </c>
      <c r="C424" s="180" t="s">
        <v>23</v>
      </c>
      <c r="D424">
        <v>25</v>
      </c>
      <c r="E424" s="180" t="s">
        <v>22</v>
      </c>
      <c r="F424">
        <v>1166</v>
      </c>
      <c r="G424" s="180" t="s">
        <v>20</v>
      </c>
      <c r="H424" s="180" t="s">
        <v>18</v>
      </c>
      <c r="I424" s="180" t="s">
        <v>82</v>
      </c>
      <c r="J424">
        <v>2019</v>
      </c>
    </row>
    <row r="425" spans="1:10" x14ac:dyDescent="0.2">
      <c r="A425" s="180" t="s">
        <v>805</v>
      </c>
      <c r="B425" s="181">
        <v>44869</v>
      </c>
      <c r="C425" s="180" t="s">
        <v>23</v>
      </c>
      <c r="D425">
        <v>4</v>
      </c>
      <c r="E425" s="180" t="s">
        <v>22</v>
      </c>
      <c r="F425">
        <v>1652</v>
      </c>
      <c r="G425" s="180" t="s">
        <v>20</v>
      </c>
      <c r="H425" s="180" t="s">
        <v>18</v>
      </c>
      <c r="I425" s="180" t="s">
        <v>82</v>
      </c>
      <c r="J425">
        <v>2019</v>
      </c>
    </row>
    <row r="426" spans="1:10" x14ac:dyDescent="0.2">
      <c r="A426" s="180" t="s">
        <v>806</v>
      </c>
      <c r="B426" s="181">
        <v>44869</v>
      </c>
      <c r="C426" s="180" t="s">
        <v>19</v>
      </c>
      <c r="D426">
        <v>20</v>
      </c>
      <c r="E426" s="180" t="s">
        <v>22</v>
      </c>
      <c r="F426">
        <v>2138</v>
      </c>
      <c r="G426" s="180" t="s">
        <v>20</v>
      </c>
      <c r="H426" s="180" t="s">
        <v>18</v>
      </c>
      <c r="I426" s="180" t="s">
        <v>80</v>
      </c>
      <c r="J426">
        <v>2017</v>
      </c>
    </row>
    <row r="427" spans="1:10" x14ac:dyDescent="0.2">
      <c r="A427" s="180" t="s">
        <v>807</v>
      </c>
      <c r="B427" s="181">
        <v>44869</v>
      </c>
      <c r="C427" s="180" t="s">
        <v>21</v>
      </c>
      <c r="D427">
        <v>16</v>
      </c>
      <c r="E427" s="180" t="s">
        <v>22</v>
      </c>
      <c r="F427">
        <v>2624</v>
      </c>
      <c r="G427" s="180" t="s">
        <v>20</v>
      </c>
      <c r="H427" s="180" t="s">
        <v>18</v>
      </c>
      <c r="I427" s="180" t="s">
        <v>81</v>
      </c>
      <c r="J427">
        <v>2018</v>
      </c>
    </row>
    <row r="428" spans="1:10" x14ac:dyDescent="0.2">
      <c r="A428" s="180" t="s">
        <v>808</v>
      </c>
      <c r="B428" s="181">
        <v>44869</v>
      </c>
      <c r="C428" s="180" t="s">
        <v>21</v>
      </c>
      <c r="D428">
        <v>5</v>
      </c>
      <c r="E428" s="180" t="s">
        <v>25</v>
      </c>
      <c r="F428">
        <v>3110</v>
      </c>
      <c r="G428" s="180" t="s">
        <v>20</v>
      </c>
      <c r="H428" s="180" t="s">
        <v>18</v>
      </c>
      <c r="I428" s="180" t="s">
        <v>81</v>
      </c>
      <c r="J428">
        <v>2018</v>
      </c>
    </row>
    <row r="429" spans="1:10" x14ac:dyDescent="0.2">
      <c r="A429" s="180" t="s">
        <v>809</v>
      </c>
      <c r="B429" s="181">
        <v>44870</v>
      </c>
      <c r="C429" s="180" t="s">
        <v>19</v>
      </c>
      <c r="D429">
        <v>20</v>
      </c>
      <c r="E429" s="180" t="s">
        <v>22</v>
      </c>
      <c r="F429">
        <v>3596</v>
      </c>
      <c r="G429" s="180" t="s">
        <v>20</v>
      </c>
      <c r="H429" s="180" t="s">
        <v>18</v>
      </c>
      <c r="I429" s="180" t="s">
        <v>80</v>
      </c>
      <c r="J429">
        <v>2017</v>
      </c>
    </row>
    <row r="430" spans="1:10" x14ac:dyDescent="0.2">
      <c r="A430" s="180" t="s">
        <v>810</v>
      </c>
      <c r="B430" s="181">
        <v>44870</v>
      </c>
      <c r="C430" s="180" t="s">
        <v>21</v>
      </c>
      <c r="D430">
        <v>12</v>
      </c>
      <c r="E430" s="180" t="s">
        <v>22</v>
      </c>
      <c r="F430">
        <v>4082</v>
      </c>
      <c r="G430" s="180" t="s">
        <v>20</v>
      </c>
      <c r="H430" s="180" t="s">
        <v>18</v>
      </c>
      <c r="I430" s="180" t="s">
        <v>81</v>
      </c>
      <c r="J430">
        <v>2018</v>
      </c>
    </row>
    <row r="431" spans="1:10" x14ac:dyDescent="0.2">
      <c r="A431" s="180" t="s">
        <v>811</v>
      </c>
      <c r="B431" s="181">
        <v>44870</v>
      </c>
      <c r="C431" s="180" t="s">
        <v>23</v>
      </c>
      <c r="D431">
        <v>28</v>
      </c>
      <c r="E431" s="180" t="s">
        <v>22</v>
      </c>
      <c r="F431">
        <v>4568</v>
      </c>
      <c r="G431" s="180" t="s">
        <v>20</v>
      </c>
      <c r="H431" s="180" t="s">
        <v>18</v>
      </c>
      <c r="I431" s="180" t="s">
        <v>82</v>
      </c>
      <c r="J431">
        <v>2019</v>
      </c>
    </row>
    <row r="432" spans="1:10" x14ac:dyDescent="0.2">
      <c r="A432" s="180" t="s">
        <v>812</v>
      </c>
      <c r="B432" s="181">
        <v>44870</v>
      </c>
      <c r="C432" s="180" t="s">
        <v>21</v>
      </c>
      <c r="D432">
        <v>5</v>
      </c>
      <c r="E432" s="180" t="s">
        <v>25</v>
      </c>
      <c r="F432">
        <v>5054</v>
      </c>
      <c r="G432" s="180" t="s">
        <v>20</v>
      </c>
      <c r="H432" s="180" t="s">
        <v>18</v>
      </c>
      <c r="I432" s="180" t="s">
        <v>81</v>
      </c>
      <c r="J432">
        <v>2018</v>
      </c>
    </row>
    <row r="433" spans="1:10" x14ac:dyDescent="0.2">
      <c r="A433" s="180" t="s">
        <v>813</v>
      </c>
      <c r="B433" s="181">
        <v>44875</v>
      </c>
      <c r="C433" s="180" t="s">
        <v>21</v>
      </c>
      <c r="D433">
        <v>12</v>
      </c>
      <c r="E433" s="180" t="s">
        <v>22</v>
      </c>
      <c r="F433">
        <v>5540</v>
      </c>
      <c r="G433" s="180" t="s">
        <v>20</v>
      </c>
      <c r="H433" s="180" t="s">
        <v>18</v>
      </c>
      <c r="I433" s="180" t="s">
        <v>81</v>
      </c>
      <c r="J433">
        <v>2018</v>
      </c>
    </row>
    <row r="434" spans="1:10" x14ac:dyDescent="0.2">
      <c r="A434" s="180" t="s">
        <v>814</v>
      </c>
      <c r="B434" s="181">
        <v>44875</v>
      </c>
      <c r="C434" s="180" t="s">
        <v>19</v>
      </c>
      <c r="D434">
        <v>3</v>
      </c>
      <c r="E434" s="180" t="s">
        <v>26</v>
      </c>
      <c r="F434">
        <v>6026</v>
      </c>
      <c r="G434" s="180" t="s">
        <v>17</v>
      </c>
      <c r="H434" s="180" t="s">
        <v>18</v>
      </c>
      <c r="I434" s="180" t="s">
        <v>80</v>
      </c>
      <c r="J434">
        <v>2017</v>
      </c>
    </row>
    <row r="435" spans="1:10" x14ac:dyDescent="0.2">
      <c r="A435" s="180" t="s">
        <v>815</v>
      </c>
      <c r="B435" s="181">
        <v>44875</v>
      </c>
      <c r="C435" s="180" t="s">
        <v>19</v>
      </c>
      <c r="D435">
        <v>23</v>
      </c>
      <c r="E435" s="180" t="s">
        <v>26</v>
      </c>
      <c r="F435">
        <v>933.6</v>
      </c>
      <c r="G435" s="180" t="s">
        <v>17</v>
      </c>
      <c r="H435" s="180" t="s">
        <v>18</v>
      </c>
      <c r="I435" s="180" t="s">
        <v>80</v>
      </c>
      <c r="J435">
        <v>2017</v>
      </c>
    </row>
    <row r="436" spans="1:10" x14ac:dyDescent="0.2">
      <c r="A436" s="180" t="s">
        <v>816</v>
      </c>
      <c r="B436" s="181">
        <v>44875</v>
      </c>
      <c r="C436" s="180" t="s">
        <v>13</v>
      </c>
      <c r="D436">
        <v>6</v>
      </c>
      <c r="E436" s="180" t="s">
        <v>26</v>
      </c>
      <c r="F436">
        <v>600</v>
      </c>
      <c r="G436" s="180" t="s">
        <v>17</v>
      </c>
      <c r="H436" s="180" t="s">
        <v>18</v>
      </c>
      <c r="I436" s="180" t="s">
        <v>79</v>
      </c>
      <c r="J436">
        <v>2017</v>
      </c>
    </row>
    <row r="437" spans="1:10" x14ac:dyDescent="0.2">
      <c r="A437" s="180" t="s">
        <v>817</v>
      </c>
      <c r="B437" s="181">
        <v>44875</v>
      </c>
      <c r="C437" s="180" t="s">
        <v>13</v>
      </c>
      <c r="D437">
        <v>13</v>
      </c>
      <c r="E437" s="180" t="s">
        <v>26</v>
      </c>
      <c r="F437">
        <v>1445</v>
      </c>
      <c r="G437" s="180" t="s">
        <v>17</v>
      </c>
      <c r="H437" s="180" t="s">
        <v>18</v>
      </c>
      <c r="I437" s="180" t="s">
        <v>79</v>
      </c>
      <c r="J437">
        <v>2017</v>
      </c>
    </row>
    <row r="438" spans="1:10" x14ac:dyDescent="0.2">
      <c r="A438" s="180" t="s">
        <v>818</v>
      </c>
      <c r="B438" s="181">
        <v>44875</v>
      </c>
      <c r="C438" s="180" t="s">
        <v>23</v>
      </c>
      <c r="D438">
        <v>28</v>
      </c>
      <c r="E438" s="180" t="s">
        <v>22</v>
      </c>
      <c r="F438">
        <v>1330</v>
      </c>
      <c r="G438" s="180" t="s">
        <v>20</v>
      </c>
      <c r="H438" s="180" t="s">
        <v>18</v>
      </c>
      <c r="I438" s="180" t="s">
        <v>82</v>
      </c>
      <c r="J438">
        <v>2019</v>
      </c>
    </row>
    <row r="439" spans="1:10" x14ac:dyDescent="0.2">
      <c r="A439" s="180" t="s">
        <v>819</v>
      </c>
      <c r="B439" s="181">
        <v>44875</v>
      </c>
      <c r="C439" s="180" t="s">
        <v>21</v>
      </c>
      <c r="D439">
        <v>5</v>
      </c>
      <c r="E439" s="180" t="s">
        <v>25</v>
      </c>
      <c r="F439">
        <v>1215</v>
      </c>
      <c r="G439" s="180" t="s">
        <v>20</v>
      </c>
      <c r="H439" s="180" t="s">
        <v>18</v>
      </c>
      <c r="I439" s="180" t="s">
        <v>81</v>
      </c>
      <c r="J439">
        <v>2018</v>
      </c>
    </row>
    <row r="440" spans="1:10" x14ac:dyDescent="0.2">
      <c r="A440" s="180" t="s">
        <v>820</v>
      </c>
      <c r="B440" s="181">
        <v>44876</v>
      </c>
      <c r="C440" s="180" t="s">
        <v>19</v>
      </c>
      <c r="D440">
        <v>42</v>
      </c>
      <c r="E440" s="180" t="s">
        <v>26</v>
      </c>
      <c r="F440">
        <v>1100</v>
      </c>
      <c r="G440" s="180" t="s">
        <v>17</v>
      </c>
      <c r="H440" s="180" t="s">
        <v>18</v>
      </c>
      <c r="I440" s="180" t="s">
        <v>80</v>
      </c>
      <c r="J440">
        <v>2017</v>
      </c>
    </row>
    <row r="441" spans="1:10" x14ac:dyDescent="0.2">
      <c r="A441" s="180" t="s">
        <v>821</v>
      </c>
      <c r="B441" s="181">
        <v>44876</v>
      </c>
      <c r="C441" s="180" t="s">
        <v>21</v>
      </c>
      <c r="D441">
        <v>11</v>
      </c>
      <c r="E441" s="180" t="s">
        <v>22</v>
      </c>
      <c r="F441">
        <v>985</v>
      </c>
      <c r="G441" s="180" t="s">
        <v>20</v>
      </c>
      <c r="H441" s="180" t="s">
        <v>18</v>
      </c>
      <c r="I441" s="180" t="s">
        <v>81</v>
      </c>
      <c r="J441">
        <v>2018</v>
      </c>
    </row>
    <row r="442" spans="1:10" x14ac:dyDescent="0.2">
      <c r="A442" s="180" t="s">
        <v>822</v>
      </c>
      <c r="B442" s="181">
        <v>44876</v>
      </c>
      <c r="C442" s="180" t="s">
        <v>23</v>
      </c>
      <c r="D442">
        <v>10</v>
      </c>
      <c r="E442" s="180" t="s">
        <v>22</v>
      </c>
      <c r="F442">
        <v>870</v>
      </c>
      <c r="G442" s="180" t="s">
        <v>20</v>
      </c>
      <c r="H442" s="180" t="s">
        <v>18</v>
      </c>
      <c r="I442" s="180" t="s">
        <v>82</v>
      </c>
      <c r="J442">
        <v>2019</v>
      </c>
    </row>
    <row r="443" spans="1:10" x14ac:dyDescent="0.2">
      <c r="A443" s="180" t="s">
        <v>823</v>
      </c>
      <c r="B443" s="181">
        <v>44876</v>
      </c>
      <c r="C443" s="180" t="s">
        <v>23</v>
      </c>
      <c r="D443">
        <v>18</v>
      </c>
      <c r="E443" s="180" t="s">
        <v>22</v>
      </c>
      <c r="F443">
        <v>755</v>
      </c>
      <c r="G443" s="180" t="s">
        <v>20</v>
      </c>
      <c r="H443" s="180" t="s">
        <v>18</v>
      </c>
      <c r="I443" s="180" t="s">
        <v>82</v>
      </c>
      <c r="J443">
        <v>2019</v>
      </c>
    </row>
    <row r="444" spans="1:10" x14ac:dyDescent="0.2">
      <c r="A444" s="180" t="s">
        <v>824</v>
      </c>
      <c r="B444" s="181">
        <v>44876</v>
      </c>
      <c r="C444" s="180" t="s">
        <v>21</v>
      </c>
      <c r="D444">
        <v>5</v>
      </c>
      <c r="E444" s="180" t="s">
        <v>25</v>
      </c>
      <c r="F444">
        <v>640</v>
      </c>
      <c r="G444" s="180" t="s">
        <v>20</v>
      </c>
      <c r="H444" s="180" t="s">
        <v>18</v>
      </c>
      <c r="I444" s="180" t="s">
        <v>81</v>
      </c>
      <c r="J444">
        <v>2018</v>
      </c>
    </row>
    <row r="445" spans="1:10" x14ac:dyDescent="0.2">
      <c r="A445" s="180" t="s">
        <v>825</v>
      </c>
      <c r="B445" s="181">
        <v>44879</v>
      </c>
      <c r="C445" s="180" t="s">
        <v>19</v>
      </c>
      <c r="D445">
        <v>11</v>
      </c>
      <c r="E445" s="180" t="s">
        <v>26</v>
      </c>
      <c r="F445">
        <v>525</v>
      </c>
      <c r="G445" s="180" t="s">
        <v>17</v>
      </c>
      <c r="H445" s="180" t="s">
        <v>18</v>
      </c>
      <c r="I445" s="180" t="s">
        <v>80</v>
      </c>
      <c r="J445">
        <v>2017</v>
      </c>
    </row>
    <row r="446" spans="1:10" x14ac:dyDescent="0.2">
      <c r="A446" s="180" t="s">
        <v>826</v>
      </c>
      <c r="B446" s="181">
        <v>44879</v>
      </c>
      <c r="C446" s="180" t="s">
        <v>19</v>
      </c>
      <c r="D446">
        <v>22</v>
      </c>
      <c r="E446" s="180" t="s">
        <v>26</v>
      </c>
      <c r="F446">
        <v>410</v>
      </c>
      <c r="G446" s="180" t="s">
        <v>17</v>
      </c>
      <c r="H446" s="180" t="s">
        <v>18</v>
      </c>
      <c r="I446" s="180" t="s">
        <v>80</v>
      </c>
      <c r="J446">
        <v>2017</v>
      </c>
    </row>
    <row r="447" spans="1:10" x14ac:dyDescent="0.2">
      <c r="A447" s="180" t="s">
        <v>827</v>
      </c>
      <c r="B447" s="181">
        <v>44879</v>
      </c>
      <c r="C447" s="180" t="s">
        <v>19</v>
      </c>
      <c r="D447">
        <v>2</v>
      </c>
      <c r="E447" s="180" t="s">
        <v>26</v>
      </c>
      <c r="F447">
        <v>295</v>
      </c>
      <c r="G447" s="180" t="s">
        <v>17</v>
      </c>
      <c r="H447" s="180" t="s">
        <v>18</v>
      </c>
      <c r="I447" s="180" t="s">
        <v>80</v>
      </c>
      <c r="J447">
        <v>2017</v>
      </c>
    </row>
    <row r="448" spans="1:10" x14ac:dyDescent="0.2">
      <c r="A448" s="180" t="s">
        <v>828</v>
      </c>
      <c r="B448" s="181">
        <v>44879</v>
      </c>
      <c r="C448" s="180" t="s">
        <v>19</v>
      </c>
      <c r="D448">
        <v>7</v>
      </c>
      <c r="E448" s="180" t="s">
        <v>26</v>
      </c>
      <c r="F448">
        <v>401</v>
      </c>
      <c r="G448" s="180" t="s">
        <v>17</v>
      </c>
      <c r="H448" s="180" t="s">
        <v>18</v>
      </c>
      <c r="I448" s="180" t="s">
        <v>80</v>
      </c>
      <c r="J448">
        <v>2017</v>
      </c>
    </row>
    <row r="449" spans="1:10" x14ac:dyDescent="0.2">
      <c r="A449" s="180" t="s">
        <v>829</v>
      </c>
      <c r="B449" s="181">
        <v>44879</v>
      </c>
      <c r="C449" s="180" t="s">
        <v>21</v>
      </c>
      <c r="D449">
        <v>17</v>
      </c>
      <c r="E449" s="180" t="s">
        <v>25</v>
      </c>
      <c r="F449">
        <v>1700</v>
      </c>
      <c r="G449" s="180" t="s">
        <v>20</v>
      </c>
      <c r="H449" s="180" t="s">
        <v>18</v>
      </c>
      <c r="I449" s="180" t="s">
        <v>81</v>
      </c>
      <c r="J449">
        <v>2018</v>
      </c>
    </row>
    <row r="450" spans="1:10" x14ac:dyDescent="0.2">
      <c r="A450" s="180" t="s">
        <v>830</v>
      </c>
      <c r="B450" s="181">
        <v>44879</v>
      </c>
      <c r="C450" s="180" t="s">
        <v>23</v>
      </c>
      <c r="D450">
        <v>23</v>
      </c>
      <c r="E450" s="180" t="s">
        <v>22</v>
      </c>
      <c r="F450">
        <v>1238.2</v>
      </c>
      <c r="G450" s="180" t="s">
        <v>20</v>
      </c>
      <c r="H450" s="180" t="s">
        <v>18</v>
      </c>
      <c r="I450" s="180" t="s">
        <v>82</v>
      </c>
      <c r="J450">
        <v>2019</v>
      </c>
    </row>
    <row r="451" spans="1:10" x14ac:dyDescent="0.2">
      <c r="A451" s="180" t="s">
        <v>831</v>
      </c>
      <c r="B451" s="181">
        <v>44879</v>
      </c>
      <c r="C451" s="180" t="s">
        <v>23</v>
      </c>
      <c r="D451">
        <v>7</v>
      </c>
      <c r="E451" s="180" t="s">
        <v>22</v>
      </c>
      <c r="F451">
        <v>361.8</v>
      </c>
      <c r="G451" s="180" t="s">
        <v>20</v>
      </c>
      <c r="H451" s="180" t="s">
        <v>18</v>
      </c>
      <c r="I451" s="180" t="s">
        <v>82</v>
      </c>
      <c r="J451">
        <v>2019</v>
      </c>
    </row>
    <row r="452" spans="1:10" x14ac:dyDescent="0.2">
      <c r="A452" s="180" t="s">
        <v>832</v>
      </c>
      <c r="B452" s="181">
        <v>44880</v>
      </c>
      <c r="C452" s="180" t="s">
        <v>23</v>
      </c>
      <c r="D452">
        <v>20</v>
      </c>
      <c r="E452" s="180" t="s">
        <v>22</v>
      </c>
      <c r="F452">
        <v>751</v>
      </c>
      <c r="G452" s="180" t="s">
        <v>20</v>
      </c>
      <c r="H452" s="180" t="s">
        <v>18</v>
      </c>
      <c r="I452" s="180" t="s">
        <v>82</v>
      </c>
      <c r="J452">
        <v>2019</v>
      </c>
    </row>
    <row r="453" spans="1:10" x14ac:dyDescent="0.2">
      <c r="A453" s="180" t="s">
        <v>833</v>
      </c>
      <c r="B453" s="181">
        <v>44881</v>
      </c>
      <c r="C453" s="180" t="s">
        <v>23</v>
      </c>
      <c r="D453">
        <v>2</v>
      </c>
      <c r="E453" s="180" t="s">
        <v>22</v>
      </c>
      <c r="F453">
        <v>1140.2</v>
      </c>
      <c r="G453" s="180" t="s">
        <v>20</v>
      </c>
      <c r="H453" s="180" t="s">
        <v>18</v>
      </c>
      <c r="I453" s="180" t="s">
        <v>82</v>
      </c>
      <c r="J453">
        <v>2019</v>
      </c>
    </row>
    <row r="454" spans="1:10" x14ac:dyDescent="0.2">
      <c r="A454" s="180" t="s">
        <v>834</v>
      </c>
      <c r="B454" s="181">
        <v>44881</v>
      </c>
      <c r="C454" s="180" t="s">
        <v>23</v>
      </c>
      <c r="D454">
        <v>27</v>
      </c>
      <c r="E454" s="180" t="s">
        <v>22</v>
      </c>
      <c r="F454">
        <v>1529.4</v>
      </c>
      <c r="G454" s="180" t="s">
        <v>20</v>
      </c>
      <c r="H454" s="180" t="s">
        <v>18</v>
      </c>
      <c r="I454" s="180" t="s">
        <v>82</v>
      </c>
      <c r="J454">
        <v>2019</v>
      </c>
    </row>
    <row r="455" spans="1:10" x14ac:dyDescent="0.2">
      <c r="A455" s="180" t="s">
        <v>835</v>
      </c>
      <c r="B455" s="181">
        <v>44881</v>
      </c>
      <c r="C455" s="180" t="s">
        <v>23</v>
      </c>
      <c r="D455">
        <v>2</v>
      </c>
      <c r="E455" s="180" t="s">
        <v>22</v>
      </c>
      <c r="F455">
        <v>1918.6</v>
      </c>
      <c r="G455" s="180" t="s">
        <v>20</v>
      </c>
      <c r="H455" s="180" t="s">
        <v>18</v>
      </c>
      <c r="I455" s="180" t="s">
        <v>82</v>
      </c>
      <c r="J455">
        <v>2019</v>
      </c>
    </row>
    <row r="456" spans="1:10" x14ac:dyDescent="0.2">
      <c r="A456" s="180" t="s">
        <v>836</v>
      </c>
      <c r="B456" s="181">
        <v>44881</v>
      </c>
      <c r="C456" s="180" t="s">
        <v>19</v>
      </c>
      <c r="D456">
        <v>42</v>
      </c>
      <c r="E456" s="180" t="s">
        <v>26</v>
      </c>
      <c r="F456">
        <v>2307.8000000000002</v>
      </c>
      <c r="G456" s="180" t="s">
        <v>17</v>
      </c>
      <c r="H456" s="180" t="s">
        <v>18</v>
      </c>
      <c r="I456" s="180" t="s">
        <v>80</v>
      </c>
      <c r="J456">
        <v>2017</v>
      </c>
    </row>
    <row r="457" spans="1:10" x14ac:dyDescent="0.2">
      <c r="A457" s="180" t="s">
        <v>837</v>
      </c>
      <c r="B457" s="181">
        <v>44881</v>
      </c>
      <c r="C457" s="180" t="s">
        <v>19</v>
      </c>
      <c r="D457">
        <v>5</v>
      </c>
      <c r="E457" s="180" t="s">
        <v>26</v>
      </c>
      <c r="F457">
        <v>2697</v>
      </c>
      <c r="G457" s="180" t="s">
        <v>17</v>
      </c>
      <c r="H457" s="180" t="s">
        <v>18</v>
      </c>
      <c r="I457" s="180" t="s">
        <v>80</v>
      </c>
      <c r="J457">
        <v>2017</v>
      </c>
    </row>
    <row r="458" spans="1:10" x14ac:dyDescent="0.2">
      <c r="A458" s="180" t="s">
        <v>838</v>
      </c>
      <c r="B458" s="181">
        <v>44882</v>
      </c>
      <c r="C458" s="180" t="s">
        <v>23</v>
      </c>
      <c r="D458">
        <v>7</v>
      </c>
      <c r="E458" s="180" t="s">
        <v>22</v>
      </c>
      <c r="F458">
        <v>3086.2</v>
      </c>
      <c r="G458" s="180" t="s">
        <v>20</v>
      </c>
      <c r="H458" s="180" t="s">
        <v>18</v>
      </c>
      <c r="I458" s="180" t="s">
        <v>82</v>
      </c>
      <c r="J458">
        <v>2019</v>
      </c>
    </row>
    <row r="459" spans="1:10" x14ac:dyDescent="0.2">
      <c r="A459" s="180" t="s">
        <v>839</v>
      </c>
      <c r="B459" s="181">
        <v>44882</v>
      </c>
      <c r="C459" s="180" t="s">
        <v>23</v>
      </c>
      <c r="D459">
        <v>24</v>
      </c>
      <c r="E459" s="180" t="s">
        <v>22</v>
      </c>
      <c r="F459">
        <v>3475.4</v>
      </c>
      <c r="G459" s="180" t="s">
        <v>20</v>
      </c>
      <c r="H459" s="180" t="s">
        <v>18</v>
      </c>
      <c r="I459" s="180" t="s">
        <v>82</v>
      </c>
      <c r="J459">
        <v>2019</v>
      </c>
    </row>
    <row r="460" spans="1:10" x14ac:dyDescent="0.2">
      <c r="A460" s="180" t="s">
        <v>840</v>
      </c>
      <c r="B460" s="181">
        <v>44882</v>
      </c>
      <c r="C460" s="180" t="s">
        <v>19</v>
      </c>
      <c r="D460">
        <v>3</v>
      </c>
      <c r="E460" s="180" t="s">
        <v>26</v>
      </c>
      <c r="F460">
        <v>3864.6</v>
      </c>
      <c r="G460" s="180" t="s">
        <v>17</v>
      </c>
      <c r="H460" s="180" t="s">
        <v>18</v>
      </c>
      <c r="I460" s="180" t="s">
        <v>80</v>
      </c>
      <c r="J460">
        <v>2017</v>
      </c>
    </row>
    <row r="461" spans="1:10" x14ac:dyDescent="0.2">
      <c r="A461" s="180" t="s">
        <v>841</v>
      </c>
      <c r="B461" s="181">
        <v>44882</v>
      </c>
      <c r="C461" s="180" t="s">
        <v>19</v>
      </c>
      <c r="D461">
        <v>5</v>
      </c>
      <c r="E461" s="180" t="s">
        <v>26</v>
      </c>
      <c r="F461">
        <v>4253.8</v>
      </c>
      <c r="G461" s="180" t="s">
        <v>17</v>
      </c>
      <c r="H461" s="180" t="s">
        <v>18</v>
      </c>
      <c r="I461" s="180" t="s">
        <v>80</v>
      </c>
      <c r="J461">
        <v>2017</v>
      </c>
    </row>
    <row r="462" spans="1:10" x14ac:dyDescent="0.2">
      <c r="A462" s="180" t="s">
        <v>842</v>
      </c>
      <c r="B462" s="181">
        <v>44882</v>
      </c>
      <c r="C462" s="180" t="s">
        <v>19</v>
      </c>
      <c r="D462">
        <v>17</v>
      </c>
      <c r="E462" s="180" t="s">
        <v>26</v>
      </c>
      <c r="F462">
        <v>4643</v>
      </c>
      <c r="G462" s="180" t="s">
        <v>17</v>
      </c>
      <c r="H462" s="180" t="s">
        <v>18</v>
      </c>
      <c r="I462" s="180" t="s">
        <v>80</v>
      </c>
      <c r="J462">
        <v>2017</v>
      </c>
    </row>
    <row r="463" spans="1:10" x14ac:dyDescent="0.2">
      <c r="A463" s="180" t="s">
        <v>843</v>
      </c>
      <c r="B463" s="181">
        <v>44882</v>
      </c>
      <c r="C463" s="180" t="s">
        <v>19</v>
      </c>
      <c r="D463">
        <v>12</v>
      </c>
      <c r="E463" s="180" t="s">
        <v>26</v>
      </c>
      <c r="F463">
        <v>5032.2</v>
      </c>
      <c r="G463" s="180" t="s">
        <v>17</v>
      </c>
      <c r="H463" s="180" t="s">
        <v>18</v>
      </c>
      <c r="I463" s="180" t="s">
        <v>80</v>
      </c>
      <c r="J463">
        <v>2017</v>
      </c>
    </row>
    <row r="464" spans="1:10" x14ac:dyDescent="0.2">
      <c r="A464" s="180" t="s">
        <v>844</v>
      </c>
      <c r="B464" s="181">
        <v>44882</v>
      </c>
      <c r="C464" s="180" t="s">
        <v>19</v>
      </c>
      <c r="D464">
        <v>7</v>
      </c>
      <c r="E464" s="180" t="s">
        <v>26</v>
      </c>
      <c r="F464">
        <v>5421.4</v>
      </c>
      <c r="G464" s="180" t="s">
        <v>17</v>
      </c>
      <c r="H464" s="180" t="s">
        <v>18</v>
      </c>
      <c r="I464" s="180" t="s">
        <v>80</v>
      </c>
      <c r="J464">
        <v>2017</v>
      </c>
    </row>
    <row r="465" spans="1:10" x14ac:dyDescent="0.2">
      <c r="A465" s="180" t="s">
        <v>845</v>
      </c>
      <c r="B465" s="181">
        <v>44882</v>
      </c>
      <c r="C465" s="180" t="s">
        <v>21</v>
      </c>
      <c r="D465">
        <v>10</v>
      </c>
      <c r="E465" s="180" t="s">
        <v>22</v>
      </c>
      <c r="F465">
        <v>5810.6</v>
      </c>
      <c r="G465" s="180" t="s">
        <v>20</v>
      </c>
      <c r="H465" s="180" t="s">
        <v>18</v>
      </c>
      <c r="I465" s="180" t="s">
        <v>81</v>
      </c>
      <c r="J465">
        <v>2018</v>
      </c>
    </row>
    <row r="466" spans="1:10" x14ac:dyDescent="0.2">
      <c r="A466" s="180" t="s">
        <v>846</v>
      </c>
      <c r="B466" s="181">
        <v>44881</v>
      </c>
      <c r="C466" s="180" t="s">
        <v>21</v>
      </c>
      <c r="D466">
        <v>16</v>
      </c>
      <c r="E466" s="180" t="s">
        <v>25</v>
      </c>
      <c r="F466">
        <v>6199.8</v>
      </c>
      <c r="G466" s="180" t="s">
        <v>20</v>
      </c>
      <c r="H466" s="180" t="s">
        <v>18</v>
      </c>
      <c r="I466" s="180" t="s">
        <v>81</v>
      </c>
      <c r="J466">
        <v>2018</v>
      </c>
    </row>
    <row r="467" spans="1:10" x14ac:dyDescent="0.2">
      <c r="A467" s="180" t="s">
        <v>847</v>
      </c>
      <c r="B467" s="181">
        <v>44881</v>
      </c>
      <c r="C467" s="180" t="s">
        <v>21</v>
      </c>
      <c r="D467">
        <v>2</v>
      </c>
      <c r="E467" s="180" t="s">
        <v>25</v>
      </c>
      <c r="F467">
        <v>6589</v>
      </c>
      <c r="G467" s="180" t="s">
        <v>20</v>
      </c>
      <c r="H467" s="180" t="s">
        <v>18</v>
      </c>
      <c r="I467" s="180" t="s">
        <v>81</v>
      </c>
      <c r="J467">
        <v>2018</v>
      </c>
    </row>
    <row r="468" spans="1:10" x14ac:dyDescent="0.2">
      <c r="A468" s="180" t="s">
        <v>848</v>
      </c>
      <c r="B468" s="181">
        <v>44881</v>
      </c>
      <c r="C468" s="180" t="s">
        <v>21</v>
      </c>
      <c r="D468">
        <v>2</v>
      </c>
      <c r="E468" s="180" t="s">
        <v>25</v>
      </c>
      <c r="F468">
        <v>6978.2</v>
      </c>
      <c r="G468" s="180" t="s">
        <v>20</v>
      </c>
      <c r="H468" s="180" t="s">
        <v>18</v>
      </c>
      <c r="I468" s="180" t="s">
        <v>81</v>
      </c>
      <c r="J468">
        <v>2018</v>
      </c>
    </row>
    <row r="469" spans="1:10" x14ac:dyDescent="0.2">
      <c r="A469" s="180" t="s">
        <v>849</v>
      </c>
      <c r="B469" s="181">
        <v>44881</v>
      </c>
      <c r="C469" s="180" t="s">
        <v>21</v>
      </c>
      <c r="D469">
        <v>2</v>
      </c>
      <c r="E469" s="180" t="s">
        <v>25</v>
      </c>
      <c r="F469">
        <v>7367.4</v>
      </c>
      <c r="G469" s="180" t="s">
        <v>20</v>
      </c>
      <c r="H469" s="180" t="s">
        <v>18</v>
      </c>
      <c r="I469" s="180" t="s">
        <v>81</v>
      </c>
      <c r="J469">
        <v>2018</v>
      </c>
    </row>
    <row r="470" spans="1:10" x14ac:dyDescent="0.2">
      <c r="A470" s="180" t="s">
        <v>850</v>
      </c>
      <c r="B470" s="181">
        <v>44882</v>
      </c>
      <c r="C470" s="180" t="s">
        <v>21</v>
      </c>
      <c r="D470">
        <v>2</v>
      </c>
      <c r="E470" s="180" t="s">
        <v>25</v>
      </c>
      <c r="F470">
        <v>7756.6</v>
      </c>
      <c r="G470" s="180" t="s">
        <v>20</v>
      </c>
      <c r="H470" s="180" t="s">
        <v>18</v>
      </c>
      <c r="I470" s="180" t="s">
        <v>81</v>
      </c>
      <c r="J470">
        <v>2018</v>
      </c>
    </row>
    <row r="471" spans="1:10" x14ac:dyDescent="0.2">
      <c r="A471" s="180" t="s">
        <v>851</v>
      </c>
      <c r="B471" s="181">
        <v>44882</v>
      </c>
      <c r="C471" s="180" t="s">
        <v>21</v>
      </c>
      <c r="D471">
        <v>2</v>
      </c>
      <c r="E471" s="180" t="s">
        <v>25</v>
      </c>
      <c r="F471">
        <v>8145.8</v>
      </c>
      <c r="G471" s="180" t="s">
        <v>20</v>
      </c>
      <c r="H471" s="180" t="s">
        <v>18</v>
      </c>
      <c r="I471" s="180" t="s">
        <v>81</v>
      </c>
      <c r="J471">
        <v>2018</v>
      </c>
    </row>
    <row r="472" spans="1:10" x14ac:dyDescent="0.2">
      <c r="A472" s="180" t="s">
        <v>852</v>
      </c>
      <c r="B472" s="181">
        <v>44883</v>
      </c>
      <c r="C472" s="180" t="s">
        <v>21</v>
      </c>
      <c r="D472">
        <v>2</v>
      </c>
      <c r="E472" s="180" t="s">
        <v>25</v>
      </c>
      <c r="F472">
        <v>87</v>
      </c>
      <c r="G472" s="180" t="s">
        <v>20</v>
      </c>
      <c r="H472" s="180" t="s">
        <v>18</v>
      </c>
      <c r="I472" s="180" t="s">
        <v>81</v>
      </c>
      <c r="J472">
        <v>2018</v>
      </c>
    </row>
    <row r="473" spans="1:10" x14ac:dyDescent="0.2">
      <c r="A473" s="180" t="s">
        <v>853</v>
      </c>
      <c r="B473" s="181">
        <v>44883</v>
      </c>
      <c r="C473" s="180" t="s">
        <v>21</v>
      </c>
      <c r="D473">
        <v>11</v>
      </c>
      <c r="E473" s="180" t="s">
        <v>22</v>
      </c>
      <c r="F473">
        <v>972</v>
      </c>
      <c r="G473" s="180" t="s">
        <v>20</v>
      </c>
      <c r="H473" s="180" t="s">
        <v>18</v>
      </c>
      <c r="I473" s="180" t="s">
        <v>81</v>
      </c>
      <c r="J473">
        <v>2018</v>
      </c>
    </row>
    <row r="474" spans="1:10" x14ac:dyDescent="0.2">
      <c r="A474" s="180" t="s">
        <v>854</v>
      </c>
      <c r="B474" s="181">
        <v>44883</v>
      </c>
      <c r="C474" s="180" t="s">
        <v>23</v>
      </c>
      <c r="D474">
        <v>4</v>
      </c>
      <c r="E474" s="180" t="s">
        <v>22</v>
      </c>
      <c r="F474">
        <v>130</v>
      </c>
      <c r="G474" s="180" t="s">
        <v>20</v>
      </c>
      <c r="H474" s="180" t="s">
        <v>18</v>
      </c>
      <c r="I474" s="180" t="s">
        <v>82</v>
      </c>
      <c r="J474">
        <v>2019</v>
      </c>
    </row>
    <row r="475" spans="1:10" x14ac:dyDescent="0.2">
      <c r="A475" s="180" t="s">
        <v>855</v>
      </c>
      <c r="B475" s="181">
        <v>44883</v>
      </c>
      <c r="C475" s="180" t="s">
        <v>23</v>
      </c>
      <c r="D475">
        <v>26</v>
      </c>
      <c r="E475" s="180" t="s">
        <v>22</v>
      </c>
      <c r="F475">
        <v>1190</v>
      </c>
      <c r="G475" s="180" t="s">
        <v>20</v>
      </c>
      <c r="H475" s="180" t="s">
        <v>18</v>
      </c>
      <c r="I475" s="180" t="s">
        <v>82</v>
      </c>
      <c r="J475">
        <v>2019</v>
      </c>
    </row>
    <row r="476" spans="1:10" x14ac:dyDescent="0.2">
      <c r="A476" s="180" t="s">
        <v>856</v>
      </c>
      <c r="B476" s="181">
        <v>44883</v>
      </c>
      <c r="C476" s="180" t="s">
        <v>19</v>
      </c>
      <c r="D476">
        <v>12</v>
      </c>
      <c r="E476" s="180" t="s">
        <v>25</v>
      </c>
      <c r="F476">
        <v>743.8</v>
      </c>
      <c r="G476" s="180" t="s">
        <v>20</v>
      </c>
      <c r="H476" s="180" t="s">
        <v>18</v>
      </c>
      <c r="I476" s="180" t="s">
        <v>80</v>
      </c>
      <c r="J476">
        <v>2017</v>
      </c>
    </row>
    <row r="477" spans="1:10" x14ac:dyDescent="0.2">
      <c r="A477" s="180" t="s">
        <v>857</v>
      </c>
      <c r="B477" s="181">
        <v>44883</v>
      </c>
      <c r="C477" s="180" t="s">
        <v>19</v>
      </c>
      <c r="D477">
        <v>21</v>
      </c>
      <c r="E477" s="180" t="s">
        <v>26</v>
      </c>
      <c r="F477">
        <v>1059.7</v>
      </c>
      <c r="G477" s="180" t="s">
        <v>17</v>
      </c>
      <c r="H477" s="180" t="s">
        <v>18</v>
      </c>
      <c r="I477" s="180" t="s">
        <v>80</v>
      </c>
      <c r="J477">
        <v>2017</v>
      </c>
    </row>
    <row r="478" spans="1:10" x14ac:dyDescent="0.2">
      <c r="A478" s="180" t="s">
        <v>858</v>
      </c>
      <c r="B478" s="181">
        <v>44883</v>
      </c>
      <c r="C478" s="180" t="s">
        <v>19</v>
      </c>
      <c r="D478">
        <v>2</v>
      </c>
      <c r="E478" s="180" t="s">
        <v>26</v>
      </c>
      <c r="F478">
        <v>95</v>
      </c>
      <c r="G478" s="180" t="s">
        <v>17</v>
      </c>
      <c r="H478" s="180" t="s">
        <v>18</v>
      </c>
      <c r="I478" s="180" t="s">
        <v>80</v>
      </c>
      <c r="J478">
        <v>2017</v>
      </c>
    </row>
    <row r="479" spans="1:10" x14ac:dyDescent="0.2">
      <c r="A479" s="180" t="s">
        <v>859</v>
      </c>
      <c r="B479" s="181">
        <v>44883</v>
      </c>
      <c r="C479" s="180" t="s">
        <v>19</v>
      </c>
      <c r="D479">
        <v>2</v>
      </c>
      <c r="E479" s="180" t="s">
        <v>26</v>
      </c>
      <c r="F479">
        <v>101.2</v>
      </c>
      <c r="G479" s="180" t="s">
        <v>17</v>
      </c>
      <c r="H479" s="180" t="s">
        <v>18</v>
      </c>
      <c r="I479" s="180" t="s">
        <v>80</v>
      </c>
      <c r="J479">
        <v>2017</v>
      </c>
    </row>
    <row r="480" spans="1:10" x14ac:dyDescent="0.2">
      <c r="A480" s="180" t="s">
        <v>860</v>
      </c>
      <c r="B480" s="181">
        <v>44883</v>
      </c>
      <c r="C480" s="180" t="s">
        <v>19</v>
      </c>
      <c r="D480">
        <v>3</v>
      </c>
      <c r="E480" s="180" t="s">
        <v>26</v>
      </c>
      <c r="F480">
        <v>220.5</v>
      </c>
      <c r="G480" s="180" t="s">
        <v>17</v>
      </c>
      <c r="H480" s="180" t="s">
        <v>18</v>
      </c>
      <c r="I480" s="180" t="s">
        <v>80</v>
      </c>
      <c r="J480">
        <v>2017</v>
      </c>
    </row>
    <row r="481" spans="1:10" x14ac:dyDescent="0.2">
      <c r="A481" s="180" t="s">
        <v>861</v>
      </c>
      <c r="B481" s="181">
        <v>44883</v>
      </c>
      <c r="C481" s="180" t="s">
        <v>19</v>
      </c>
      <c r="D481">
        <v>2</v>
      </c>
      <c r="E481" s="180" t="s">
        <v>26</v>
      </c>
      <c r="F481">
        <v>89.2</v>
      </c>
      <c r="G481" s="180" t="s">
        <v>17</v>
      </c>
      <c r="H481" s="180" t="s">
        <v>18</v>
      </c>
      <c r="I481" s="180" t="s">
        <v>80</v>
      </c>
      <c r="J481">
        <v>2017</v>
      </c>
    </row>
    <row r="482" spans="1:10" x14ac:dyDescent="0.2">
      <c r="A482" s="180" t="s">
        <v>862</v>
      </c>
      <c r="B482" s="181">
        <v>44886</v>
      </c>
      <c r="C482" s="180" t="s">
        <v>21</v>
      </c>
      <c r="D482">
        <v>11</v>
      </c>
      <c r="E482" s="180" t="s">
        <v>22</v>
      </c>
      <c r="F482">
        <v>953</v>
      </c>
      <c r="G482" s="180" t="s">
        <v>20</v>
      </c>
      <c r="H482" s="180" t="s">
        <v>18</v>
      </c>
      <c r="I482" s="180" t="s">
        <v>81</v>
      </c>
      <c r="J482">
        <v>2018</v>
      </c>
    </row>
    <row r="483" spans="1:10" x14ac:dyDescent="0.2">
      <c r="A483" s="180" t="s">
        <v>863</v>
      </c>
      <c r="B483" s="181">
        <v>44886</v>
      </c>
      <c r="C483" s="180" t="s">
        <v>23</v>
      </c>
      <c r="D483">
        <v>9</v>
      </c>
      <c r="E483" s="180" t="s">
        <v>22</v>
      </c>
      <c r="F483">
        <v>506</v>
      </c>
      <c r="G483" s="180" t="s">
        <v>20</v>
      </c>
      <c r="H483" s="180" t="s">
        <v>18</v>
      </c>
      <c r="I483" s="180" t="s">
        <v>82</v>
      </c>
      <c r="J483">
        <v>2019</v>
      </c>
    </row>
    <row r="484" spans="1:10" x14ac:dyDescent="0.2">
      <c r="A484" s="180" t="s">
        <v>864</v>
      </c>
      <c r="B484" s="181">
        <v>44886</v>
      </c>
      <c r="C484" s="180" t="s">
        <v>23</v>
      </c>
      <c r="D484">
        <v>20</v>
      </c>
      <c r="E484" s="180" t="s">
        <v>22</v>
      </c>
      <c r="F484">
        <v>1094</v>
      </c>
      <c r="G484" s="180" t="s">
        <v>20</v>
      </c>
      <c r="H484" s="180" t="s">
        <v>18</v>
      </c>
      <c r="I484" s="180" t="s">
        <v>82</v>
      </c>
      <c r="J484">
        <v>2019</v>
      </c>
    </row>
    <row r="485" spans="1:10" x14ac:dyDescent="0.2">
      <c r="A485" s="180" t="s">
        <v>865</v>
      </c>
      <c r="B485" s="181">
        <v>44886</v>
      </c>
      <c r="C485" s="180" t="s">
        <v>19</v>
      </c>
      <c r="D485">
        <v>17</v>
      </c>
      <c r="E485" s="180" t="s">
        <v>27</v>
      </c>
      <c r="F485">
        <v>1191.4000000000001</v>
      </c>
      <c r="G485" s="180" t="s">
        <v>20</v>
      </c>
      <c r="H485" s="180" t="s">
        <v>18</v>
      </c>
      <c r="I485" s="180" t="s">
        <v>80</v>
      </c>
      <c r="J485">
        <v>2017</v>
      </c>
    </row>
    <row r="486" spans="1:10" x14ac:dyDescent="0.2">
      <c r="A486" s="180" t="s">
        <v>866</v>
      </c>
      <c r="B486" s="181">
        <v>44886</v>
      </c>
      <c r="C486" s="180" t="s">
        <v>19</v>
      </c>
      <c r="D486">
        <v>6</v>
      </c>
      <c r="E486" s="180" t="s">
        <v>28</v>
      </c>
      <c r="F486">
        <v>318</v>
      </c>
      <c r="G486" s="180" t="s">
        <v>20</v>
      </c>
      <c r="H486" s="180" t="s">
        <v>18</v>
      </c>
      <c r="I486" s="180" t="s">
        <v>80</v>
      </c>
      <c r="J486">
        <v>2017</v>
      </c>
    </row>
    <row r="487" spans="1:10" x14ac:dyDescent="0.2">
      <c r="A487" s="180" t="s">
        <v>867</v>
      </c>
      <c r="B487" s="181">
        <v>44887</v>
      </c>
      <c r="C487" s="180" t="s">
        <v>13</v>
      </c>
      <c r="D487">
        <v>46</v>
      </c>
      <c r="E487" s="180" t="s">
        <v>15</v>
      </c>
      <c r="F487">
        <v>4840</v>
      </c>
      <c r="G487" s="180" t="s">
        <v>20</v>
      </c>
      <c r="H487" s="180" t="s">
        <v>18</v>
      </c>
      <c r="I487" s="180" t="s">
        <v>79</v>
      </c>
      <c r="J487">
        <v>2017</v>
      </c>
    </row>
    <row r="488" spans="1:10" x14ac:dyDescent="0.2">
      <c r="A488" s="180" t="s">
        <v>868</v>
      </c>
      <c r="B488" s="181">
        <v>44887</v>
      </c>
      <c r="C488" s="180" t="s">
        <v>23</v>
      </c>
      <c r="D488">
        <v>11</v>
      </c>
      <c r="E488" s="180" t="s">
        <v>22</v>
      </c>
      <c r="F488">
        <v>540</v>
      </c>
      <c r="G488" s="180" t="s">
        <v>20</v>
      </c>
      <c r="H488" s="180" t="s">
        <v>18</v>
      </c>
      <c r="I488" s="180" t="s">
        <v>82</v>
      </c>
      <c r="J488">
        <v>2019</v>
      </c>
    </row>
    <row r="489" spans="1:10" x14ac:dyDescent="0.2">
      <c r="A489" s="180" t="s">
        <v>869</v>
      </c>
      <c r="B489" s="181">
        <v>44887</v>
      </c>
      <c r="C489" s="180" t="s">
        <v>23</v>
      </c>
      <c r="D489">
        <v>19</v>
      </c>
      <c r="E489" s="180" t="s">
        <v>22</v>
      </c>
      <c r="F489">
        <v>960</v>
      </c>
      <c r="G489" s="180" t="s">
        <v>20</v>
      </c>
      <c r="H489" s="180" t="s">
        <v>18</v>
      </c>
      <c r="I489" s="180" t="s">
        <v>82</v>
      </c>
      <c r="J489">
        <v>2019</v>
      </c>
    </row>
    <row r="490" spans="1:10" x14ac:dyDescent="0.2">
      <c r="A490" s="180" t="s">
        <v>870</v>
      </c>
      <c r="B490" s="181">
        <v>44887</v>
      </c>
      <c r="C490" s="180" t="s">
        <v>19</v>
      </c>
      <c r="D490">
        <v>4</v>
      </c>
      <c r="E490" s="180" t="s">
        <v>28</v>
      </c>
      <c r="F490">
        <v>300.60000000000002</v>
      </c>
      <c r="G490" s="180" t="s">
        <v>20</v>
      </c>
      <c r="H490" s="180" t="s">
        <v>18</v>
      </c>
      <c r="I490" s="180" t="s">
        <v>80</v>
      </c>
      <c r="J490">
        <v>2017</v>
      </c>
    </row>
    <row r="491" spans="1:10" x14ac:dyDescent="0.2">
      <c r="A491" s="180" t="s">
        <v>871</v>
      </c>
      <c r="B491" s="181">
        <v>44887</v>
      </c>
      <c r="C491" s="180" t="s">
        <v>19</v>
      </c>
      <c r="D491">
        <v>1</v>
      </c>
      <c r="E491" s="180" t="s">
        <v>29</v>
      </c>
      <c r="F491">
        <v>20.5</v>
      </c>
      <c r="G491" s="180" t="s">
        <v>20</v>
      </c>
      <c r="H491" s="180" t="s">
        <v>18</v>
      </c>
      <c r="I491" s="180" t="s">
        <v>80</v>
      </c>
      <c r="J491">
        <v>2017</v>
      </c>
    </row>
    <row r="492" spans="1:10" x14ac:dyDescent="0.2">
      <c r="A492" s="180" t="s">
        <v>872</v>
      </c>
      <c r="B492" s="181">
        <v>44887</v>
      </c>
      <c r="C492" s="180" t="s">
        <v>19</v>
      </c>
      <c r="D492">
        <v>1</v>
      </c>
      <c r="E492" s="180" t="s">
        <v>26</v>
      </c>
      <c r="F492">
        <v>47.5</v>
      </c>
      <c r="G492" s="180" t="s">
        <v>20</v>
      </c>
      <c r="H492" s="180" t="s">
        <v>18</v>
      </c>
      <c r="I492" s="180" t="s">
        <v>80</v>
      </c>
      <c r="J492">
        <v>2017</v>
      </c>
    </row>
    <row r="493" spans="1:10" x14ac:dyDescent="0.2">
      <c r="A493" s="180" t="s">
        <v>873</v>
      </c>
      <c r="B493" s="181">
        <v>44887</v>
      </c>
      <c r="C493" s="180" t="s">
        <v>19</v>
      </c>
      <c r="D493">
        <v>18</v>
      </c>
      <c r="E493" s="180" t="s">
        <v>27</v>
      </c>
      <c r="F493">
        <v>1251.4000000000001</v>
      </c>
      <c r="G493" s="180" t="s">
        <v>20</v>
      </c>
      <c r="H493" s="180" t="s">
        <v>18</v>
      </c>
      <c r="I493" s="180" t="s">
        <v>80</v>
      </c>
      <c r="J493">
        <v>2017</v>
      </c>
    </row>
    <row r="494" spans="1:10" x14ac:dyDescent="0.2">
      <c r="A494" s="180" t="s">
        <v>874</v>
      </c>
      <c r="B494" s="181">
        <v>44887</v>
      </c>
      <c r="C494" s="180" t="s">
        <v>21</v>
      </c>
      <c r="D494">
        <v>12</v>
      </c>
      <c r="E494" s="180" t="s">
        <v>22</v>
      </c>
      <c r="F494">
        <v>1127</v>
      </c>
      <c r="G494" s="180" t="s">
        <v>20</v>
      </c>
      <c r="H494" s="180" t="s">
        <v>18</v>
      </c>
      <c r="I494" s="180" t="s">
        <v>81</v>
      </c>
      <c r="J494">
        <v>2018</v>
      </c>
    </row>
    <row r="495" spans="1:10" x14ac:dyDescent="0.2">
      <c r="A495" s="180" t="s">
        <v>875</v>
      </c>
      <c r="B495" s="181">
        <v>44888</v>
      </c>
      <c r="C495" s="180" t="s">
        <v>13</v>
      </c>
      <c r="D495">
        <v>14</v>
      </c>
      <c r="E495" s="180" t="s">
        <v>15</v>
      </c>
      <c r="F495">
        <v>2760</v>
      </c>
      <c r="G495" s="180" t="s">
        <v>20</v>
      </c>
      <c r="H495" s="180" t="s">
        <v>18</v>
      </c>
      <c r="I495" s="180" t="s">
        <v>79</v>
      </c>
      <c r="J495">
        <v>2017</v>
      </c>
    </row>
    <row r="496" spans="1:10" x14ac:dyDescent="0.2">
      <c r="A496" s="180" t="s">
        <v>876</v>
      </c>
      <c r="B496" s="181">
        <v>44888</v>
      </c>
      <c r="C496" s="180" t="s">
        <v>13</v>
      </c>
      <c r="D496">
        <v>27</v>
      </c>
      <c r="E496" s="180" t="s">
        <v>15</v>
      </c>
      <c r="F496">
        <v>2540</v>
      </c>
      <c r="G496" s="180" t="s">
        <v>20</v>
      </c>
      <c r="H496" s="180" t="s">
        <v>18</v>
      </c>
      <c r="I496" s="180" t="s">
        <v>79</v>
      </c>
      <c r="J496">
        <v>2017</v>
      </c>
    </row>
    <row r="497" spans="1:10" x14ac:dyDescent="0.2">
      <c r="A497" s="180" t="s">
        <v>877</v>
      </c>
      <c r="B497" s="181">
        <v>44888</v>
      </c>
      <c r="C497" s="180" t="s">
        <v>21</v>
      </c>
      <c r="D497">
        <v>10</v>
      </c>
      <c r="E497" s="180" t="s">
        <v>22</v>
      </c>
      <c r="F497">
        <v>975</v>
      </c>
      <c r="G497" s="180" t="s">
        <v>20</v>
      </c>
      <c r="H497" s="180" t="s">
        <v>18</v>
      </c>
      <c r="I497" s="180" t="s">
        <v>81</v>
      </c>
      <c r="J497">
        <v>2018</v>
      </c>
    </row>
    <row r="498" spans="1:10" x14ac:dyDescent="0.2">
      <c r="A498" s="180" t="s">
        <v>878</v>
      </c>
      <c r="B498" s="181">
        <v>44888</v>
      </c>
      <c r="C498" s="180" t="s">
        <v>19</v>
      </c>
      <c r="D498">
        <v>4</v>
      </c>
      <c r="E498" s="180" t="s">
        <v>30</v>
      </c>
      <c r="F498">
        <v>353.5</v>
      </c>
      <c r="G498" s="180" t="s">
        <v>20</v>
      </c>
      <c r="H498" s="180" t="s">
        <v>18</v>
      </c>
      <c r="I498" s="180" t="s">
        <v>80</v>
      </c>
      <c r="J498">
        <v>2017</v>
      </c>
    </row>
    <row r="499" spans="1:10" x14ac:dyDescent="0.2">
      <c r="A499" s="180" t="s">
        <v>879</v>
      </c>
      <c r="B499" s="181">
        <v>44888</v>
      </c>
      <c r="C499" s="180" t="s">
        <v>19</v>
      </c>
      <c r="D499">
        <v>1</v>
      </c>
      <c r="E499" s="180" t="s">
        <v>26</v>
      </c>
      <c r="F499">
        <v>37.700000000000003</v>
      </c>
      <c r="G499" s="180" t="s">
        <v>20</v>
      </c>
      <c r="H499" s="180" t="s">
        <v>18</v>
      </c>
      <c r="I499" s="180" t="s">
        <v>80</v>
      </c>
      <c r="J499">
        <v>2017</v>
      </c>
    </row>
    <row r="500" spans="1:10" x14ac:dyDescent="0.2">
      <c r="A500" s="180" t="s">
        <v>880</v>
      </c>
      <c r="B500" s="181">
        <v>44888</v>
      </c>
      <c r="C500" s="180" t="s">
        <v>19</v>
      </c>
      <c r="D500">
        <v>1</v>
      </c>
      <c r="E500" s="180" t="s">
        <v>28</v>
      </c>
      <c r="F500">
        <v>14.4</v>
      </c>
      <c r="G500" s="180" t="s">
        <v>20</v>
      </c>
      <c r="H500" s="180" t="s">
        <v>18</v>
      </c>
      <c r="I500" s="180" t="s">
        <v>80</v>
      </c>
      <c r="J500">
        <v>2017</v>
      </c>
    </row>
    <row r="501" spans="1:10" x14ac:dyDescent="0.2">
      <c r="A501" s="180" t="s">
        <v>881</v>
      </c>
      <c r="B501" s="181">
        <v>44888</v>
      </c>
      <c r="C501" s="180" t="s">
        <v>19</v>
      </c>
      <c r="D501">
        <v>18</v>
      </c>
      <c r="E501" s="180" t="s">
        <v>27</v>
      </c>
      <c r="F501">
        <v>1194</v>
      </c>
      <c r="G501" s="180" t="s">
        <v>20</v>
      </c>
      <c r="H501" s="180" t="s">
        <v>18</v>
      </c>
      <c r="I501" s="180" t="s">
        <v>80</v>
      </c>
      <c r="J501">
        <v>2017</v>
      </c>
    </row>
    <row r="502" spans="1:10" x14ac:dyDescent="0.2">
      <c r="A502" s="180" t="s">
        <v>882</v>
      </c>
      <c r="B502" s="181">
        <v>44888</v>
      </c>
      <c r="C502" s="180" t="s">
        <v>23</v>
      </c>
      <c r="D502">
        <v>25</v>
      </c>
      <c r="E502" s="180" t="s">
        <v>22</v>
      </c>
      <c r="F502">
        <v>1400</v>
      </c>
      <c r="G502" s="180" t="s">
        <v>20</v>
      </c>
      <c r="H502" s="180" t="s">
        <v>18</v>
      </c>
      <c r="I502" s="180" t="s">
        <v>82</v>
      </c>
      <c r="J502">
        <v>2019</v>
      </c>
    </row>
    <row r="503" spans="1:10" x14ac:dyDescent="0.2">
      <c r="A503" s="180" t="s">
        <v>883</v>
      </c>
      <c r="B503" s="181">
        <v>44888</v>
      </c>
      <c r="C503" s="180" t="s">
        <v>23</v>
      </c>
      <c r="D503">
        <v>6</v>
      </c>
      <c r="E503" s="180" t="s">
        <v>22</v>
      </c>
      <c r="F503">
        <v>380</v>
      </c>
      <c r="G503" s="180" t="s">
        <v>20</v>
      </c>
      <c r="H503" s="180" t="s">
        <v>18</v>
      </c>
      <c r="I503" s="180" t="s">
        <v>82</v>
      </c>
      <c r="J503">
        <v>2019</v>
      </c>
    </row>
    <row r="504" spans="1:10" x14ac:dyDescent="0.2">
      <c r="A504" s="180" t="s">
        <v>884</v>
      </c>
      <c r="B504" s="181">
        <v>44889</v>
      </c>
      <c r="C504" s="180" t="s">
        <v>21</v>
      </c>
      <c r="D504">
        <v>10</v>
      </c>
      <c r="E504" s="180" t="s">
        <v>22</v>
      </c>
      <c r="F504">
        <v>952</v>
      </c>
      <c r="G504" s="180" t="s">
        <v>20</v>
      </c>
      <c r="H504" s="180" t="s">
        <v>18</v>
      </c>
      <c r="I504" s="180" t="s">
        <v>81</v>
      </c>
      <c r="J504">
        <v>2018</v>
      </c>
    </row>
    <row r="505" spans="1:10" x14ac:dyDescent="0.2">
      <c r="A505" s="180" t="s">
        <v>885</v>
      </c>
      <c r="B505" s="181">
        <v>44889</v>
      </c>
      <c r="C505" s="180" t="s">
        <v>19</v>
      </c>
      <c r="D505">
        <v>17</v>
      </c>
      <c r="E505" s="180" t="s">
        <v>27</v>
      </c>
      <c r="F505">
        <v>1039</v>
      </c>
      <c r="G505" s="180" t="s">
        <v>20</v>
      </c>
      <c r="H505" s="180" t="s">
        <v>18</v>
      </c>
      <c r="I505" s="180" t="s">
        <v>80</v>
      </c>
      <c r="J505">
        <v>2017</v>
      </c>
    </row>
    <row r="506" spans="1:10" x14ac:dyDescent="0.2">
      <c r="A506" s="180" t="s">
        <v>886</v>
      </c>
      <c r="B506" s="181">
        <v>44889</v>
      </c>
      <c r="C506" s="180" t="s">
        <v>19</v>
      </c>
      <c r="D506">
        <v>6</v>
      </c>
      <c r="E506" s="180" t="s">
        <v>30</v>
      </c>
      <c r="F506">
        <v>441</v>
      </c>
      <c r="G506" s="180" t="s">
        <v>20</v>
      </c>
      <c r="H506" s="180" t="s">
        <v>18</v>
      </c>
      <c r="I506" s="180" t="s">
        <v>80</v>
      </c>
      <c r="J506">
        <v>2017</v>
      </c>
    </row>
    <row r="507" spans="1:10" x14ac:dyDescent="0.2">
      <c r="A507" s="180" t="s">
        <v>887</v>
      </c>
      <c r="B507" s="181">
        <v>44889</v>
      </c>
      <c r="C507" s="180" t="s">
        <v>13</v>
      </c>
      <c r="D507">
        <v>5</v>
      </c>
      <c r="E507" s="180" t="s">
        <v>15</v>
      </c>
      <c r="F507">
        <v>1080</v>
      </c>
      <c r="G507" s="180" t="s">
        <v>20</v>
      </c>
      <c r="H507" s="180" t="s">
        <v>18</v>
      </c>
      <c r="I507" s="180" t="s">
        <v>79</v>
      </c>
      <c r="J507">
        <v>2017</v>
      </c>
    </row>
    <row r="508" spans="1:10" x14ac:dyDescent="0.2">
      <c r="A508" s="180" t="s">
        <v>888</v>
      </c>
      <c r="B508" s="181">
        <v>44889</v>
      </c>
      <c r="C508" s="180" t="s">
        <v>13</v>
      </c>
      <c r="D508">
        <v>10</v>
      </c>
      <c r="E508" s="180" t="s">
        <v>15</v>
      </c>
      <c r="F508">
        <v>2000</v>
      </c>
      <c r="G508" s="180" t="s">
        <v>20</v>
      </c>
      <c r="H508" s="180" t="s">
        <v>18</v>
      </c>
      <c r="I508" s="180" t="s">
        <v>79</v>
      </c>
      <c r="J508">
        <v>2017</v>
      </c>
    </row>
    <row r="509" spans="1:10" x14ac:dyDescent="0.2">
      <c r="A509" s="180" t="s">
        <v>889</v>
      </c>
      <c r="B509" s="181">
        <v>44889</v>
      </c>
      <c r="C509" s="180" t="s">
        <v>13</v>
      </c>
      <c r="D509">
        <v>27</v>
      </c>
      <c r="E509" s="180" t="s">
        <v>15</v>
      </c>
      <c r="F509">
        <v>4140</v>
      </c>
      <c r="G509" s="180" t="s">
        <v>20</v>
      </c>
      <c r="H509" s="180" t="s">
        <v>18</v>
      </c>
      <c r="I509" s="180" t="s">
        <v>79</v>
      </c>
      <c r="J509">
        <v>2017</v>
      </c>
    </row>
    <row r="510" spans="1:10" x14ac:dyDescent="0.2">
      <c r="A510" s="180" t="s">
        <v>890</v>
      </c>
      <c r="B510" s="181">
        <v>44889</v>
      </c>
      <c r="C510" s="180" t="s">
        <v>23</v>
      </c>
      <c r="D510">
        <v>30</v>
      </c>
      <c r="E510" s="180" t="s">
        <v>22</v>
      </c>
      <c r="F510">
        <v>1357</v>
      </c>
      <c r="G510" s="180" t="s">
        <v>20</v>
      </c>
      <c r="H510" s="180" t="s">
        <v>18</v>
      </c>
      <c r="I510" s="180" t="s">
        <v>82</v>
      </c>
      <c r="J510">
        <v>2019</v>
      </c>
    </row>
    <row r="511" spans="1:10" x14ac:dyDescent="0.2">
      <c r="A511" s="180" t="s">
        <v>891</v>
      </c>
      <c r="B511" s="181">
        <v>44890</v>
      </c>
      <c r="C511" s="180" t="s">
        <v>19</v>
      </c>
      <c r="D511">
        <v>18</v>
      </c>
      <c r="E511" s="180" t="s">
        <v>27</v>
      </c>
      <c r="F511">
        <v>954.5</v>
      </c>
      <c r="G511" s="180" t="s">
        <v>20</v>
      </c>
      <c r="H511" s="180" t="s">
        <v>18</v>
      </c>
      <c r="I511" s="180" t="s">
        <v>80</v>
      </c>
      <c r="J511">
        <v>2017</v>
      </c>
    </row>
    <row r="512" spans="1:10" x14ac:dyDescent="0.2">
      <c r="A512" s="180" t="s">
        <v>892</v>
      </c>
      <c r="B512" s="181">
        <v>44890</v>
      </c>
      <c r="C512" s="180" t="s">
        <v>19</v>
      </c>
      <c r="D512">
        <v>6</v>
      </c>
      <c r="E512" s="180" t="s">
        <v>30</v>
      </c>
      <c r="F512">
        <v>585.5</v>
      </c>
      <c r="G512" s="180" t="s">
        <v>20</v>
      </c>
      <c r="H512" s="180" t="s">
        <v>18</v>
      </c>
      <c r="I512" s="180" t="s">
        <v>80</v>
      </c>
      <c r="J512">
        <v>2017</v>
      </c>
    </row>
    <row r="513" spans="1:10" x14ac:dyDescent="0.2">
      <c r="A513" s="180" t="s">
        <v>893</v>
      </c>
      <c r="B513" s="181">
        <v>44890</v>
      </c>
      <c r="C513" s="180" t="s">
        <v>21</v>
      </c>
      <c r="D513">
        <v>9</v>
      </c>
      <c r="E513" s="180" t="s">
        <v>22</v>
      </c>
      <c r="F513">
        <v>533</v>
      </c>
      <c r="G513" s="180" t="s">
        <v>20</v>
      </c>
      <c r="H513" s="180" t="s">
        <v>18</v>
      </c>
      <c r="I513" s="180" t="s">
        <v>81</v>
      </c>
      <c r="J513">
        <v>2018</v>
      </c>
    </row>
    <row r="514" spans="1:10" x14ac:dyDescent="0.2">
      <c r="A514" s="180" t="s">
        <v>894</v>
      </c>
      <c r="B514" s="181">
        <v>44890</v>
      </c>
      <c r="C514" s="180" t="s">
        <v>23</v>
      </c>
      <c r="D514">
        <v>23</v>
      </c>
      <c r="E514" s="180" t="s">
        <v>22</v>
      </c>
      <c r="F514">
        <v>1004</v>
      </c>
      <c r="G514" s="180" t="s">
        <v>20</v>
      </c>
      <c r="H514" s="180" t="s">
        <v>18</v>
      </c>
      <c r="I514" s="180" t="s">
        <v>82</v>
      </c>
      <c r="J514">
        <v>2019</v>
      </c>
    </row>
    <row r="515" spans="1:10" x14ac:dyDescent="0.2">
      <c r="A515" s="180" t="s">
        <v>895</v>
      </c>
      <c r="B515" s="181">
        <v>44890</v>
      </c>
      <c r="C515" s="180" t="s">
        <v>23</v>
      </c>
      <c r="D515">
        <v>8</v>
      </c>
      <c r="E515" s="180" t="s">
        <v>22</v>
      </c>
      <c r="F515">
        <v>379</v>
      </c>
      <c r="G515" s="180" t="s">
        <v>20</v>
      </c>
      <c r="H515" s="180" t="s">
        <v>18</v>
      </c>
      <c r="I515" s="180" t="s">
        <v>82</v>
      </c>
      <c r="J515">
        <v>2019</v>
      </c>
    </row>
    <row r="516" spans="1:10" x14ac:dyDescent="0.2">
      <c r="A516" s="180" t="s">
        <v>896</v>
      </c>
      <c r="B516" s="181">
        <v>44890</v>
      </c>
      <c r="C516" s="180" t="s">
        <v>13</v>
      </c>
      <c r="E516" s="180" t="s">
        <v>15</v>
      </c>
      <c r="F516">
        <v>2200</v>
      </c>
      <c r="G516" s="180" t="s">
        <v>20</v>
      </c>
      <c r="H516" s="180" t="s">
        <v>31</v>
      </c>
      <c r="I516" s="180" t="s">
        <v>79</v>
      </c>
      <c r="J516">
        <v>2017</v>
      </c>
    </row>
    <row r="517" spans="1:10" x14ac:dyDescent="0.2">
      <c r="A517" s="180" t="s">
        <v>897</v>
      </c>
      <c r="B517" s="181">
        <v>44890</v>
      </c>
      <c r="C517" s="180" t="s">
        <v>13</v>
      </c>
      <c r="D517">
        <v>20</v>
      </c>
      <c r="E517" s="180" t="s">
        <v>15</v>
      </c>
      <c r="F517">
        <v>3280</v>
      </c>
      <c r="G517" s="180" t="s">
        <v>20</v>
      </c>
      <c r="H517" s="180" t="s">
        <v>18</v>
      </c>
      <c r="I517" s="180" t="s">
        <v>79</v>
      </c>
      <c r="J517">
        <v>2017</v>
      </c>
    </row>
    <row r="518" spans="1:10" x14ac:dyDescent="0.2">
      <c r="A518" s="180" t="s">
        <v>898</v>
      </c>
      <c r="B518" s="181">
        <v>44890</v>
      </c>
      <c r="C518" s="180" t="s">
        <v>13</v>
      </c>
      <c r="D518">
        <v>14</v>
      </c>
      <c r="E518" s="180" t="s">
        <v>15</v>
      </c>
      <c r="F518">
        <v>2520</v>
      </c>
      <c r="G518" s="180" t="s">
        <v>20</v>
      </c>
      <c r="H518" s="180" t="s">
        <v>18</v>
      </c>
      <c r="I518" s="180" t="s">
        <v>79</v>
      </c>
      <c r="J518">
        <v>2017</v>
      </c>
    </row>
    <row r="519" spans="1:10" x14ac:dyDescent="0.2">
      <c r="A519" s="180" t="s">
        <v>899</v>
      </c>
      <c r="B519" s="181">
        <v>44893</v>
      </c>
      <c r="C519" s="180" t="s">
        <v>23</v>
      </c>
      <c r="D519">
        <v>30</v>
      </c>
      <c r="E519" s="180" t="s">
        <v>22</v>
      </c>
      <c r="F519">
        <v>487</v>
      </c>
      <c r="G519" s="180" t="s">
        <v>20</v>
      </c>
      <c r="H519" s="180" t="s">
        <v>18</v>
      </c>
      <c r="I519" s="180" t="s">
        <v>82</v>
      </c>
      <c r="J519">
        <v>2019</v>
      </c>
    </row>
    <row r="520" spans="1:10" x14ac:dyDescent="0.2">
      <c r="A520" s="180" t="s">
        <v>900</v>
      </c>
      <c r="B520" s="181">
        <v>44893</v>
      </c>
      <c r="C520" s="180" t="s">
        <v>13</v>
      </c>
      <c r="D520">
        <v>18</v>
      </c>
      <c r="E520" s="180" t="s">
        <v>15</v>
      </c>
      <c r="F520">
        <v>2440</v>
      </c>
      <c r="G520" s="180" t="s">
        <v>20</v>
      </c>
      <c r="H520" s="180" t="s">
        <v>18</v>
      </c>
      <c r="I520" s="180" t="s">
        <v>79</v>
      </c>
      <c r="J520">
        <v>2017</v>
      </c>
    </row>
    <row r="521" spans="1:10" x14ac:dyDescent="0.2">
      <c r="A521" s="180" t="s">
        <v>901</v>
      </c>
      <c r="B521" s="181">
        <v>44893</v>
      </c>
      <c r="C521" s="180" t="s">
        <v>13</v>
      </c>
      <c r="D521">
        <v>7</v>
      </c>
      <c r="E521" s="180" t="s">
        <v>15</v>
      </c>
      <c r="F521">
        <v>4540</v>
      </c>
      <c r="G521" s="180" t="s">
        <v>20</v>
      </c>
      <c r="H521" s="180" t="s">
        <v>31</v>
      </c>
      <c r="I521" s="180" t="s">
        <v>79</v>
      </c>
      <c r="J521">
        <v>2017</v>
      </c>
    </row>
    <row r="522" spans="1:10" x14ac:dyDescent="0.2">
      <c r="A522" s="180" t="s">
        <v>902</v>
      </c>
      <c r="B522" s="181">
        <v>44893</v>
      </c>
      <c r="C522" s="180" t="s">
        <v>13</v>
      </c>
      <c r="D522">
        <v>15</v>
      </c>
      <c r="E522" s="180" t="s">
        <v>15</v>
      </c>
      <c r="F522">
        <v>2320</v>
      </c>
      <c r="G522" s="180" t="s">
        <v>20</v>
      </c>
      <c r="H522" s="180" t="s">
        <v>18</v>
      </c>
      <c r="I522" s="180" t="s">
        <v>79</v>
      </c>
      <c r="J522">
        <v>2017</v>
      </c>
    </row>
    <row r="523" spans="1:10" x14ac:dyDescent="0.2">
      <c r="A523" s="180" t="s">
        <v>903</v>
      </c>
      <c r="B523" s="181">
        <v>44893</v>
      </c>
      <c r="C523" s="180" t="s">
        <v>19</v>
      </c>
      <c r="D523">
        <v>5</v>
      </c>
      <c r="E523" s="180" t="s">
        <v>32</v>
      </c>
      <c r="F523">
        <v>111</v>
      </c>
      <c r="G523" s="180" t="s">
        <v>20</v>
      </c>
      <c r="H523" s="180" t="s">
        <v>18</v>
      </c>
      <c r="I523" s="180" t="s">
        <v>80</v>
      </c>
      <c r="J523">
        <v>2017</v>
      </c>
    </row>
    <row r="524" spans="1:10" x14ac:dyDescent="0.2">
      <c r="A524" s="180" t="s">
        <v>904</v>
      </c>
      <c r="B524" s="181">
        <v>44893</v>
      </c>
      <c r="C524" s="180" t="s">
        <v>19</v>
      </c>
      <c r="D524">
        <v>5</v>
      </c>
      <c r="E524" s="180" t="s">
        <v>33</v>
      </c>
      <c r="F524">
        <v>28</v>
      </c>
      <c r="G524" s="180" t="s">
        <v>20</v>
      </c>
      <c r="H524" s="180" t="s">
        <v>18</v>
      </c>
      <c r="I524" s="180" t="s">
        <v>80</v>
      </c>
      <c r="J524">
        <v>2017</v>
      </c>
    </row>
    <row r="525" spans="1:10" x14ac:dyDescent="0.2">
      <c r="A525" s="180" t="s">
        <v>905</v>
      </c>
      <c r="B525" s="181">
        <v>44893</v>
      </c>
      <c r="C525" s="180" t="s">
        <v>19</v>
      </c>
      <c r="D525">
        <v>5</v>
      </c>
      <c r="E525" s="180" t="s">
        <v>30</v>
      </c>
      <c r="F525">
        <v>185</v>
      </c>
      <c r="G525" s="180" t="s">
        <v>20</v>
      </c>
      <c r="H525" s="180" t="s">
        <v>18</v>
      </c>
      <c r="I525" s="180" t="s">
        <v>80</v>
      </c>
      <c r="J525">
        <v>2017</v>
      </c>
    </row>
    <row r="526" spans="1:10" x14ac:dyDescent="0.2">
      <c r="A526" s="180" t="s">
        <v>906</v>
      </c>
      <c r="B526" s="181">
        <v>44893</v>
      </c>
      <c r="C526" s="180" t="s">
        <v>19</v>
      </c>
      <c r="D526">
        <v>19</v>
      </c>
      <c r="E526" s="180" t="s">
        <v>27</v>
      </c>
      <c r="F526">
        <v>1256</v>
      </c>
      <c r="G526" s="180" t="s">
        <v>20</v>
      </c>
      <c r="H526" s="180" t="s">
        <v>18</v>
      </c>
      <c r="I526" s="180" t="s">
        <v>80</v>
      </c>
      <c r="J526">
        <v>2017</v>
      </c>
    </row>
    <row r="527" spans="1:10" x14ac:dyDescent="0.2">
      <c r="A527" s="180" t="s">
        <v>907</v>
      </c>
      <c r="B527" s="181">
        <v>44894</v>
      </c>
      <c r="C527" s="180" t="s">
        <v>19</v>
      </c>
      <c r="D527">
        <v>9</v>
      </c>
      <c r="E527" s="180" t="s">
        <v>33</v>
      </c>
      <c r="F527">
        <v>420</v>
      </c>
      <c r="G527" s="180" t="s">
        <v>20</v>
      </c>
      <c r="H527" s="180" t="s">
        <v>18</v>
      </c>
      <c r="I527" s="180" t="s">
        <v>80</v>
      </c>
      <c r="J527">
        <v>2017</v>
      </c>
    </row>
    <row r="528" spans="1:10" x14ac:dyDescent="0.2">
      <c r="A528" s="180" t="s">
        <v>908</v>
      </c>
      <c r="B528" s="181">
        <v>44894</v>
      </c>
      <c r="C528" s="180" t="s">
        <v>19</v>
      </c>
      <c r="D528">
        <v>19</v>
      </c>
      <c r="E528" s="180" t="s">
        <v>27</v>
      </c>
      <c r="F528">
        <v>900</v>
      </c>
      <c r="G528" s="180" t="s">
        <v>20</v>
      </c>
      <c r="H528" s="180" t="s">
        <v>18</v>
      </c>
      <c r="I528" s="180" t="s">
        <v>80</v>
      </c>
      <c r="J528">
        <v>2017</v>
      </c>
    </row>
    <row r="529" spans="1:10" x14ac:dyDescent="0.2">
      <c r="A529" s="180" t="s">
        <v>909</v>
      </c>
      <c r="B529" s="181">
        <v>44894</v>
      </c>
      <c r="C529" s="180" t="s">
        <v>13</v>
      </c>
      <c r="D529">
        <v>12</v>
      </c>
      <c r="E529" s="180" t="s">
        <v>15</v>
      </c>
      <c r="F529">
        <v>2180</v>
      </c>
      <c r="G529" s="180" t="s">
        <v>20</v>
      </c>
      <c r="H529" s="180" t="s">
        <v>18</v>
      </c>
      <c r="I529" s="180" t="s">
        <v>79</v>
      </c>
      <c r="J529">
        <v>2017</v>
      </c>
    </row>
    <row r="530" spans="1:10" x14ac:dyDescent="0.2">
      <c r="A530" s="180" t="s">
        <v>910</v>
      </c>
      <c r="B530" s="181">
        <v>44894</v>
      </c>
      <c r="C530" s="180" t="s">
        <v>13</v>
      </c>
      <c r="D530">
        <v>7</v>
      </c>
      <c r="E530" s="180" t="s">
        <v>15</v>
      </c>
      <c r="F530">
        <v>5245</v>
      </c>
      <c r="G530" s="180" t="s">
        <v>20</v>
      </c>
      <c r="H530" s="180" t="s">
        <v>31</v>
      </c>
      <c r="I530" s="180" t="s">
        <v>79</v>
      </c>
      <c r="J530">
        <v>2017</v>
      </c>
    </row>
    <row r="531" spans="1:10" x14ac:dyDescent="0.2">
      <c r="A531" s="180" t="s">
        <v>911</v>
      </c>
      <c r="B531" s="181">
        <v>44894</v>
      </c>
      <c r="C531" s="180" t="s">
        <v>13</v>
      </c>
      <c r="D531">
        <v>18</v>
      </c>
      <c r="E531" s="180" t="s">
        <v>15</v>
      </c>
      <c r="F531">
        <v>1575</v>
      </c>
      <c r="G531" s="180" t="s">
        <v>20</v>
      </c>
      <c r="H531" s="180" t="s">
        <v>18</v>
      </c>
      <c r="I531" s="180" t="s">
        <v>79</v>
      </c>
      <c r="J531">
        <v>2017</v>
      </c>
    </row>
    <row r="532" spans="1:10" x14ac:dyDescent="0.2">
      <c r="A532" s="180" t="s">
        <v>912</v>
      </c>
      <c r="B532" s="181">
        <v>44894</v>
      </c>
      <c r="C532" s="180" t="s">
        <v>21</v>
      </c>
      <c r="D532">
        <v>9</v>
      </c>
      <c r="E532" s="180" t="s">
        <v>22</v>
      </c>
      <c r="F532">
        <v>923</v>
      </c>
      <c r="G532" s="180" t="s">
        <v>20</v>
      </c>
      <c r="H532" s="180" t="s">
        <v>18</v>
      </c>
      <c r="I532" s="180" t="s">
        <v>81</v>
      </c>
      <c r="J532">
        <v>2018</v>
      </c>
    </row>
    <row r="533" spans="1:10" x14ac:dyDescent="0.2">
      <c r="A533" s="180" t="s">
        <v>913</v>
      </c>
      <c r="B533" s="181">
        <v>44895</v>
      </c>
      <c r="C533" s="180" t="s">
        <v>21</v>
      </c>
      <c r="D533">
        <v>13</v>
      </c>
      <c r="E533" s="180" t="s">
        <v>22</v>
      </c>
      <c r="F533">
        <v>1162</v>
      </c>
      <c r="G533" s="180" t="s">
        <v>20</v>
      </c>
      <c r="H533" s="180" t="s">
        <v>18</v>
      </c>
      <c r="I533" s="180" t="s">
        <v>81</v>
      </c>
      <c r="J533">
        <v>2018</v>
      </c>
    </row>
    <row r="534" spans="1:10" x14ac:dyDescent="0.2">
      <c r="A534" s="180" t="s">
        <v>914</v>
      </c>
      <c r="B534" s="181">
        <v>44895</v>
      </c>
      <c r="C534" s="180" t="s">
        <v>19</v>
      </c>
      <c r="D534">
        <v>19</v>
      </c>
      <c r="E534" s="180" t="s">
        <v>27</v>
      </c>
      <c r="F534">
        <v>978</v>
      </c>
      <c r="G534" s="180" t="s">
        <v>20</v>
      </c>
      <c r="H534" s="180" t="s">
        <v>18</v>
      </c>
      <c r="I534" s="180" t="s">
        <v>80</v>
      </c>
      <c r="J534">
        <v>2017</v>
      </c>
    </row>
    <row r="535" spans="1:10" x14ac:dyDescent="0.2">
      <c r="A535" s="180" t="s">
        <v>915</v>
      </c>
      <c r="B535" s="181">
        <v>44895</v>
      </c>
      <c r="C535" s="180" t="s">
        <v>19</v>
      </c>
      <c r="D535">
        <v>13</v>
      </c>
      <c r="E535" s="180" t="s">
        <v>30</v>
      </c>
      <c r="F535">
        <v>502</v>
      </c>
      <c r="G535" s="180" t="s">
        <v>20</v>
      </c>
      <c r="H535" s="180" t="s">
        <v>18</v>
      </c>
      <c r="I535" s="180" t="s">
        <v>80</v>
      </c>
      <c r="J535">
        <v>2017</v>
      </c>
    </row>
    <row r="536" spans="1:10" x14ac:dyDescent="0.2">
      <c r="A536" s="180" t="s">
        <v>916</v>
      </c>
      <c r="B536" s="181">
        <v>44895</v>
      </c>
      <c r="C536" s="180" t="s">
        <v>13</v>
      </c>
      <c r="D536">
        <v>12</v>
      </c>
      <c r="E536" s="180" t="s">
        <v>15</v>
      </c>
      <c r="F536">
        <v>2380</v>
      </c>
      <c r="G536" s="180" t="s">
        <v>20</v>
      </c>
      <c r="H536" s="180" t="s">
        <v>18</v>
      </c>
      <c r="I536" s="180" t="s">
        <v>79</v>
      </c>
      <c r="J536">
        <v>2017</v>
      </c>
    </row>
    <row r="537" spans="1:10" x14ac:dyDescent="0.2">
      <c r="A537" s="180" t="s">
        <v>917</v>
      </c>
      <c r="B537" s="181">
        <v>44895</v>
      </c>
      <c r="C537" s="180" t="s">
        <v>13</v>
      </c>
      <c r="D537">
        <v>7</v>
      </c>
      <c r="E537" s="180" t="s">
        <v>15</v>
      </c>
      <c r="F537">
        <v>3640</v>
      </c>
      <c r="G537" s="180" t="s">
        <v>20</v>
      </c>
      <c r="H537" s="180" t="s">
        <v>31</v>
      </c>
      <c r="I537" s="180" t="s">
        <v>79</v>
      </c>
      <c r="J537">
        <v>2017</v>
      </c>
    </row>
    <row r="538" spans="1:10" x14ac:dyDescent="0.2">
      <c r="A538" s="180" t="s">
        <v>918</v>
      </c>
      <c r="B538" s="181">
        <v>44895</v>
      </c>
      <c r="C538" s="180" t="s">
        <v>13</v>
      </c>
      <c r="D538">
        <v>18</v>
      </c>
      <c r="E538" s="180" t="s">
        <v>15</v>
      </c>
      <c r="F538">
        <v>4140</v>
      </c>
      <c r="G538" s="180" t="s">
        <v>20</v>
      </c>
      <c r="H538" s="180" t="s">
        <v>34</v>
      </c>
      <c r="I538" s="180" t="s">
        <v>79</v>
      </c>
      <c r="J538">
        <v>2017</v>
      </c>
    </row>
    <row r="539" spans="1:10" x14ac:dyDescent="0.2">
      <c r="A539" s="180" t="s">
        <v>919</v>
      </c>
      <c r="B539" s="181">
        <v>44897</v>
      </c>
      <c r="C539" s="180" t="s">
        <v>13</v>
      </c>
      <c r="D539">
        <v>16</v>
      </c>
      <c r="E539" s="180" t="s">
        <v>15</v>
      </c>
      <c r="F539">
        <v>4500</v>
      </c>
      <c r="G539" s="180" t="s">
        <v>20</v>
      </c>
      <c r="H539" s="180" t="s">
        <v>18</v>
      </c>
      <c r="I539" s="180" t="s">
        <v>79</v>
      </c>
      <c r="J539">
        <v>2017</v>
      </c>
    </row>
    <row r="540" spans="1:10" x14ac:dyDescent="0.2">
      <c r="A540" s="180" t="s">
        <v>920</v>
      </c>
      <c r="B540" s="181">
        <v>44897</v>
      </c>
      <c r="C540" s="180" t="s">
        <v>13</v>
      </c>
      <c r="D540">
        <v>8</v>
      </c>
      <c r="E540" s="180" t="s">
        <v>15</v>
      </c>
      <c r="F540">
        <v>3820</v>
      </c>
      <c r="G540" s="180" t="s">
        <v>20</v>
      </c>
      <c r="H540" s="180" t="s">
        <v>31</v>
      </c>
      <c r="I540" s="180" t="s">
        <v>79</v>
      </c>
      <c r="J540">
        <v>2017</v>
      </c>
    </row>
    <row r="541" spans="1:10" x14ac:dyDescent="0.2">
      <c r="A541" s="180" t="s">
        <v>921</v>
      </c>
      <c r="B541" s="181">
        <v>44897</v>
      </c>
      <c r="C541" s="180" t="s">
        <v>13</v>
      </c>
      <c r="D541">
        <v>20</v>
      </c>
      <c r="E541" s="180" t="s">
        <v>15</v>
      </c>
      <c r="F541">
        <v>460000000</v>
      </c>
      <c r="G541" s="180" t="s">
        <v>20</v>
      </c>
      <c r="H541" s="180" t="s">
        <v>34</v>
      </c>
      <c r="I541" s="180" t="s">
        <v>79</v>
      </c>
      <c r="J541">
        <v>2017</v>
      </c>
    </row>
    <row r="542" spans="1:10" x14ac:dyDescent="0.2">
      <c r="A542" s="180" t="s">
        <v>922</v>
      </c>
      <c r="B542" s="181">
        <v>44900</v>
      </c>
      <c r="C542" s="180" t="s">
        <v>13</v>
      </c>
      <c r="D542">
        <v>8</v>
      </c>
      <c r="E542" s="180" t="s">
        <v>15</v>
      </c>
      <c r="F542">
        <v>4320</v>
      </c>
      <c r="G542" s="180" t="s">
        <v>20</v>
      </c>
      <c r="H542" s="180" t="s">
        <v>31</v>
      </c>
      <c r="I542" s="180" t="s">
        <v>79</v>
      </c>
      <c r="J542">
        <v>2017</v>
      </c>
    </row>
    <row r="543" spans="1:10" x14ac:dyDescent="0.2">
      <c r="A543" s="180" t="s">
        <v>923</v>
      </c>
      <c r="B543" s="181">
        <v>44900</v>
      </c>
      <c r="C543" s="180" t="s">
        <v>13</v>
      </c>
      <c r="E543" s="180" t="s">
        <v>15</v>
      </c>
      <c r="F543">
        <v>4720</v>
      </c>
      <c r="G543" s="180" t="s">
        <v>20</v>
      </c>
      <c r="H543" s="180" t="s">
        <v>34</v>
      </c>
      <c r="I543" s="180" t="s">
        <v>79</v>
      </c>
      <c r="J543">
        <v>2017</v>
      </c>
    </row>
    <row r="544" spans="1:10" x14ac:dyDescent="0.2">
      <c r="A544" s="180" t="s">
        <v>924</v>
      </c>
      <c r="B544" s="181">
        <v>44900</v>
      </c>
      <c r="C544" s="180" t="s">
        <v>13</v>
      </c>
      <c r="D544">
        <v>19</v>
      </c>
      <c r="E544" s="180" t="s">
        <v>15</v>
      </c>
      <c r="F544">
        <v>5920</v>
      </c>
      <c r="G544" s="180" t="s">
        <v>20</v>
      </c>
      <c r="H544" s="180" t="s">
        <v>34</v>
      </c>
      <c r="I544" s="180" t="s">
        <v>79</v>
      </c>
      <c r="J544">
        <v>2017</v>
      </c>
    </row>
    <row r="545" spans="1:10" x14ac:dyDescent="0.2">
      <c r="A545" s="180" t="s">
        <v>925</v>
      </c>
      <c r="B545" s="181">
        <v>44900</v>
      </c>
      <c r="C545" s="180" t="s">
        <v>21</v>
      </c>
      <c r="D545">
        <v>17</v>
      </c>
      <c r="E545" s="180" t="s">
        <v>22</v>
      </c>
      <c r="F545">
        <v>700</v>
      </c>
      <c r="G545" s="180" t="s">
        <v>20</v>
      </c>
      <c r="H545" s="180" t="s">
        <v>18</v>
      </c>
      <c r="I545" s="180" t="s">
        <v>81</v>
      </c>
      <c r="J545">
        <v>2018</v>
      </c>
    </row>
    <row r="546" spans="1:10" x14ac:dyDescent="0.2">
      <c r="A546" s="180" t="s">
        <v>926</v>
      </c>
      <c r="B546" s="181">
        <v>44901</v>
      </c>
      <c r="C546" s="180" t="s">
        <v>21</v>
      </c>
      <c r="D546">
        <v>18</v>
      </c>
      <c r="E546" s="180" t="s">
        <v>22</v>
      </c>
      <c r="F546">
        <v>1764</v>
      </c>
      <c r="G546" s="180" t="s">
        <v>20</v>
      </c>
      <c r="H546" s="180" t="s">
        <v>18</v>
      </c>
      <c r="I546" s="180" t="s">
        <v>81</v>
      </c>
      <c r="J546">
        <v>2018</v>
      </c>
    </row>
    <row r="547" spans="1:10" x14ac:dyDescent="0.2">
      <c r="A547" s="180" t="s">
        <v>927</v>
      </c>
      <c r="B547" s="181">
        <v>44901</v>
      </c>
      <c r="C547" s="180" t="s">
        <v>21</v>
      </c>
      <c r="D547">
        <v>1</v>
      </c>
      <c r="E547" s="180" t="s">
        <v>22</v>
      </c>
      <c r="F547">
        <v>68</v>
      </c>
      <c r="G547" s="180" t="s">
        <v>20</v>
      </c>
      <c r="H547" s="180" t="s">
        <v>18</v>
      </c>
      <c r="I547" s="180" t="s">
        <v>81</v>
      </c>
      <c r="J547">
        <v>2018</v>
      </c>
    </row>
    <row r="548" spans="1:10" x14ac:dyDescent="0.2">
      <c r="A548" s="180" t="s">
        <v>928</v>
      </c>
      <c r="B548" s="181">
        <v>44901</v>
      </c>
      <c r="C548" s="180" t="s">
        <v>13</v>
      </c>
      <c r="D548">
        <v>23</v>
      </c>
      <c r="E548" s="180" t="s">
        <v>15</v>
      </c>
      <c r="F548">
        <v>3990</v>
      </c>
      <c r="G548" s="180" t="s">
        <v>20</v>
      </c>
      <c r="H548" s="180" t="s">
        <v>31</v>
      </c>
      <c r="I548" s="180" t="s">
        <v>79</v>
      </c>
      <c r="J548">
        <v>2017</v>
      </c>
    </row>
    <row r="549" spans="1:10" x14ac:dyDescent="0.2">
      <c r="A549" s="180" t="s">
        <v>929</v>
      </c>
      <c r="B549" s="181">
        <v>44901</v>
      </c>
      <c r="C549" s="180" t="s">
        <v>13</v>
      </c>
      <c r="D549">
        <v>8</v>
      </c>
      <c r="E549" s="180" t="s">
        <v>15</v>
      </c>
      <c r="F549">
        <v>5810</v>
      </c>
      <c r="G549" s="180" t="s">
        <v>20</v>
      </c>
      <c r="H549" s="180" t="s">
        <v>34</v>
      </c>
      <c r="I549" s="180" t="s">
        <v>79</v>
      </c>
      <c r="J549">
        <v>2017</v>
      </c>
    </row>
    <row r="550" spans="1:10" x14ac:dyDescent="0.2">
      <c r="A550" s="180" t="s">
        <v>930</v>
      </c>
      <c r="B550" s="181">
        <v>44901</v>
      </c>
      <c r="C550" s="180" t="s">
        <v>13</v>
      </c>
      <c r="D550">
        <v>18</v>
      </c>
      <c r="E550" s="180" t="s">
        <v>15</v>
      </c>
      <c r="F550">
        <v>6080</v>
      </c>
      <c r="G550" s="180" t="s">
        <v>20</v>
      </c>
      <c r="H550" s="180" t="s">
        <v>34</v>
      </c>
      <c r="I550" s="180" t="s">
        <v>79</v>
      </c>
      <c r="J550">
        <v>2017</v>
      </c>
    </row>
    <row r="551" spans="1:10" x14ac:dyDescent="0.2">
      <c r="A551" s="180" t="s">
        <v>931</v>
      </c>
      <c r="B551" s="181">
        <v>44901</v>
      </c>
      <c r="C551" s="180" t="s">
        <v>23</v>
      </c>
      <c r="D551">
        <v>28</v>
      </c>
      <c r="E551" s="180" t="s">
        <v>35</v>
      </c>
      <c r="F551">
        <v>1562</v>
      </c>
      <c r="G551" s="180" t="s">
        <v>20</v>
      </c>
      <c r="H551" s="180" t="s">
        <v>18</v>
      </c>
      <c r="I551" s="180" t="s">
        <v>82</v>
      </c>
      <c r="J551">
        <v>2019</v>
      </c>
    </row>
    <row r="552" spans="1:10" x14ac:dyDescent="0.2">
      <c r="A552" s="180" t="s">
        <v>932</v>
      </c>
      <c r="B552" s="181">
        <v>44901</v>
      </c>
      <c r="C552" s="180" t="s">
        <v>19</v>
      </c>
      <c r="D552">
        <v>7</v>
      </c>
      <c r="E552" s="180" t="s">
        <v>22</v>
      </c>
      <c r="F552">
        <v>780</v>
      </c>
      <c r="G552" s="180" t="s">
        <v>20</v>
      </c>
      <c r="H552" s="180" t="s">
        <v>18</v>
      </c>
      <c r="I552" s="180" t="s">
        <v>80</v>
      </c>
      <c r="J552">
        <v>2017</v>
      </c>
    </row>
    <row r="553" spans="1:10" x14ac:dyDescent="0.2">
      <c r="A553" s="180" t="s">
        <v>933</v>
      </c>
      <c r="B553" s="181">
        <v>44902</v>
      </c>
      <c r="C553" s="180" t="s">
        <v>13</v>
      </c>
      <c r="D553">
        <v>8</v>
      </c>
      <c r="E553" s="180" t="s">
        <v>15</v>
      </c>
      <c r="F553">
        <v>3900</v>
      </c>
      <c r="G553" s="180" t="s">
        <v>20</v>
      </c>
      <c r="H553" s="180" t="s">
        <v>31</v>
      </c>
      <c r="I553" s="180" t="s">
        <v>79</v>
      </c>
      <c r="J553">
        <v>2017</v>
      </c>
    </row>
    <row r="554" spans="1:10" x14ac:dyDescent="0.2">
      <c r="A554" s="180" t="s">
        <v>934</v>
      </c>
      <c r="B554" s="181">
        <v>44902</v>
      </c>
      <c r="C554" s="180" t="s">
        <v>13</v>
      </c>
      <c r="D554">
        <v>22</v>
      </c>
      <c r="E554" s="180" t="s">
        <v>15</v>
      </c>
      <c r="F554">
        <v>6120</v>
      </c>
      <c r="G554" s="180" t="s">
        <v>20</v>
      </c>
      <c r="H554" s="180" t="s">
        <v>34</v>
      </c>
      <c r="I554" s="180" t="s">
        <v>79</v>
      </c>
      <c r="J554">
        <v>2017</v>
      </c>
    </row>
    <row r="555" spans="1:10" x14ac:dyDescent="0.2">
      <c r="A555" s="180" t="s">
        <v>935</v>
      </c>
      <c r="B555" s="181">
        <v>44902</v>
      </c>
      <c r="C555" s="180" t="s">
        <v>13</v>
      </c>
      <c r="D555">
        <v>18</v>
      </c>
      <c r="E555" s="180" t="s">
        <v>15</v>
      </c>
      <c r="F555">
        <v>6400</v>
      </c>
      <c r="G555" s="180" t="s">
        <v>20</v>
      </c>
      <c r="H555" s="180" t="s">
        <v>34</v>
      </c>
      <c r="I555" s="180" t="s">
        <v>79</v>
      </c>
      <c r="J555">
        <v>2017</v>
      </c>
    </row>
    <row r="556" spans="1:10" x14ac:dyDescent="0.2">
      <c r="A556" s="180" t="s">
        <v>936</v>
      </c>
      <c r="B556" s="181">
        <v>44902</v>
      </c>
      <c r="C556" s="180" t="s">
        <v>23</v>
      </c>
      <c r="D556">
        <v>1</v>
      </c>
      <c r="E556" s="180" t="s">
        <v>35</v>
      </c>
      <c r="F556">
        <v>1000</v>
      </c>
      <c r="G556" s="180" t="s">
        <v>20</v>
      </c>
      <c r="H556" s="180" t="s">
        <v>18</v>
      </c>
      <c r="I556" s="180" t="s">
        <v>82</v>
      </c>
      <c r="J556">
        <v>2019</v>
      </c>
    </row>
    <row r="557" spans="1:10" x14ac:dyDescent="0.2">
      <c r="A557" s="180" t="s">
        <v>937</v>
      </c>
      <c r="B557" s="181">
        <v>44902</v>
      </c>
      <c r="C557" s="180" t="s">
        <v>23</v>
      </c>
      <c r="D557">
        <v>29</v>
      </c>
      <c r="E557" s="180" t="s">
        <v>35</v>
      </c>
      <c r="F557">
        <v>1100</v>
      </c>
      <c r="G557" s="180" t="s">
        <v>20</v>
      </c>
      <c r="H557" s="180" t="s">
        <v>18</v>
      </c>
      <c r="I557" s="180" t="s">
        <v>82</v>
      </c>
      <c r="J557">
        <v>2019</v>
      </c>
    </row>
    <row r="558" spans="1:10" x14ac:dyDescent="0.2">
      <c r="A558" s="180" t="s">
        <v>938</v>
      </c>
      <c r="B558" s="181">
        <v>44902</v>
      </c>
      <c r="C558" s="180" t="s">
        <v>19</v>
      </c>
      <c r="D558">
        <v>12</v>
      </c>
      <c r="E558" s="180" t="s">
        <v>22</v>
      </c>
      <c r="F558">
        <v>1200</v>
      </c>
      <c r="G558" s="180" t="s">
        <v>20</v>
      </c>
      <c r="H558" s="180" t="s">
        <v>18</v>
      </c>
      <c r="I558" s="180" t="s">
        <v>80</v>
      </c>
      <c r="J558">
        <v>2017</v>
      </c>
    </row>
    <row r="559" spans="1:10" x14ac:dyDescent="0.2">
      <c r="A559" s="180" t="s">
        <v>939</v>
      </c>
      <c r="B559" s="181">
        <v>44902</v>
      </c>
      <c r="C559" s="180" t="s">
        <v>21</v>
      </c>
      <c r="D559">
        <v>18</v>
      </c>
      <c r="E559" s="180" t="s">
        <v>22</v>
      </c>
      <c r="F559">
        <v>13000000000</v>
      </c>
      <c r="G559" s="180" t="s">
        <v>20</v>
      </c>
      <c r="H559" s="180" t="s">
        <v>18</v>
      </c>
      <c r="I559" s="180" t="s">
        <v>81</v>
      </c>
      <c r="J559">
        <v>2018</v>
      </c>
    </row>
    <row r="560" spans="1:10" x14ac:dyDescent="0.2">
      <c r="A560" s="180" t="s">
        <v>940</v>
      </c>
      <c r="B560" s="181">
        <v>44903</v>
      </c>
      <c r="C560" s="180" t="s">
        <v>21</v>
      </c>
      <c r="D560">
        <v>18</v>
      </c>
      <c r="E560" s="180" t="s">
        <v>22</v>
      </c>
      <c r="F560">
        <v>1400</v>
      </c>
      <c r="G560" s="180" t="s">
        <v>20</v>
      </c>
      <c r="H560" s="180" t="s">
        <v>18</v>
      </c>
      <c r="I560" s="180" t="s">
        <v>81</v>
      </c>
      <c r="J560">
        <v>2018</v>
      </c>
    </row>
    <row r="561" spans="1:10" x14ac:dyDescent="0.2">
      <c r="A561" s="180" t="s">
        <v>941</v>
      </c>
      <c r="B561" s="181">
        <v>44903</v>
      </c>
      <c r="C561" s="180" t="s">
        <v>23</v>
      </c>
      <c r="D561">
        <v>28</v>
      </c>
      <c r="E561" s="180" t="s">
        <v>35</v>
      </c>
      <c r="F561">
        <v>1500</v>
      </c>
      <c r="G561" s="180" t="s">
        <v>20</v>
      </c>
      <c r="H561" s="180" t="s">
        <v>18</v>
      </c>
      <c r="I561" s="180" t="s">
        <v>82</v>
      </c>
      <c r="J561">
        <v>2019</v>
      </c>
    </row>
    <row r="562" spans="1:10" x14ac:dyDescent="0.2">
      <c r="A562" s="180" t="s">
        <v>942</v>
      </c>
      <c r="B562" s="181">
        <v>44903</v>
      </c>
      <c r="C562" s="180" t="s">
        <v>13</v>
      </c>
      <c r="D562">
        <v>18</v>
      </c>
      <c r="E562" s="180" t="s">
        <v>15</v>
      </c>
      <c r="F562">
        <v>1600</v>
      </c>
      <c r="G562" s="180" t="s">
        <v>20</v>
      </c>
      <c r="H562" s="180" t="s">
        <v>34</v>
      </c>
      <c r="I562" s="180" t="s">
        <v>79</v>
      </c>
      <c r="J562">
        <v>2017</v>
      </c>
    </row>
    <row r="563" spans="1:10" x14ac:dyDescent="0.2">
      <c r="A563" s="180" t="s">
        <v>943</v>
      </c>
      <c r="B563" s="181">
        <v>44903</v>
      </c>
      <c r="C563" s="180" t="s">
        <v>13</v>
      </c>
      <c r="D563">
        <v>12</v>
      </c>
      <c r="E563" s="180" t="s">
        <v>15</v>
      </c>
      <c r="F563">
        <v>1700</v>
      </c>
      <c r="G563" s="180" t="s">
        <v>20</v>
      </c>
      <c r="H563" s="180" t="s">
        <v>18</v>
      </c>
      <c r="I563" s="180" t="s">
        <v>79</v>
      </c>
      <c r="J563">
        <v>2017</v>
      </c>
    </row>
    <row r="564" spans="1:10" x14ac:dyDescent="0.2">
      <c r="A564" s="180" t="s">
        <v>944</v>
      </c>
      <c r="B564" s="181">
        <v>44903</v>
      </c>
      <c r="C564" s="180" t="s">
        <v>13</v>
      </c>
      <c r="D564">
        <v>6</v>
      </c>
      <c r="E564" s="180" t="s">
        <v>15</v>
      </c>
      <c r="F564">
        <v>1800</v>
      </c>
      <c r="G564" s="180" t="s">
        <v>20</v>
      </c>
      <c r="H564" s="180" t="s">
        <v>18</v>
      </c>
      <c r="I564" s="180" t="s">
        <v>79</v>
      </c>
      <c r="J564">
        <v>2017</v>
      </c>
    </row>
    <row r="565" spans="1:10" x14ac:dyDescent="0.2">
      <c r="A565" s="180" t="s">
        <v>945</v>
      </c>
      <c r="B565" s="181">
        <v>44903</v>
      </c>
      <c r="C565" s="180" t="s">
        <v>19</v>
      </c>
      <c r="D565">
        <v>11</v>
      </c>
      <c r="E565" s="180" t="s">
        <v>22</v>
      </c>
      <c r="F565">
        <v>1900</v>
      </c>
      <c r="G565" s="180" t="s">
        <v>20</v>
      </c>
      <c r="H565" s="180" t="s">
        <v>18</v>
      </c>
      <c r="I565" s="180" t="s">
        <v>80</v>
      </c>
      <c r="J565">
        <v>2017</v>
      </c>
    </row>
    <row r="566" spans="1:10" x14ac:dyDescent="0.2">
      <c r="A566" s="180" t="s">
        <v>946</v>
      </c>
      <c r="B566" s="181">
        <v>44904</v>
      </c>
      <c r="C566" s="180" t="s">
        <v>19</v>
      </c>
      <c r="D566">
        <v>11</v>
      </c>
      <c r="E566" s="180" t="s">
        <v>22</v>
      </c>
      <c r="F566">
        <v>2000</v>
      </c>
      <c r="G566" s="180" t="s">
        <v>20</v>
      </c>
      <c r="H566" s="180" t="s">
        <v>18</v>
      </c>
      <c r="I566" s="180" t="s">
        <v>80</v>
      </c>
      <c r="J566">
        <v>2017</v>
      </c>
    </row>
    <row r="567" spans="1:10" x14ac:dyDescent="0.2">
      <c r="A567" s="180" t="s">
        <v>947</v>
      </c>
      <c r="B567" s="181">
        <v>44904</v>
      </c>
      <c r="C567" s="180" t="s">
        <v>23</v>
      </c>
      <c r="D567">
        <v>4</v>
      </c>
      <c r="E567" s="180" t="s">
        <v>35</v>
      </c>
      <c r="F567">
        <v>2100</v>
      </c>
      <c r="G567" s="180" t="s">
        <v>20</v>
      </c>
      <c r="H567" s="180" t="s">
        <v>18</v>
      </c>
      <c r="I567" s="180" t="s">
        <v>82</v>
      </c>
      <c r="J567">
        <v>2019</v>
      </c>
    </row>
    <row r="568" spans="1:10" x14ac:dyDescent="0.2">
      <c r="A568" s="180" t="s">
        <v>948</v>
      </c>
      <c r="B568" s="181">
        <v>44904</v>
      </c>
      <c r="C568" s="180" t="s">
        <v>23</v>
      </c>
      <c r="D568">
        <v>26</v>
      </c>
      <c r="E568" s="180" t="s">
        <v>35</v>
      </c>
      <c r="F568">
        <v>2200</v>
      </c>
      <c r="G568" s="180" t="s">
        <v>20</v>
      </c>
      <c r="H568" s="180" t="s">
        <v>18</v>
      </c>
      <c r="I568" s="180" t="s">
        <v>82</v>
      </c>
      <c r="J568">
        <v>2019</v>
      </c>
    </row>
    <row r="569" spans="1:10" x14ac:dyDescent="0.2">
      <c r="A569" s="180" t="s">
        <v>949</v>
      </c>
      <c r="B569" s="181">
        <v>44904</v>
      </c>
      <c r="C569" s="180" t="s">
        <v>21</v>
      </c>
      <c r="D569">
        <v>18</v>
      </c>
      <c r="E569" s="180" t="s">
        <v>22</v>
      </c>
      <c r="F569">
        <v>2300</v>
      </c>
      <c r="G569" s="180" t="s">
        <v>20</v>
      </c>
      <c r="H569" s="180" t="s">
        <v>18</v>
      </c>
      <c r="I569" s="180" t="s">
        <v>81</v>
      </c>
      <c r="J569">
        <v>2018</v>
      </c>
    </row>
    <row r="570" spans="1:10" x14ac:dyDescent="0.2">
      <c r="A570" s="180" t="s">
        <v>950</v>
      </c>
      <c r="B570" s="181">
        <v>44904</v>
      </c>
      <c r="C570" s="180" t="s">
        <v>13</v>
      </c>
      <c r="D570">
        <v>18</v>
      </c>
      <c r="E570" s="180" t="s">
        <v>15</v>
      </c>
      <c r="F570">
        <v>2400</v>
      </c>
      <c r="G570" s="180" t="s">
        <v>20</v>
      </c>
      <c r="H570" s="180" t="s">
        <v>34</v>
      </c>
      <c r="I570" s="180" t="s">
        <v>79</v>
      </c>
      <c r="J570">
        <v>2017</v>
      </c>
    </row>
    <row r="571" spans="1:10" x14ac:dyDescent="0.2">
      <c r="A571" s="180" t="s">
        <v>951</v>
      </c>
      <c r="B571" s="181">
        <v>44904</v>
      </c>
      <c r="C571" s="180" t="s">
        <v>13</v>
      </c>
      <c r="D571">
        <v>19</v>
      </c>
      <c r="E571" s="180" t="s">
        <v>15</v>
      </c>
      <c r="F571">
        <v>7000</v>
      </c>
      <c r="G571" s="180" t="s">
        <v>20</v>
      </c>
      <c r="H571" s="180" t="s">
        <v>34</v>
      </c>
      <c r="I571" s="180" t="s">
        <v>79</v>
      </c>
      <c r="J571">
        <v>2017</v>
      </c>
    </row>
    <row r="572" spans="1:10" x14ac:dyDescent="0.2">
      <c r="A572" s="180" t="s">
        <v>952</v>
      </c>
      <c r="B572" s="181">
        <v>44904</v>
      </c>
      <c r="C572" s="180" t="s">
        <v>13</v>
      </c>
      <c r="D572">
        <v>4</v>
      </c>
      <c r="E572" s="180" t="s">
        <v>15</v>
      </c>
      <c r="F572">
        <v>1000</v>
      </c>
      <c r="G572" s="180" t="s">
        <v>20</v>
      </c>
      <c r="H572" s="180" t="s">
        <v>31</v>
      </c>
      <c r="I572" s="180" t="s">
        <v>79</v>
      </c>
      <c r="J572">
        <v>2017</v>
      </c>
    </row>
    <row r="573" spans="1:10" x14ac:dyDescent="0.2">
      <c r="A573" s="180" t="s">
        <v>953</v>
      </c>
      <c r="B573" s="181">
        <v>44904</v>
      </c>
      <c r="C573" s="180" t="s">
        <v>13</v>
      </c>
      <c r="D573">
        <v>5</v>
      </c>
      <c r="E573" s="180" t="s">
        <v>15</v>
      </c>
      <c r="F573">
        <v>1100</v>
      </c>
      <c r="G573" s="180" t="s">
        <v>20</v>
      </c>
      <c r="H573" s="180" t="s">
        <v>31</v>
      </c>
      <c r="I573" s="180" t="s">
        <v>79</v>
      </c>
      <c r="J573">
        <v>2017</v>
      </c>
    </row>
    <row r="574" spans="1:10" x14ac:dyDescent="0.2">
      <c r="A574" s="180" t="s">
        <v>954</v>
      </c>
      <c r="B574" s="181">
        <v>44907</v>
      </c>
      <c r="C574" s="180" t="s">
        <v>13</v>
      </c>
      <c r="D574">
        <v>18</v>
      </c>
      <c r="E574" s="180" t="s">
        <v>15</v>
      </c>
      <c r="F574">
        <v>1200</v>
      </c>
      <c r="G574" s="180" t="s">
        <v>20</v>
      </c>
      <c r="H574" s="180" t="s">
        <v>34</v>
      </c>
      <c r="I574" s="180" t="s">
        <v>79</v>
      </c>
      <c r="J574">
        <v>2017</v>
      </c>
    </row>
    <row r="575" spans="1:10" x14ac:dyDescent="0.2">
      <c r="A575" s="180" t="s">
        <v>955</v>
      </c>
      <c r="B575" s="181">
        <v>44907</v>
      </c>
      <c r="C575" s="180" t="s">
        <v>13</v>
      </c>
      <c r="D575">
        <v>23</v>
      </c>
      <c r="E575" s="180" t="s">
        <v>15</v>
      </c>
      <c r="F575">
        <v>1300</v>
      </c>
      <c r="G575" s="180" t="s">
        <v>20</v>
      </c>
      <c r="H575" s="180" t="s">
        <v>34</v>
      </c>
      <c r="I575" s="180" t="s">
        <v>79</v>
      </c>
      <c r="J575">
        <v>2017</v>
      </c>
    </row>
    <row r="576" spans="1:10" x14ac:dyDescent="0.2">
      <c r="A576" s="180" t="s">
        <v>956</v>
      </c>
      <c r="B576" s="181">
        <v>44907</v>
      </c>
      <c r="C576" s="180" t="s">
        <v>13</v>
      </c>
      <c r="D576">
        <v>3</v>
      </c>
      <c r="E576" s="180" t="s">
        <v>15</v>
      </c>
      <c r="F576">
        <v>1400</v>
      </c>
      <c r="G576" s="180" t="s">
        <v>20</v>
      </c>
      <c r="H576" s="180" t="s">
        <v>31</v>
      </c>
      <c r="I576" s="180" t="s">
        <v>79</v>
      </c>
      <c r="J576">
        <v>2017</v>
      </c>
    </row>
    <row r="577" spans="1:10" x14ac:dyDescent="0.2">
      <c r="A577" s="180" t="s">
        <v>957</v>
      </c>
      <c r="B577" s="181">
        <v>44907</v>
      </c>
      <c r="C577" s="180" t="s">
        <v>13</v>
      </c>
      <c r="D577">
        <v>1</v>
      </c>
      <c r="E577" s="180" t="s">
        <v>15</v>
      </c>
      <c r="F577">
        <v>1500</v>
      </c>
      <c r="G577" s="180" t="s">
        <v>20</v>
      </c>
      <c r="H577" s="180" t="s">
        <v>31</v>
      </c>
      <c r="I577" s="180" t="s">
        <v>79</v>
      </c>
      <c r="J577">
        <v>2017</v>
      </c>
    </row>
    <row r="578" spans="1:10" x14ac:dyDescent="0.2">
      <c r="A578" s="180" t="s">
        <v>958</v>
      </c>
      <c r="B578" s="181">
        <v>44907</v>
      </c>
      <c r="C578" s="180" t="s">
        <v>23</v>
      </c>
      <c r="E578" s="180" t="s">
        <v>35</v>
      </c>
      <c r="F578">
        <v>1600</v>
      </c>
      <c r="G578" s="180" t="s">
        <v>20</v>
      </c>
      <c r="H578" s="180" t="s">
        <v>18</v>
      </c>
      <c r="I578" s="180" t="s">
        <v>82</v>
      </c>
      <c r="J578">
        <v>2019</v>
      </c>
    </row>
    <row r="579" spans="1:10" x14ac:dyDescent="0.2">
      <c r="A579" s="180" t="s">
        <v>959</v>
      </c>
      <c r="B579" s="181">
        <v>44907</v>
      </c>
      <c r="C579" s="180" t="s">
        <v>19</v>
      </c>
      <c r="D579">
        <v>7</v>
      </c>
      <c r="E579" s="180" t="s">
        <v>22</v>
      </c>
      <c r="F579">
        <v>1700</v>
      </c>
      <c r="G579" s="180" t="s">
        <v>20</v>
      </c>
      <c r="H579" s="180" t="s">
        <v>18</v>
      </c>
      <c r="I579" s="180" t="s">
        <v>80</v>
      </c>
      <c r="J579">
        <v>2017</v>
      </c>
    </row>
    <row r="580" spans="1:10" x14ac:dyDescent="0.2">
      <c r="A580" s="180" t="s">
        <v>960</v>
      </c>
      <c r="B580" s="181">
        <v>44907</v>
      </c>
      <c r="C580" s="180" t="s">
        <v>21</v>
      </c>
      <c r="D580">
        <v>18</v>
      </c>
      <c r="E580" s="180" t="s">
        <v>22</v>
      </c>
      <c r="F580">
        <v>1800</v>
      </c>
      <c r="G580" s="180" t="s">
        <v>20</v>
      </c>
      <c r="H580" s="180" t="s">
        <v>18</v>
      </c>
      <c r="I580" s="180" t="s">
        <v>81</v>
      </c>
      <c r="J580">
        <v>2018</v>
      </c>
    </row>
    <row r="581" spans="1:10" x14ac:dyDescent="0.2">
      <c r="A581" s="180" t="s">
        <v>961</v>
      </c>
      <c r="B581" s="181">
        <v>44908</v>
      </c>
      <c r="C581" s="180" t="s">
        <v>13</v>
      </c>
      <c r="D581">
        <v>17</v>
      </c>
      <c r="E581" s="180" t="s">
        <v>15</v>
      </c>
      <c r="F581">
        <v>1900</v>
      </c>
      <c r="G581" s="180" t="s">
        <v>20</v>
      </c>
      <c r="H581" s="180" t="s">
        <v>34</v>
      </c>
      <c r="I581" s="180" t="s">
        <v>79</v>
      </c>
      <c r="J581">
        <v>2017</v>
      </c>
    </row>
    <row r="582" spans="1:10" x14ac:dyDescent="0.2">
      <c r="A582" s="180" t="s">
        <v>962</v>
      </c>
      <c r="B582" s="181">
        <v>44908</v>
      </c>
      <c r="C582" s="180" t="s">
        <v>13</v>
      </c>
      <c r="D582">
        <v>22</v>
      </c>
      <c r="E582" s="180" t="s">
        <v>15</v>
      </c>
      <c r="F582">
        <v>2000</v>
      </c>
      <c r="G582" s="180" t="s">
        <v>20</v>
      </c>
      <c r="H582" s="180" t="s">
        <v>34</v>
      </c>
      <c r="I582" s="180" t="s">
        <v>79</v>
      </c>
      <c r="J582">
        <v>2017</v>
      </c>
    </row>
    <row r="583" spans="1:10" x14ac:dyDescent="0.2">
      <c r="A583" s="180" t="s">
        <v>963</v>
      </c>
      <c r="B583" s="181">
        <v>44908</v>
      </c>
      <c r="C583" s="180" t="s">
        <v>13</v>
      </c>
      <c r="D583">
        <v>3</v>
      </c>
      <c r="E583" s="180" t="s">
        <v>15</v>
      </c>
      <c r="F583">
        <v>2100</v>
      </c>
      <c r="G583" s="180" t="s">
        <v>20</v>
      </c>
      <c r="H583" s="180" t="s">
        <v>31</v>
      </c>
      <c r="I583" s="180" t="s">
        <v>79</v>
      </c>
      <c r="J583">
        <v>2017</v>
      </c>
    </row>
    <row r="584" spans="1:10" x14ac:dyDescent="0.2">
      <c r="A584" s="180" t="s">
        <v>964</v>
      </c>
      <c r="B584" s="181">
        <v>44908</v>
      </c>
      <c r="C584" s="180" t="s">
        <v>13</v>
      </c>
      <c r="D584">
        <v>2</v>
      </c>
      <c r="E584" s="180" t="s">
        <v>15</v>
      </c>
      <c r="F584">
        <v>2200</v>
      </c>
      <c r="G584" s="180" t="s">
        <v>20</v>
      </c>
      <c r="H584" s="180" t="s">
        <v>31</v>
      </c>
      <c r="I584" s="180" t="s">
        <v>79</v>
      </c>
      <c r="J584">
        <v>2017</v>
      </c>
    </row>
    <row r="585" spans="1:10" x14ac:dyDescent="0.2">
      <c r="A585" s="180" t="s">
        <v>965</v>
      </c>
      <c r="B585" s="181">
        <v>44908</v>
      </c>
      <c r="C585" s="180" t="s">
        <v>23</v>
      </c>
      <c r="D585">
        <v>31</v>
      </c>
      <c r="E585" s="180" t="s">
        <v>35</v>
      </c>
      <c r="F585">
        <v>2300</v>
      </c>
      <c r="G585" s="180" t="s">
        <v>20</v>
      </c>
      <c r="H585" s="180" t="s">
        <v>18</v>
      </c>
      <c r="I585" s="180" t="s">
        <v>82</v>
      </c>
      <c r="J585">
        <v>2019</v>
      </c>
    </row>
    <row r="586" spans="1:10" x14ac:dyDescent="0.2">
      <c r="A586" s="180" t="s">
        <v>966</v>
      </c>
      <c r="B586" s="181">
        <v>44908</v>
      </c>
      <c r="C586" s="180" t="s">
        <v>21</v>
      </c>
      <c r="D586">
        <v>18</v>
      </c>
      <c r="E586" s="180" t="s">
        <v>22</v>
      </c>
      <c r="F586">
        <v>2400</v>
      </c>
      <c r="G586" s="180" t="s">
        <v>20</v>
      </c>
      <c r="H586" s="180" t="s">
        <v>18</v>
      </c>
      <c r="I586" s="180" t="s">
        <v>81</v>
      </c>
      <c r="J586">
        <v>2018</v>
      </c>
    </row>
    <row r="587" spans="1:10" x14ac:dyDescent="0.2">
      <c r="A587" s="180" t="s">
        <v>967</v>
      </c>
      <c r="B587" s="181">
        <v>44908</v>
      </c>
      <c r="C587" s="180" t="s">
        <v>19</v>
      </c>
      <c r="D587">
        <v>7</v>
      </c>
      <c r="E587" s="180" t="s">
        <v>22</v>
      </c>
      <c r="F587">
        <v>495</v>
      </c>
      <c r="G587" s="180" t="s">
        <v>20</v>
      </c>
      <c r="H587" s="180" t="s">
        <v>18</v>
      </c>
      <c r="I587" s="180" t="s">
        <v>80</v>
      </c>
      <c r="J587">
        <v>2017</v>
      </c>
    </row>
    <row r="588" spans="1:10" x14ac:dyDescent="0.2">
      <c r="A588" s="180" t="s">
        <v>968</v>
      </c>
      <c r="B588" s="181">
        <v>44909</v>
      </c>
      <c r="C588" s="180" t="s">
        <v>13</v>
      </c>
      <c r="D588">
        <v>17</v>
      </c>
      <c r="E588" s="180" t="s">
        <v>15</v>
      </c>
      <c r="F588">
        <v>5960</v>
      </c>
      <c r="G588" s="180" t="s">
        <v>20</v>
      </c>
      <c r="H588" s="180" t="s">
        <v>34</v>
      </c>
      <c r="I588" s="180" t="s">
        <v>79</v>
      </c>
      <c r="J588">
        <v>2017</v>
      </c>
    </row>
    <row r="589" spans="1:10" x14ac:dyDescent="0.2">
      <c r="A589" s="180" t="s">
        <v>969</v>
      </c>
      <c r="B589" s="181">
        <v>44909</v>
      </c>
      <c r="C589" s="180" t="s">
        <v>13</v>
      </c>
      <c r="D589">
        <v>24</v>
      </c>
      <c r="E589" s="180" t="s">
        <v>15</v>
      </c>
      <c r="F589">
        <v>8320</v>
      </c>
      <c r="G589" s="180" t="s">
        <v>20</v>
      </c>
      <c r="H589" s="180" t="s">
        <v>34</v>
      </c>
      <c r="I589" s="180" t="s">
        <v>79</v>
      </c>
      <c r="J589">
        <v>2017</v>
      </c>
    </row>
    <row r="590" spans="1:10" x14ac:dyDescent="0.2">
      <c r="A590" s="180" t="s">
        <v>970</v>
      </c>
      <c r="B590" s="181">
        <v>44909</v>
      </c>
      <c r="C590" s="180" t="s">
        <v>13</v>
      </c>
      <c r="D590">
        <v>3</v>
      </c>
      <c r="E590" s="180" t="s">
        <v>15</v>
      </c>
      <c r="F590">
        <v>4060</v>
      </c>
      <c r="G590" s="180" t="s">
        <v>20</v>
      </c>
      <c r="H590" s="180" t="s">
        <v>31</v>
      </c>
      <c r="I590" s="180" t="s">
        <v>79</v>
      </c>
      <c r="J590">
        <v>2017</v>
      </c>
    </row>
    <row r="591" spans="1:10" x14ac:dyDescent="0.2">
      <c r="A591" s="180" t="s">
        <v>971</v>
      </c>
      <c r="B591" s="181">
        <v>44909</v>
      </c>
      <c r="C591" s="180" t="s">
        <v>23</v>
      </c>
      <c r="D591">
        <v>30</v>
      </c>
      <c r="E591" s="180" t="s">
        <v>35</v>
      </c>
      <c r="F591">
        <v>1000</v>
      </c>
      <c r="G591" s="180" t="s">
        <v>20</v>
      </c>
      <c r="H591" s="180" t="s">
        <v>18</v>
      </c>
      <c r="I591" s="180" t="s">
        <v>82</v>
      </c>
      <c r="J591">
        <v>2019</v>
      </c>
    </row>
    <row r="592" spans="1:10" x14ac:dyDescent="0.2">
      <c r="A592" s="180" t="s">
        <v>972</v>
      </c>
      <c r="B592" s="181">
        <v>44909</v>
      </c>
      <c r="C592" s="180" t="s">
        <v>21</v>
      </c>
      <c r="D592">
        <v>12</v>
      </c>
      <c r="E592" s="180" t="s">
        <v>22</v>
      </c>
      <c r="F592">
        <v>1100</v>
      </c>
      <c r="G592" s="180" t="s">
        <v>20</v>
      </c>
      <c r="H592" s="180" t="s">
        <v>18</v>
      </c>
      <c r="I592" s="180" t="s">
        <v>81</v>
      </c>
      <c r="J592">
        <v>2018</v>
      </c>
    </row>
    <row r="593" spans="1:10" x14ac:dyDescent="0.2">
      <c r="A593" s="180" t="s">
        <v>973</v>
      </c>
      <c r="B593" s="181">
        <v>44909</v>
      </c>
      <c r="C593" s="180" t="s">
        <v>19</v>
      </c>
      <c r="D593">
        <v>5</v>
      </c>
      <c r="E593" s="180" t="s">
        <v>22</v>
      </c>
      <c r="F593">
        <v>1200</v>
      </c>
      <c r="G593" s="180" t="s">
        <v>20</v>
      </c>
      <c r="H593" s="180" t="s">
        <v>18</v>
      </c>
      <c r="I593" s="180" t="s">
        <v>80</v>
      </c>
      <c r="J593">
        <v>2017</v>
      </c>
    </row>
    <row r="594" spans="1:10" x14ac:dyDescent="0.2">
      <c r="A594" s="180" t="s">
        <v>974</v>
      </c>
      <c r="B594" s="181">
        <v>44910</v>
      </c>
      <c r="C594" s="180" t="s">
        <v>19</v>
      </c>
      <c r="D594">
        <v>5</v>
      </c>
      <c r="E594" s="180" t="s">
        <v>22</v>
      </c>
      <c r="F594">
        <v>1300</v>
      </c>
      <c r="G594" s="180" t="s">
        <v>20</v>
      </c>
      <c r="H594" s="180" t="s">
        <v>18</v>
      </c>
      <c r="I594" s="180" t="s">
        <v>80</v>
      </c>
      <c r="J594">
        <v>2017</v>
      </c>
    </row>
    <row r="595" spans="1:10" x14ac:dyDescent="0.2">
      <c r="A595" s="180" t="s">
        <v>975</v>
      </c>
      <c r="B595" s="181">
        <v>44910</v>
      </c>
      <c r="C595" s="180" t="s">
        <v>13</v>
      </c>
      <c r="E595" s="180" t="s">
        <v>15</v>
      </c>
      <c r="F595">
        <v>1400</v>
      </c>
      <c r="G595" s="180" t="s">
        <v>20</v>
      </c>
      <c r="H595" s="180" t="s">
        <v>34</v>
      </c>
      <c r="I595" s="180" t="s">
        <v>79</v>
      </c>
      <c r="J595">
        <v>2017</v>
      </c>
    </row>
    <row r="596" spans="1:10" x14ac:dyDescent="0.2">
      <c r="A596" s="180" t="s">
        <v>976</v>
      </c>
      <c r="B596" s="181">
        <v>44910</v>
      </c>
      <c r="C596" s="180" t="s">
        <v>13</v>
      </c>
      <c r="D596">
        <v>23</v>
      </c>
      <c r="E596" s="180" t="s">
        <v>15</v>
      </c>
      <c r="F596">
        <v>1500</v>
      </c>
      <c r="G596" s="180" t="s">
        <v>20</v>
      </c>
      <c r="H596" s="180" t="s">
        <v>34</v>
      </c>
      <c r="I596" s="180" t="s">
        <v>79</v>
      </c>
      <c r="J596">
        <v>2017</v>
      </c>
    </row>
    <row r="597" spans="1:10" x14ac:dyDescent="0.2">
      <c r="A597" s="180" t="s">
        <v>977</v>
      </c>
      <c r="B597" s="181">
        <v>44910</v>
      </c>
      <c r="C597" s="180" t="s">
        <v>13</v>
      </c>
      <c r="D597">
        <v>4</v>
      </c>
      <c r="E597" s="180" t="s">
        <v>15</v>
      </c>
      <c r="F597">
        <v>1600</v>
      </c>
      <c r="G597" s="180" t="s">
        <v>20</v>
      </c>
      <c r="H597" s="180" t="s">
        <v>31</v>
      </c>
      <c r="I597" s="180" t="s">
        <v>79</v>
      </c>
      <c r="J597">
        <v>2017</v>
      </c>
    </row>
    <row r="598" spans="1:10" x14ac:dyDescent="0.2">
      <c r="A598" s="180" t="s">
        <v>978</v>
      </c>
      <c r="B598" s="181">
        <v>44910</v>
      </c>
      <c r="C598" s="180" t="s">
        <v>13</v>
      </c>
      <c r="D598">
        <v>1</v>
      </c>
      <c r="E598" s="180" t="s">
        <v>15</v>
      </c>
      <c r="F598">
        <v>1700</v>
      </c>
      <c r="G598" s="180" t="s">
        <v>20</v>
      </c>
      <c r="H598" s="180" t="s">
        <v>31</v>
      </c>
      <c r="I598" s="180" t="s">
        <v>79</v>
      </c>
      <c r="J598">
        <v>2017</v>
      </c>
    </row>
    <row r="599" spans="1:10" x14ac:dyDescent="0.2">
      <c r="A599" s="180" t="s">
        <v>979</v>
      </c>
      <c r="B599" s="181">
        <v>44910</v>
      </c>
      <c r="C599" s="180" t="s">
        <v>21</v>
      </c>
      <c r="D599">
        <v>12</v>
      </c>
      <c r="E599" s="180" t="s">
        <v>22</v>
      </c>
      <c r="F599">
        <v>1800</v>
      </c>
      <c r="G599" s="180" t="s">
        <v>20</v>
      </c>
      <c r="H599" s="180" t="s">
        <v>18</v>
      </c>
      <c r="I599" s="180" t="s">
        <v>81</v>
      </c>
      <c r="J599">
        <v>2018</v>
      </c>
    </row>
    <row r="600" spans="1:10" x14ac:dyDescent="0.2">
      <c r="A600" s="180" t="s">
        <v>980</v>
      </c>
      <c r="B600" s="181">
        <v>44910</v>
      </c>
      <c r="C600" s="180" t="s">
        <v>23</v>
      </c>
      <c r="D600">
        <v>30</v>
      </c>
      <c r="E600" s="180" t="s">
        <v>35</v>
      </c>
      <c r="F600">
        <v>1900</v>
      </c>
      <c r="G600" s="180" t="s">
        <v>20</v>
      </c>
      <c r="H600" s="180" t="s">
        <v>18</v>
      </c>
      <c r="I600" s="180" t="s">
        <v>82</v>
      </c>
      <c r="J600">
        <v>2019</v>
      </c>
    </row>
    <row r="601" spans="1:10" x14ac:dyDescent="0.2">
      <c r="A601" s="180" t="s">
        <v>981</v>
      </c>
      <c r="B601" s="181">
        <v>44911</v>
      </c>
      <c r="C601" s="180" t="s">
        <v>23</v>
      </c>
      <c r="D601">
        <v>22</v>
      </c>
      <c r="E601" s="180" t="s">
        <v>35</v>
      </c>
      <c r="F601">
        <v>2000</v>
      </c>
      <c r="G601" s="180" t="s">
        <v>20</v>
      </c>
      <c r="H601" s="180" t="s">
        <v>18</v>
      </c>
      <c r="I601" s="180" t="s">
        <v>82</v>
      </c>
      <c r="J601">
        <v>2019</v>
      </c>
    </row>
    <row r="602" spans="1:10" x14ac:dyDescent="0.2">
      <c r="A602" s="180" t="s">
        <v>982</v>
      </c>
      <c r="B602" s="181">
        <v>44911</v>
      </c>
      <c r="C602" s="180" t="s">
        <v>19</v>
      </c>
      <c r="D602">
        <v>5</v>
      </c>
      <c r="E602" s="180" t="s">
        <v>22</v>
      </c>
      <c r="F602">
        <v>2100</v>
      </c>
      <c r="G602" s="180" t="s">
        <v>20</v>
      </c>
      <c r="H602" s="180" t="s">
        <v>18</v>
      </c>
      <c r="I602" s="180" t="s">
        <v>80</v>
      </c>
      <c r="J602">
        <v>2017</v>
      </c>
    </row>
    <row r="603" spans="1:10" x14ac:dyDescent="0.2">
      <c r="A603" s="180" t="s">
        <v>983</v>
      </c>
      <c r="B603" s="181">
        <v>44911</v>
      </c>
      <c r="C603" s="180" t="s">
        <v>13</v>
      </c>
      <c r="D603">
        <v>17</v>
      </c>
      <c r="E603" s="180" t="s">
        <v>15</v>
      </c>
      <c r="F603">
        <v>2200</v>
      </c>
      <c r="G603" s="180" t="s">
        <v>20</v>
      </c>
      <c r="H603" s="180" t="s">
        <v>34</v>
      </c>
      <c r="I603" s="180" t="s">
        <v>79</v>
      </c>
      <c r="J603">
        <v>2017</v>
      </c>
    </row>
    <row r="604" spans="1:10" x14ac:dyDescent="0.2">
      <c r="A604" s="180" t="s">
        <v>984</v>
      </c>
      <c r="B604" s="181">
        <v>44911</v>
      </c>
      <c r="C604" s="180" t="s">
        <v>13</v>
      </c>
      <c r="D604">
        <v>4</v>
      </c>
      <c r="E604" s="180" t="s">
        <v>15</v>
      </c>
      <c r="F604">
        <v>2300</v>
      </c>
      <c r="G604" s="180" t="s">
        <v>20</v>
      </c>
      <c r="H604" s="180" t="s">
        <v>31</v>
      </c>
      <c r="I604" s="180" t="s">
        <v>79</v>
      </c>
      <c r="J604">
        <v>2017</v>
      </c>
    </row>
    <row r="605" spans="1:10" x14ac:dyDescent="0.2">
      <c r="A605" s="180" t="s">
        <v>985</v>
      </c>
      <c r="B605" s="181">
        <v>44911</v>
      </c>
      <c r="C605" s="180" t="s">
        <v>13</v>
      </c>
      <c r="D605">
        <v>23</v>
      </c>
      <c r="E605" s="180" t="s">
        <v>15</v>
      </c>
      <c r="F605">
        <v>2400</v>
      </c>
      <c r="G605" s="180" t="s">
        <v>20</v>
      </c>
      <c r="H605" s="180" t="s">
        <v>34</v>
      </c>
      <c r="I605" s="180" t="s">
        <v>79</v>
      </c>
      <c r="J605">
        <v>2017</v>
      </c>
    </row>
    <row r="606" spans="1:10" x14ac:dyDescent="0.2">
      <c r="A606" s="180" t="s">
        <v>986</v>
      </c>
      <c r="B606" s="181">
        <v>44911</v>
      </c>
      <c r="C606" s="180" t="s">
        <v>13</v>
      </c>
      <c r="D606">
        <v>1</v>
      </c>
      <c r="E606" s="180" t="s">
        <v>15</v>
      </c>
      <c r="F606">
        <v>1780</v>
      </c>
      <c r="G606" s="180" t="s">
        <v>20</v>
      </c>
      <c r="H606" s="180" t="s">
        <v>31</v>
      </c>
      <c r="I606" s="180" t="s">
        <v>79</v>
      </c>
      <c r="J606">
        <v>2017</v>
      </c>
    </row>
    <row r="607" spans="1:10" x14ac:dyDescent="0.2">
      <c r="A607" s="180" t="s">
        <v>987</v>
      </c>
      <c r="B607" s="181">
        <v>44912</v>
      </c>
      <c r="C607" s="180" t="s">
        <v>13</v>
      </c>
      <c r="D607">
        <v>3</v>
      </c>
      <c r="E607" s="180" t="s">
        <v>15</v>
      </c>
      <c r="F607">
        <v>4700</v>
      </c>
      <c r="G607" s="180" t="s">
        <v>20</v>
      </c>
      <c r="H607" s="180" t="s">
        <v>31</v>
      </c>
      <c r="I607" s="180" t="s">
        <v>79</v>
      </c>
      <c r="J607">
        <v>2017</v>
      </c>
    </row>
    <row r="608" spans="1:10" x14ac:dyDescent="0.2">
      <c r="A608" s="180" t="s">
        <v>988</v>
      </c>
      <c r="B608" s="181">
        <v>44913</v>
      </c>
      <c r="C608" s="180" t="s">
        <v>13</v>
      </c>
      <c r="D608">
        <v>4</v>
      </c>
      <c r="E608" s="180" t="s">
        <v>15</v>
      </c>
      <c r="F608">
        <v>1000</v>
      </c>
      <c r="G608" s="180" t="s">
        <v>20</v>
      </c>
      <c r="H608" s="180" t="s">
        <v>31</v>
      </c>
      <c r="I608" s="180" t="s">
        <v>79</v>
      </c>
      <c r="J608">
        <v>2017</v>
      </c>
    </row>
    <row r="609" spans="1:10" x14ac:dyDescent="0.2">
      <c r="A609" s="180" t="s">
        <v>989</v>
      </c>
      <c r="B609" s="181">
        <v>44914</v>
      </c>
      <c r="C609" s="180" t="s">
        <v>13</v>
      </c>
      <c r="D609">
        <v>17</v>
      </c>
      <c r="E609" s="180" t="s">
        <v>15</v>
      </c>
      <c r="F609">
        <v>1100</v>
      </c>
      <c r="G609" s="180" t="s">
        <v>20</v>
      </c>
      <c r="H609" s="180" t="s">
        <v>18</v>
      </c>
      <c r="I609" s="180" t="s">
        <v>79</v>
      </c>
      <c r="J609">
        <v>2017</v>
      </c>
    </row>
    <row r="610" spans="1:10" x14ac:dyDescent="0.2">
      <c r="A610" s="180" t="s">
        <v>990</v>
      </c>
      <c r="B610" s="181">
        <v>44914</v>
      </c>
      <c r="C610" s="180" t="s">
        <v>13</v>
      </c>
      <c r="D610">
        <v>4</v>
      </c>
      <c r="E610" s="180" t="s">
        <v>15</v>
      </c>
      <c r="F610">
        <v>1200</v>
      </c>
      <c r="G610" s="180" t="s">
        <v>20</v>
      </c>
      <c r="H610" s="180" t="s">
        <v>31</v>
      </c>
      <c r="I610" s="180" t="s">
        <v>79</v>
      </c>
      <c r="J610">
        <v>2017</v>
      </c>
    </row>
    <row r="611" spans="1:10" x14ac:dyDescent="0.2">
      <c r="A611" s="180" t="s">
        <v>991</v>
      </c>
      <c r="B611" s="181">
        <v>44914</v>
      </c>
      <c r="C611" s="180" t="s">
        <v>13</v>
      </c>
      <c r="D611">
        <v>19</v>
      </c>
      <c r="E611" s="180" t="s">
        <v>15</v>
      </c>
      <c r="F611">
        <v>1300</v>
      </c>
      <c r="G611" s="180" t="s">
        <v>20</v>
      </c>
      <c r="H611" s="180" t="s">
        <v>34</v>
      </c>
      <c r="I611" s="180" t="s">
        <v>79</v>
      </c>
      <c r="J611">
        <v>2017</v>
      </c>
    </row>
    <row r="612" spans="1:10" x14ac:dyDescent="0.2">
      <c r="A612" s="180" t="s">
        <v>992</v>
      </c>
      <c r="B612" s="181">
        <v>44914</v>
      </c>
      <c r="C612" s="180" t="s">
        <v>13</v>
      </c>
      <c r="D612">
        <v>2</v>
      </c>
      <c r="E612" s="180" t="s">
        <v>15</v>
      </c>
      <c r="F612">
        <v>1400</v>
      </c>
      <c r="G612" s="180" t="s">
        <v>20</v>
      </c>
      <c r="H612" s="180" t="s">
        <v>31</v>
      </c>
      <c r="I612" s="180" t="s">
        <v>79</v>
      </c>
      <c r="J612">
        <v>2017</v>
      </c>
    </row>
    <row r="613" spans="1:10" x14ac:dyDescent="0.2">
      <c r="A613" s="180" t="s">
        <v>993</v>
      </c>
      <c r="B613" s="181">
        <v>44914</v>
      </c>
      <c r="C613" s="180" t="s">
        <v>23</v>
      </c>
      <c r="E613" s="180" t="s">
        <v>35</v>
      </c>
      <c r="F613">
        <v>1500</v>
      </c>
      <c r="G613" s="180" t="s">
        <v>20</v>
      </c>
      <c r="H613" s="180" t="s">
        <v>18</v>
      </c>
      <c r="I613" s="180" t="s">
        <v>82</v>
      </c>
      <c r="J613">
        <v>2019</v>
      </c>
    </row>
    <row r="614" spans="1:10" x14ac:dyDescent="0.2">
      <c r="A614" s="180" t="s">
        <v>994</v>
      </c>
      <c r="B614" s="181">
        <v>44914</v>
      </c>
      <c r="C614" s="180" t="s">
        <v>19</v>
      </c>
      <c r="D614">
        <v>7</v>
      </c>
      <c r="E614" s="180" t="s">
        <v>22</v>
      </c>
      <c r="F614">
        <v>1600</v>
      </c>
      <c r="G614" s="180" t="s">
        <v>20</v>
      </c>
      <c r="H614" s="180" t="s">
        <v>18</v>
      </c>
      <c r="I614" s="180" t="s">
        <v>80</v>
      </c>
      <c r="J614">
        <v>2017</v>
      </c>
    </row>
    <row r="615" spans="1:10" x14ac:dyDescent="0.2">
      <c r="A615" s="180" t="s">
        <v>995</v>
      </c>
      <c r="B615" s="181">
        <v>44915</v>
      </c>
      <c r="C615" s="180" t="s">
        <v>13</v>
      </c>
      <c r="D615">
        <v>17</v>
      </c>
      <c r="E615" s="180" t="s">
        <v>15</v>
      </c>
      <c r="F615">
        <v>17000000000</v>
      </c>
      <c r="G615" s="180" t="s">
        <v>20</v>
      </c>
      <c r="H615" s="180" t="s">
        <v>34</v>
      </c>
      <c r="I615" s="180" t="s">
        <v>79</v>
      </c>
      <c r="J615">
        <v>2017</v>
      </c>
    </row>
    <row r="616" spans="1:10" x14ac:dyDescent="0.2">
      <c r="A616" s="180" t="s">
        <v>996</v>
      </c>
      <c r="B616" s="181">
        <v>44915</v>
      </c>
      <c r="C616" s="180" t="s">
        <v>13</v>
      </c>
      <c r="D616">
        <v>4</v>
      </c>
      <c r="E616" s="180" t="s">
        <v>15</v>
      </c>
      <c r="F616">
        <v>1800</v>
      </c>
      <c r="G616" s="180" t="s">
        <v>20</v>
      </c>
      <c r="H616" s="180" t="s">
        <v>31</v>
      </c>
      <c r="I616" s="180" t="s">
        <v>79</v>
      </c>
      <c r="J616">
        <v>2017</v>
      </c>
    </row>
    <row r="617" spans="1:10" x14ac:dyDescent="0.2">
      <c r="A617" s="180" t="s">
        <v>997</v>
      </c>
      <c r="B617" s="181">
        <v>44915</v>
      </c>
      <c r="C617" s="180" t="s">
        <v>13</v>
      </c>
      <c r="D617">
        <v>20</v>
      </c>
      <c r="E617" s="180" t="s">
        <v>15</v>
      </c>
      <c r="F617">
        <v>1900</v>
      </c>
      <c r="G617" s="180" t="s">
        <v>20</v>
      </c>
      <c r="H617" s="180" t="s">
        <v>18</v>
      </c>
      <c r="I617" s="180" t="s">
        <v>79</v>
      </c>
      <c r="J617">
        <v>2017</v>
      </c>
    </row>
    <row r="618" spans="1:10" x14ac:dyDescent="0.2">
      <c r="A618" s="180" t="s">
        <v>998</v>
      </c>
      <c r="B618" s="181">
        <v>44915</v>
      </c>
      <c r="C618" s="180" t="s">
        <v>13</v>
      </c>
      <c r="D618">
        <v>2</v>
      </c>
      <c r="E618" s="180" t="s">
        <v>15</v>
      </c>
      <c r="F618">
        <v>2000</v>
      </c>
      <c r="G618" s="180" t="s">
        <v>20</v>
      </c>
      <c r="H618" s="180" t="s">
        <v>31</v>
      </c>
      <c r="I618" s="180" t="s">
        <v>79</v>
      </c>
      <c r="J618">
        <v>2017</v>
      </c>
    </row>
    <row r="619" spans="1:10" x14ac:dyDescent="0.2">
      <c r="A619" s="180" t="s">
        <v>999</v>
      </c>
      <c r="B619" s="181">
        <v>44915</v>
      </c>
      <c r="C619" s="180" t="s">
        <v>21</v>
      </c>
      <c r="D619">
        <v>5</v>
      </c>
      <c r="E619" s="180" t="s">
        <v>22</v>
      </c>
      <c r="F619">
        <v>2100</v>
      </c>
      <c r="G619" s="180" t="s">
        <v>20</v>
      </c>
      <c r="H619" s="180" t="s">
        <v>18</v>
      </c>
      <c r="I619" s="180" t="s">
        <v>81</v>
      </c>
      <c r="J619">
        <v>2018</v>
      </c>
    </row>
    <row r="620" spans="1:10" x14ac:dyDescent="0.2">
      <c r="A620" s="180" t="s">
        <v>1000</v>
      </c>
      <c r="B620" s="181">
        <v>44916</v>
      </c>
      <c r="C620" s="180" t="s">
        <v>21</v>
      </c>
      <c r="D620">
        <v>5</v>
      </c>
      <c r="E620" s="180" t="s">
        <v>22</v>
      </c>
      <c r="F620">
        <v>2200</v>
      </c>
      <c r="G620" s="180" t="s">
        <v>20</v>
      </c>
      <c r="H620" s="180" t="s">
        <v>18</v>
      </c>
      <c r="I620" s="180" t="s">
        <v>81</v>
      </c>
      <c r="J620">
        <v>2018</v>
      </c>
    </row>
    <row r="621" spans="1:10" x14ac:dyDescent="0.2">
      <c r="A621" s="180" t="s">
        <v>1001</v>
      </c>
      <c r="B621" s="181">
        <v>44916</v>
      </c>
      <c r="C621" s="180" t="s">
        <v>13</v>
      </c>
      <c r="D621">
        <v>18</v>
      </c>
      <c r="E621" s="180" t="s">
        <v>15</v>
      </c>
      <c r="F621">
        <v>2300</v>
      </c>
      <c r="G621" s="180" t="s">
        <v>20</v>
      </c>
      <c r="H621" s="180" t="s">
        <v>34</v>
      </c>
      <c r="I621" s="180" t="s">
        <v>79</v>
      </c>
      <c r="J621">
        <v>2017</v>
      </c>
    </row>
    <row r="622" spans="1:10" x14ac:dyDescent="0.2">
      <c r="A622" s="180" t="s">
        <v>1002</v>
      </c>
      <c r="B622" s="181">
        <v>44916</v>
      </c>
      <c r="C622" s="180" t="s">
        <v>13</v>
      </c>
      <c r="D622">
        <v>19</v>
      </c>
      <c r="E622" s="180" t="s">
        <v>15</v>
      </c>
      <c r="F622">
        <v>2400</v>
      </c>
      <c r="G622" s="180" t="s">
        <v>20</v>
      </c>
      <c r="H622" s="180" t="s">
        <v>18</v>
      </c>
      <c r="I622" s="180" t="s">
        <v>79</v>
      </c>
      <c r="J622">
        <v>2017</v>
      </c>
    </row>
    <row r="623" spans="1:10" x14ac:dyDescent="0.2">
      <c r="A623" s="180" t="s">
        <v>1003</v>
      </c>
      <c r="B623" s="181">
        <v>44916</v>
      </c>
      <c r="C623" s="180" t="s">
        <v>13</v>
      </c>
      <c r="D623">
        <v>4</v>
      </c>
      <c r="E623" s="180" t="s">
        <v>15</v>
      </c>
      <c r="F623">
        <v>4000</v>
      </c>
      <c r="G623" s="180" t="s">
        <v>20</v>
      </c>
      <c r="H623" s="180" t="s">
        <v>31</v>
      </c>
      <c r="I623" s="180" t="s">
        <v>79</v>
      </c>
      <c r="J623">
        <v>2017</v>
      </c>
    </row>
    <row r="624" spans="1:10" x14ac:dyDescent="0.2">
      <c r="A624" s="180" t="s">
        <v>1004</v>
      </c>
      <c r="B624" s="181">
        <v>117964</v>
      </c>
      <c r="C624" s="180" t="s">
        <v>13</v>
      </c>
      <c r="D624">
        <v>2</v>
      </c>
      <c r="E624" s="180" t="s">
        <v>15</v>
      </c>
      <c r="F624">
        <v>2180</v>
      </c>
      <c r="G624" s="180" t="s">
        <v>20</v>
      </c>
      <c r="H624" s="180" t="s">
        <v>31</v>
      </c>
      <c r="I624" s="180" t="s">
        <v>79</v>
      </c>
      <c r="J624">
        <v>2017</v>
      </c>
    </row>
    <row r="625" spans="1:10" x14ac:dyDescent="0.2">
      <c r="A625" s="180" t="s">
        <v>1005</v>
      </c>
      <c r="B625" s="181">
        <v>44916</v>
      </c>
      <c r="C625" s="180" t="s">
        <v>23</v>
      </c>
      <c r="E625" s="180" t="s">
        <v>35</v>
      </c>
      <c r="F625">
        <v>582</v>
      </c>
      <c r="G625" s="180" t="s">
        <v>20</v>
      </c>
      <c r="H625" s="180" t="s">
        <v>18</v>
      </c>
      <c r="I625" s="180" t="s">
        <v>82</v>
      </c>
      <c r="J625">
        <v>2019</v>
      </c>
    </row>
    <row r="626" spans="1:10" x14ac:dyDescent="0.2">
      <c r="A626" s="180" t="s">
        <v>1006</v>
      </c>
      <c r="B626" s="181">
        <v>44916</v>
      </c>
      <c r="C626" s="180" t="s">
        <v>23</v>
      </c>
      <c r="D626">
        <v>14</v>
      </c>
      <c r="E626" s="180" t="s">
        <v>35</v>
      </c>
      <c r="F626">
        <v>1553</v>
      </c>
      <c r="G626" s="180" t="s">
        <v>20</v>
      </c>
      <c r="H626" s="180" t="s">
        <v>18</v>
      </c>
      <c r="I626" s="180" t="s">
        <v>82</v>
      </c>
      <c r="J626">
        <v>2019</v>
      </c>
    </row>
    <row r="627" spans="1:10" x14ac:dyDescent="0.2">
      <c r="A627" s="180" t="s">
        <v>1007</v>
      </c>
      <c r="B627" s="181">
        <v>44917</v>
      </c>
      <c r="C627" s="180" t="s">
        <v>13</v>
      </c>
      <c r="D627">
        <v>17</v>
      </c>
      <c r="E627" s="180" t="s">
        <v>15</v>
      </c>
      <c r="F627">
        <v>4680</v>
      </c>
      <c r="G627" s="180" t="s">
        <v>20</v>
      </c>
      <c r="H627" s="180" t="s">
        <v>34</v>
      </c>
      <c r="I627" s="180" t="s">
        <v>79</v>
      </c>
      <c r="J627">
        <v>2017</v>
      </c>
    </row>
    <row r="628" spans="1:10" x14ac:dyDescent="0.2">
      <c r="A628" s="180" t="s">
        <v>1008</v>
      </c>
      <c r="B628" s="181">
        <v>44917</v>
      </c>
      <c r="C628" s="180" t="s">
        <v>13</v>
      </c>
      <c r="D628">
        <v>18</v>
      </c>
      <c r="E628" s="180" t="s">
        <v>15</v>
      </c>
      <c r="F628">
        <v>5600</v>
      </c>
      <c r="G628" s="180" t="s">
        <v>20</v>
      </c>
      <c r="H628" s="180" t="s">
        <v>34</v>
      </c>
      <c r="I628" s="180" t="s">
        <v>79</v>
      </c>
      <c r="J628">
        <v>2017</v>
      </c>
    </row>
    <row r="629" spans="1:10" x14ac:dyDescent="0.2">
      <c r="A629" s="180" t="s">
        <v>1009</v>
      </c>
      <c r="B629" s="181">
        <v>44917</v>
      </c>
      <c r="C629" s="180" t="s">
        <v>13</v>
      </c>
      <c r="D629">
        <v>3</v>
      </c>
      <c r="E629" s="180" t="s">
        <v>15</v>
      </c>
      <c r="F629">
        <v>1000</v>
      </c>
      <c r="G629" s="180" t="s">
        <v>20</v>
      </c>
      <c r="H629" s="180" t="s">
        <v>31</v>
      </c>
      <c r="I629" s="180" t="s">
        <v>79</v>
      </c>
      <c r="J629">
        <v>2017</v>
      </c>
    </row>
    <row r="630" spans="1:10" x14ac:dyDescent="0.2">
      <c r="A630" s="180" t="s">
        <v>1010</v>
      </c>
      <c r="B630" s="181">
        <v>44917</v>
      </c>
      <c r="C630" s="180" t="s">
        <v>13</v>
      </c>
      <c r="D630">
        <v>2</v>
      </c>
      <c r="E630" s="180" t="s">
        <v>15</v>
      </c>
      <c r="F630">
        <v>1100</v>
      </c>
      <c r="G630" s="180" t="s">
        <v>20</v>
      </c>
      <c r="H630" s="180" t="s">
        <v>31</v>
      </c>
      <c r="I630" s="180" t="s">
        <v>79</v>
      </c>
      <c r="J630">
        <v>2017</v>
      </c>
    </row>
    <row r="631" spans="1:10" x14ac:dyDescent="0.2">
      <c r="A631" s="180" t="s">
        <v>1011</v>
      </c>
      <c r="B631" s="181">
        <v>44917</v>
      </c>
      <c r="C631" s="180" t="s">
        <v>23</v>
      </c>
      <c r="D631">
        <v>23</v>
      </c>
      <c r="E631" s="180" t="s">
        <v>35</v>
      </c>
      <c r="F631">
        <v>1200</v>
      </c>
      <c r="G631" s="180" t="s">
        <v>20</v>
      </c>
      <c r="H631" s="180" t="s">
        <v>18</v>
      </c>
      <c r="I631" s="180" t="s">
        <v>82</v>
      </c>
      <c r="J631">
        <v>2019</v>
      </c>
    </row>
    <row r="632" spans="1:10" x14ac:dyDescent="0.2">
      <c r="A632" s="180" t="s">
        <v>1012</v>
      </c>
      <c r="B632" s="181">
        <v>44917</v>
      </c>
      <c r="C632" s="180" t="s">
        <v>19</v>
      </c>
      <c r="D632">
        <v>7</v>
      </c>
      <c r="E632" s="180" t="s">
        <v>22</v>
      </c>
      <c r="F632">
        <v>1300</v>
      </c>
      <c r="G632" s="180" t="s">
        <v>20</v>
      </c>
      <c r="H632" s="180" t="s">
        <v>18</v>
      </c>
      <c r="I632" s="180" t="s">
        <v>80</v>
      </c>
      <c r="J632">
        <v>2017</v>
      </c>
    </row>
    <row r="633" spans="1:10" x14ac:dyDescent="0.2">
      <c r="A633" s="180" t="s">
        <v>1013</v>
      </c>
      <c r="B633" s="181">
        <v>44917</v>
      </c>
      <c r="C633" s="180" t="s">
        <v>21</v>
      </c>
      <c r="D633">
        <v>6</v>
      </c>
      <c r="E633" s="180" t="s">
        <v>22</v>
      </c>
      <c r="F633">
        <v>1400</v>
      </c>
      <c r="G633" s="180" t="s">
        <v>20</v>
      </c>
      <c r="H633" s="180" t="s">
        <v>18</v>
      </c>
      <c r="I633" s="180" t="s">
        <v>81</v>
      </c>
      <c r="J633">
        <v>2018</v>
      </c>
    </row>
    <row r="634" spans="1:10" x14ac:dyDescent="0.2">
      <c r="A634" s="180" t="s">
        <v>1014</v>
      </c>
      <c r="B634" s="181">
        <v>44918</v>
      </c>
      <c r="C634" s="180" t="s">
        <v>19</v>
      </c>
      <c r="D634">
        <v>7</v>
      </c>
      <c r="E634" s="180" t="s">
        <v>22</v>
      </c>
      <c r="F634">
        <v>1500</v>
      </c>
      <c r="G634" s="180" t="s">
        <v>20</v>
      </c>
      <c r="H634" s="180" t="s">
        <v>18</v>
      </c>
      <c r="I634" s="180" t="s">
        <v>80</v>
      </c>
      <c r="J634">
        <v>2017</v>
      </c>
    </row>
    <row r="635" spans="1:10" x14ac:dyDescent="0.2">
      <c r="A635" s="180" t="s">
        <v>1015</v>
      </c>
      <c r="B635" s="181">
        <v>44918</v>
      </c>
      <c r="C635" s="180" t="s">
        <v>21</v>
      </c>
      <c r="D635">
        <v>6</v>
      </c>
      <c r="E635" s="180" t="s">
        <v>22</v>
      </c>
      <c r="F635">
        <v>1600</v>
      </c>
      <c r="G635" s="180" t="s">
        <v>20</v>
      </c>
      <c r="H635" s="180" t="s">
        <v>18</v>
      </c>
      <c r="I635" s="180" t="s">
        <v>81</v>
      </c>
      <c r="J635">
        <v>2018</v>
      </c>
    </row>
    <row r="636" spans="1:10" x14ac:dyDescent="0.2">
      <c r="A636" s="180" t="s">
        <v>1016</v>
      </c>
      <c r="B636" s="181">
        <v>44918</v>
      </c>
      <c r="C636" s="180" t="s">
        <v>23</v>
      </c>
      <c r="D636">
        <v>31</v>
      </c>
      <c r="E636" s="180" t="s">
        <v>35</v>
      </c>
      <c r="F636">
        <v>1700</v>
      </c>
      <c r="G636" s="180" t="s">
        <v>20</v>
      </c>
      <c r="H636" s="180" t="s">
        <v>18</v>
      </c>
      <c r="I636" s="180" t="s">
        <v>82</v>
      </c>
      <c r="J636">
        <v>2019</v>
      </c>
    </row>
    <row r="637" spans="1:10" x14ac:dyDescent="0.2">
      <c r="A637" s="180" t="s">
        <v>1017</v>
      </c>
      <c r="B637" s="181">
        <v>44918</v>
      </c>
      <c r="C637" s="180" t="s">
        <v>13</v>
      </c>
      <c r="D637">
        <v>18</v>
      </c>
      <c r="E637" s="180" t="s">
        <v>15</v>
      </c>
      <c r="F637">
        <v>1800</v>
      </c>
      <c r="G637" s="180" t="s">
        <v>20</v>
      </c>
      <c r="H637" s="180" t="s">
        <v>34</v>
      </c>
      <c r="I637" s="180" t="s">
        <v>79</v>
      </c>
      <c r="J637">
        <v>2017</v>
      </c>
    </row>
    <row r="638" spans="1:10" x14ac:dyDescent="0.2">
      <c r="A638" s="180" t="s">
        <v>1018</v>
      </c>
      <c r="B638" s="181">
        <v>44918</v>
      </c>
      <c r="C638" s="180" t="s">
        <v>13</v>
      </c>
      <c r="D638">
        <v>20</v>
      </c>
      <c r="E638" s="180" t="s">
        <v>15</v>
      </c>
      <c r="F638">
        <v>1900</v>
      </c>
      <c r="G638" s="180" t="s">
        <v>20</v>
      </c>
      <c r="H638" s="180" t="s">
        <v>34</v>
      </c>
      <c r="I638" s="180" t="s">
        <v>79</v>
      </c>
      <c r="J638">
        <v>2017</v>
      </c>
    </row>
    <row r="639" spans="1:10" x14ac:dyDescent="0.2">
      <c r="A639" s="180" t="s">
        <v>1019</v>
      </c>
      <c r="B639" s="181">
        <v>44918</v>
      </c>
      <c r="C639" s="180" t="s">
        <v>13</v>
      </c>
      <c r="D639">
        <v>1</v>
      </c>
      <c r="E639" s="180" t="s">
        <v>15</v>
      </c>
      <c r="F639">
        <v>2000</v>
      </c>
      <c r="G639" s="180" t="s">
        <v>20</v>
      </c>
      <c r="H639" s="180" t="s">
        <v>31</v>
      </c>
      <c r="I639" s="180" t="s">
        <v>79</v>
      </c>
      <c r="J639">
        <v>2017</v>
      </c>
    </row>
    <row r="640" spans="1:10" x14ac:dyDescent="0.2">
      <c r="A640" s="180" t="s">
        <v>1020</v>
      </c>
      <c r="B640" s="181">
        <v>44918</v>
      </c>
      <c r="C640" s="180" t="s">
        <v>13</v>
      </c>
      <c r="D640">
        <v>2</v>
      </c>
      <c r="E640" s="180" t="s">
        <v>15</v>
      </c>
      <c r="F640">
        <v>2100</v>
      </c>
      <c r="G640" s="180" t="s">
        <v>20</v>
      </c>
      <c r="H640" s="180" t="s">
        <v>31</v>
      </c>
      <c r="I640" s="180" t="s">
        <v>79</v>
      </c>
      <c r="J640">
        <v>2017</v>
      </c>
    </row>
    <row r="641" spans="1:10" x14ac:dyDescent="0.2">
      <c r="A641" s="180" t="s">
        <v>1021</v>
      </c>
      <c r="B641" s="181">
        <v>44918</v>
      </c>
      <c r="C641" s="180" t="s">
        <v>13</v>
      </c>
      <c r="D641">
        <v>2</v>
      </c>
      <c r="E641" s="180" t="s">
        <v>15</v>
      </c>
      <c r="F641">
        <v>2200</v>
      </c>
      <c r="G641" s="180" t="s">
        <v>20</v>
      </c>
      <c r="H641" s="180" t="s">
        <v>31</v>
      </c>
      <c r="I641" s="180" t="s">
        <v>79</v>
      </c>
      <c r="J641">
        <v>2017</v>
      </c>
    </row>
    <row r="642" spans="1:10" x14ac:dyDescent="0.2">
      <c r="A642" s="180" t="s">
        <v>1022</v>
      </c>
      <c r="B642" s="181">
        <v>44919</v>
      </c>
      <c r="C642" s="180" t="s">
        <v>13</v>
      </c>
      <c r="D642">
        <v>3</v>
      </c>
      <c r="E642" s="180" t="s">
        <v>15</v>
      </c>
      <c r="F642">
        <v>2300</v>
      </c>
      <c r="G642" s="180" t="s">
        <v>20</v>
      </c>
      <c r="H642" s="180" t="s">
        <v>31</v>
      </c>
      <c r="I642" s="180" t="s">
        <v>79</v>
      </c>
      <c r="J642">
        <v>2017</v>
      </c>
    </row>
    <row r="643" spans="1:10" x14ac:dyDescent="0.2">
      <c r="A643" s="180" t="s">
        <v>1023</v>
      </c>
      <c r="B643" s="181">
        <v>44919</v>
      </c>
      <c r="C643" s="180" t="s">
        <v>13</v>
      </c>
      <c r="D643">
        <v>2</v>
      </c>
      <c r="E643" s="180" t="s">
        <v>15</v>
      </c>
      <c r="F643">
        <v>2400</v>
      </c>
      <c r="G643" s="180" t="s">
        <v>20</v>
      </c>
      <c r="H643" s="180" t="s">
        <v>31</v>
      </c>
      <c r="I643" s="180" t="s">
        <v>79</v>
      </c>
      <c r="J643">
        <v>2017</v>
      </c>
    </row>
    <row r="644" spans="1:10" x14ac:dyDescent="0.2">
      <c r="A644" s="180" t="s">
        <v>1024</v>
      </c>
      <c r="B644" s="181">
        <v>44921</v>
      </c>
      <c r="C644" s="180" t="s">
        <v>13</v>
      </c>
      <c r="D644">
        <v>2</v>
      </c>
      <c r="E644" s="180" t="s">
        <v>15</v>
      </c>
      <c r="F644">
        <v>3120</v>
      </c>
      <c r="G644" s="180" t="s">
        <v>20</v>
      </c>
      <c r="H644" s="180" t="s">
        <v>31</v>
      </c>
      <c r="I644" s="180" t="s">
        <v>79</v>
      </c>
      <c r="J644">
        <v>2017</v>
      </c>
    </row>
    <row r="645" spans="1:10" x14ac:dyDescent="0.2">
      <c r="A645" s="180" t="s">
        <v>1025</v>
      </c>
      <c r="B645" s="181">
        <v>44921</v>
      </c>
      <c r="C645" s="180" t="s">
        <v>13</v>
      </c>
      <c r="D645">
        <v>24</v>
      </c>
      <c r="E645" s="180" t="s">
        <v>15</v>
      </c>
      <c r="F645">
        <v>5080</v>
      </c>
      <c r="G645" s="180" t="s">
        <v>20</v>
      </c>
      <c r="H645" s="180" t="s">
        <v>34</v>
      </c>
      <c r="I645" s="180" t="s">
        <v>79</v>
      </c>
      <c r="J645">
        <v>2017</v>
      </c>
    </row>
    <row r="646" spans="1:10" x14ac:dyDescent="0.2">
      <c r="A646" s="180" t="s">
        <v>1026</v>
      </c>
      <c r="B646" s="181">
        <v>44921</v>
      </c>
      <c r="C646" s="180" t="s">
        <v>13</v>
      </c>
      <c r="D646">
        <v>17</v>
      </c>
      <c r="E646" s="180" t="s">
        <v>15</v>
      </c>
      <c r="F646">
        <v>6220</v>
      </c>
      <c r="G646" s="180" t="s">
        <v>20</v>
      </c>
      <c r="H646" s="180" t="s">
        <v>34</v>
      </c>
      <c r="I646" s="180" t="s">
        <v>79</v>
      </c>
      <c r="J646">
        <v>2017</v>
      </c>
    </row>
    <row r="647" spans="1:10" x14ac:dyDescent="0.2">
      <c r="A647" s="180" t="s">
        <v>1027</v>
      </c>
      <c r="B647" s="181">
        <v>44921</v>
      </c>
      <c r="C647" s="180" t="s">
        <v>23</v>
      </c>
      <c r="D647">
        <v>31</v>
      </c>
      <c r="E647" s="180" t="s">
        <v>35</v>
      </c>
      <c r="F647">
        <v>1000</v>
      </c>
      <c r="G647" s="180" t="s">
        <v>20</v>
      </c>
      <c r="H647" s="180" t="s">
        <v>18</v>
      </c>
      <c r="I647" s="180" t="s">
        <v>82</v>
      </c>
      <c r="J647">
        <v>2019</v>
      </c>
    </row>
    <row r="648" spans="1:10" x14ac:dyDescent="0.2">
      <c r="A648" s="180" t="s">
        <v>1028</v>
      </c>
      <c r="B648" s="181">
        <v>44922</v>
      </c>
      <c r="C648" s="180" t="s">
        <v>13</v>
      </c>
      <c r="D648">
        <v>3</v>
      </c>
      <c r="E648" s="180" t="s">
        <v>15</v>
      </c>
      <c r="F648">
        <v>1100</v>
      </c>
      <c r="G648" s="180" t="s">
        <v>20</v>
      </c>
      <c r="H648" s="180" t="s">
        <v>31</v>
      </c>
      <c r="I648" s="180" t="s">
        <v>79</v>
      </c>
      <c r="J648">
        <v>2017</v>
      </c>
    </row>
    <row r="649" spans="1:10" x14ac:dyDescent="0.2">
      <c r="A649" s="180" t="s">
        <v>1029</v>
      </c>
      <c r="B649" s="181">
        <v>44922</v>
      </c>
      <c r="C649" s="180" t="s">
        <v>13</v>
      </c>
      <c r="D649">
        <v>1</v>
      </c>
      <c r="E649" s="180" t="s">
        <v>15</v>
      </c>
      <c r="F649">
        <v>1200</v>
      </c>
      <c r="G649" s="180" t="s">
        <v>20</v>
      </c>
      <c r="H649" s="180" t="s">
        <v>31</v>
      </c>
      <c r="I649" s="180" t="s">
        <v>79</v>
      </c>
      <c r="J649">
        <v>2017</v>
      </c>
    </row>
    <row r="650" spans="1:10" x14ac:dyDescent="0.2">
      <c r="A650" s="180" t="s">
        <v>1030</v>
      </c>
      <c r="B650" s="181">
        <v>44922</v>
      </c>
      <c r="C650" s="180" t="s">
        <v>13</v>
      </c>
      <c r="D650">
        <v>22</v>
      </c>
      <c r="E650" s="180" t="s">
        <v>15</v>
      </c>
      <c r="F650">
        <v>1300</v>
      </c>
      <c r="G650" s="180" t="s">
        <v>20</v>
      </c>
      <c r="H650" s="180" t="s">
        <v>34</v>
      </c>
      <c r="I650" s="180" t="s">
        <v>79</v>
      </c>
      <c r="J650">
        <v>2017</v>
      </c>
    </row>
    <row r="651" spans="1:10" x14ac:dyDescent="0.2">
      <c r="A651" s="180" t="s">
        <v>1031</v>
      </c>
      <c r="B651" s="181">
        <v>44922</v>
      </c>
      <c r="C651" s="180" t="s">
        <v>13</v>
      </c>
      <c r="D651">
        <v>18</v>
      </c>
      <c r="E651" s="180" t="s">
        <v>15</v>
      </c>
      <c r="F651">
        <v>1400</v>
      </c>
      <c r="G651" s="180" t="s">
        <v>20</v>
      </c>
      <c r="H651" s="180" t="s">
        <v>34</v>
      </c>
      <c r="I651" s="180" t="s">
        <v>79</v>
      </c>
      <c r="J651">
        <v>2017</v>
      </c>
    </row>
    <row r="652" spans="1:10" x14ac:dyDescent="0.2">
      <c r="A652" s="180" t="s">
        <v>1032</v>
      </c>
      <c r="B652" s="181">
        <v>44922</v>
      </c>
      <c r="C652" s="180" t="s">
        <v>23</v>
      </c>
      <c r="D652">
        <v>31</v>
      </c>
      <c r="E652" s="180" t="s">
        <v>35</v>
      </c>
      <c r="F652">
        <v>1500</v>
      </c>
      <c r="G652" s="180" t="s">
        <v>20</v>
      </c>
      <c r="H652" s="180" t="s">
        <v>18</v>
      </c>
      <c r="I652" s="180" t="s">
        <v>82</v>
      </c>
      <c r="J652">
        <v>2019</v>
      </c>
    </row>
    <row r="653" spans="1:10" x14ac:dyDescent="0.2">
      <c r="A653" s="180" t="s">
        <v>1033</v>
      </c>
      <c r="B653" s="181">
        <v>44921</v>
      </c>
      <c r="C653" s="180" t="s">
        <v>21</v>
      </c>
      <c r="D653">
        <v>10</v>
      </c>
      <c r="E653" s="180" t="s">
        <v>22</v>
      </c>
      <c r="F653">
        <v>1600</v>
      </c>
      <c r="G653" s="180" t="s">
        <v>20</v>
      </c>
      <c r="H653" s="180" t="s">
        <v>18</v>
      </c>
      <c r="I653" s="180" t="s">
        <v>81</v>
      </c>
      <c r="J653">
        <v>2018</v>
      </c>
    </row>
    <row r="654" spans="1:10" x14ac:dyDescent="0.2">
      <c r="A654" s="180" t="s">
        <v>1034</v>
      </c>
      <c r="B654" s="181">
        <v>44922</v>
      </c>
      <c r="C654" s="180" t="s">
        <v>21</v>
      </c>
      <c r="D654">
        <v>10</v>
      </c>
      <c r="E654" s="180" t="s">
        <v>22</v>
      </c>
      <c r="F654">
        <v>1700</v>
      </c>
      <c r="G654" s="180" t="s">
        <v>20</v>
      </c>
      <c r="H654" s="180" t="s">
        <v>18</v>
      </c>
      <c r="I654" s="180" t="s">
        <v>81</v>
      </c>
      <c r="J654">
        <v>2018</v>
      </c>
    </row>
    <row r="655" spans="1:10" x14ac:dyDescent="0.2">
      <c r="A655" s="180" t="s">
        <v>1035</v>
      </c>
      <c r="B655" s="181">
        <v>44923</v>
      </c>
      <c r="C655" s="180" t="s">
        <v>13</v>
      </c>
      <c r="D655">
        <v>17</v>
      </c>
      <c r="E655" s="180" t="s">
        <v>15</v>
      </c>
      <c r="F655">
        <v>1800</v>
      </c>
      <c r="G655" s="180" t="s">
        <v>20</v>
      </c>
      <c r="H655" s="180" t="s">
        <v>34</v>
      </c>
      <c r="I655" s="180" t="s">
        <v>79</v>
      </c>
      <c r="J655">
        <v>2017</v>
      </c>
    </row>
    <row r="656" spans="1:10" x14ac:dyDescent="0.2">
      <c r="A656" s="180" t="s">
        <v>1036</v>
      </c>
      <c r="B656" s="181">
        <v>44923</v>
      </c>
      <c r="C656" s="180" t="s">
        <v>23</v>
      </c>
      <c r="D656">
        <v>31</v>
      </c>
      <c r="E656" s="180" t="s">
        <v>35</v>
      </c>
      <c r="F656">
        <v>1900</v>
      </c>
      <c r="G656" s="180" t="s">
        <v>20</v>
      </c>
      <c r="H656" s="180" t="s">
        <v>18</v>
      </c>
      <c r="I656" s="180" t="s">
        <v>82</v>
      </c>
      <c r="J656">
        <v>2019</v>
      </c>
    </row>
    <row r="657" spans="1:10" x14ac:dyDescent="0.2">
      <c r="A657" s="180" t="s">
        <v>1037</v>
      </c>
      <c r="B657" s="181">
        <v>44923</v>
      </c>
      <c r="C657" s="180" t="s">
        <v>13</v>
      </c>
      <c r="D657">
        <v>22</v>
      </c>
      <c r="E657" s="180" t="s">
        <v>15</v>
      </c>
      <c r="F657">
        <v>2000</v>
      </c>
      <c r="G657" s="180" t="s">
        <v>20</v>
      </c>
      <c r="H657" s="180" t="s">
        <v>34</v>
      </c>
      <c r="I657" s="180" t="s">
        <v>79</v>
      </c>
      <c r="J657">
        <v>2017</v>
      </c>
    </row>
    <row r="658" spans="1:10" x14ac:dyDescent="0.2">
      <c r="A658" s="180" t="s">
        <v>1038</v>
      </c>
      <c r="B658" s="181">
        <v>44923</v>
      </c>
      <c r="C658" s="180" t="s">
        <v>13</v>
      </c>
      <c r="D658">
        <v>1</v>
      </c>
      <c r="E658" s="180" t="s">
        <v>15</v>
      </c>
      <c r="F658">
        <v>2100</v>
      </c>
      <c r="G658" s="180" t="s">
        <v>20</v>
      </c>
      <c r="H658" s="180" t="s">
        <v>31</v>
      </c>
      <c r="I658" s="180" t="s">
        <v>79</v>
      </c>
      <c r="J658">
        <v>2017</v>
      </c>
    </row>
    <row r="659" spans="1:10" x14ac:dyDescent="0.2">
      <c r="A659" s="180" t="s">
        <v>1039</v>
      </c>
      <c r="B659" s="181">
        <v>44923</v>
      </c>
      <c r="C659" s="180" t="s">
        <v>13</v>
      </c>
      <c r="D659">
        <v>3</v>
      </c>
      <c r="E659" s="180" t="s">
        <v>15</v>
      </c>
      <c r="F659">
        <v>2200</v>
      </c>
      <c r="G659" s="180" t="s">
        <v>20</v>
      </c>
      <c r="H659" s="180" t="s">
        <v>31</v>
      </c>
      <c r="I659" s="180" t="s">
        <v>79</v>
      </c>
      <c r="J659">
        <v>2017</v>
      </c>
    </row>
    <row r="660" spans="1:10" x14ac:dyDescent="0.2">
      <c r="A660" s="180" t="s">
        <v>1040</v>
      </c>
      <c r="B660" s="181">
        <v>44923</v>
      </c>
      <c r="C660" s="180" t="s">
        <v>21</v>
      </c>
      <c r="D660">
        <v>10</v>
      </c>
      <c r="E660" s="180" t="s">
        <v>22</v>
      </c>
      <c r="F660">
        <v>2300</v>
      </c>
      <c r="G660" s="180" t="s">
        <v>20</v>
      </c>
      <c r="H660" s="180" t="s">
        <v>18</v>
      </c>
      <c r="I660" s="180" t="s">
        <v>81</v>
      </c>
      <c r="J660">
        <v>2018</v>
      </c>
    </row>
    <row r="661" spans="1:10" x14ac:dyDescent="0.2">
      <c r="A661" s="180" t="s">
        <v>1041</v>
      </c>
      <c r="B661" s="181">
        <v>44924</v>
      </c>
      <c r="C661" s="180" t="s">
        <v>21</v>
      </c>
      <c r="D661">
        <v>10</v>
      </c>
      <c r="E661" s="180" t="s">
        <v>22</v>
      </c>
      <c r="F661">
        <v>2400</v>
      </c>
      <c r="G661" s="180" t="s">
        <v>20</v>
      </c>
      <c r="H661" s="180" t="s">
        <v>18</v>
      </c>
      <c r="I661" s="180" t="s">
        <v>81</v>
      </c>
      <c r="J661">
        <v>2018</v>
      </c>
    </row>
    <row r="662" spans="1:10" x14ac:dyDescent="0.2">
      <c r="A662" s="180" t="s">
        <v>1042</v>
      </c>
      <c r="B662" s="181">
        <v>44924</v>
      </c>
      <c r="C662" s="180" t="s">
        <v>23</v>
      </c>
      <c r="D662">
        <v>30</v>
      </c>
      <c r="E662" s="180" t="s">
        <v>35</v>
      </c>
      <c r="F662">
        <v>1900</v>
      </c>
      <c r="G662" s="180" t="s">
        <v>20</v>
      </c>
      <c r="H662" s="180" t="s">
        <v>18</v>
      </c>
      <c r="I662" s="180" t="s">
        <v>82</v>
      </c>
      <c r="J662">
        <v>2019</v>
      </c>
    </row>
    <row r="663" spans="1:10" x14ac:dyDescent="0.2">
      <c r="A663" s="180" t="s">
        <v>1043</v>
      </c>
      <c r="B663" s="181">
        <v>44924</v>
      </c>
      <c r="C663" s="180" t="s">
        <v>13</v>
      </c>
      <c r="D663">
        <v>4</v>
      </c>
      <c r="E663" s="180" t="s">
        <v>15</v>
      </c>
      <c r="F663">
        <v>1000</v>
      </c>
      <c r="G663" s="180" t="s">
        <v>20</v>
      </c>
      <c r="H663" s="180" t="s">
        <v>31</v>
      </c>
      <c r="I663" s="180" t="s">
        <v>79</v>
      </c>
      <c r="J663">
        <v>2017</v>
      </c>
    </row>
    <row r="664" spans="1:10" x14ac:dyDescent="0.2">
      <c r="A664" s="180" t="s">
        <v>1044</v>
      </c>
      <c r="B664" s="181">
        <v>44924</v>
      </c>
      <c r="C664" s="180" t="s">
        <v>13</v>
      </c>
      <c r="D664">
        <v>4</v>
      </c>
      <c r="E664" s="180" t="s">
        <v>15</v>
      </c>
      <c r="F664">
        <v>1100</v>
      </c>
      <c r="G664" s="180" t="s">
        <v>20</v>
      </c>
      <c r="H664" s="180" t="s">
        <v>31</v>
      </c>
      <c r="I664" s="180" t="s">
        <v>79</v>
      </c>
      <c r="J664">
        <v>2017</v>
      </c>
    </row>
    <row r="665" spans="1:10" x14ac:dyDescent="0.2">
      <c r="A665" s="180" t="s">
        <v>1045</v>
      </c>
      <c r="B665" s="181">
        <v>44924</v>
      </c>
      <c r="C665" s="180" t="s">
        <v>13</v>
      </c>
      <c r="D665">
        <v>18</v>
      </c>
      <c r="E665" s="180" t="s">
        <v>15</v>
      </c>
      <c r="F665">
        <v>1200</v>
      </c>
      <c r="G665" s="180" t="s">
        <v>20</v>
      </c>
      <c r="H665" s="180" t="s">
        <v>34</v>
      </c>
      <c r="I665" s="180" t="s">
        <v>79</v>
      </c>
      <c r="J665">
        <v>2017</v>
      </c>
    </row>
    <row r="666" spans="1:10" x14ac:dyDescent="0.2">
      <c r="A666" s="180" t="s">
        <v>1046</v>
      </c>
      <c r="B666" s="181">
        <v>44924</v>
      </c>
      <c r="C666" s="180" t="s">
        <v>13</v>
      </c>
      <c r="D666">
        <v>18</v>
      </c>
      <c r="E666" s="180" t="s">
        <v>15</v>
      </c>
      <c r="F666">
        <v>1300</v>
      </c>
      <c r="G666" s="180" t="s">
        <v>20</v>
      </c>
      <c r="H666" s="180" t="s">
        <v>34</v>
      </c>
      <c r="I666" s="180" t="s">
        <v>79</v>
      </c>
      <c r="J666">
        <v>2017</v>
      </c>
    </row>
    <row r="667" spans="1:10" x14ac:dyDescent="0.2">
      <c r="A667" s="180" t="s">
        <v>1047</v>
      </c>
      <c r="B667" s="181">
        <v>44925</v>
      </c>
      <c r="C667" s="180" t="s">
        <v>13</v>
      </c>
      <c r="D667">
        <v>18</v>
      </c>
      <c r="E667" s="180" t="s">
        <v>15</v>
      </c>
      <c r="F667">
        <v>1400</v>
      </c>
      <c r="G667" s="180" t="s">
        <v>20</v>
      </c>
      <c r="H667" s="180" t="s">
        <v>34</v>
      </c>
      <c r="I667" s="180" t="s">
        <v>79</v>
      </c>
      <c r="J667">
        <v>2017</v>
      </c>
    </row>
    <row r="668" spans="1:10" x14ac:dyDescent="0.2">
      <c r="A668" s="180" t="s">
        <v>1048</v>
      </c>
      <c r="B668" s="181">
        <v>44925</v>
      </c>
      <c r="C668" s="180" t="s">
        <v>13</v>
      </c>
      <c r="D668">
        <v>4</v>
      </c>
      <c r="E668" s="180" t="s">
        <v>15</v>
      </c>
      <c r="F668">
        <v>1500</v>
      </c>
      <c r="G668" s="180" t="s">
        <v>20</v>
      </c>
      <c r="H668" s="180" t="s">
        <v>31</v>
      </c>
      <c r="I668" s="180" t="s">
        <v>79</v>
      </c>
      <c r="J668">
        <v>2017</v>
      </c>
    </row>
    <row r="669" spans="1:10" x14ac:dyDescent="0.2">
      <c r="A669" s="180" t="s">
        <v>1049</v>
      </c>
      <c r="B669" s="181">
        <v>44925</v>
      </c>
      <c r="C669" s="180" t="s">
        <v>13</v>
      </c>
      <c r="D669">
        <v>18</v>
      </c>
      <c r="E669" s="180" t="s">
        <v>15</v>
      </c>
      <c r="F669">
        <v>1600</v>
      </c>
      <c r="G669" s="180" t="s">
        <v>20</v>
      </c>
      <c r="H669" s="180" t="s">
        <v>34</v>
      </c>
      <c r="I669" s="180" t="s">
        <v>79</v>
      </c>
      <c r="J669">
        <v>2017</v>
      </c>
    </row>
    <row r="670" spans="1:10" x14ac:dyDescent="0.2">
      <c r="A670" s="180" t="s">
        <v>1050</v>
      </c>
      <c r="B670" s="181">
        <v>44831</v>
      </c>
      <c r="C670" s="180" t="s">
        <v>13</v>
      </c>
      <c r="D670">
        <v>32</v>
      </c>
      <c r="E670" s="180" t="s">
        <v>15</v>
      </c>
      <c r="F670">
        <v>1000</v>
      </c>
      <c r="G670" s="180" t="s">
        <v>17</v>
      </c>
      <c r="H670" s="180" t="s">
        <v>18</v>
      </c>
      <c r="I670" s="180" t="s">
        <v>79</v>
      </c>
      <c r="J670">
        <v>2017</v>
      </c>
    </row>
    <row r="671" spans="1:10" x14ac:dyDescent="0.2">
      <c r="A671" s="180" t="s">
        <v>1051</v>
      </c>
      <c r="B671" s="181">
        <v>44832</v>
      </c>
      <c r="C671" s="180" t="s">
        <v>13</v>
      </c>
      <c r="D671">
        <v>20</v>
      </c>
      <c r="E671" s="180" t="s">
        <v>15</v>
      </c>
      <c r="F671">
        <v>1100</v>
      </c>
      <c r="G671" s="180" t="s">
        <v>17</v>
      </c>
      <c r="H671" s="180" t="s">
        <v>18</v>
      </c>
      <c r="I671" s="180" t="s">
        <v>79</v>
      </c>
      <c r="J671">
        <v>2017</v>
      </c>
    </row>
    <row r="672" spans="1:10" x14ac:dyDescent="0.2">
      <c r="A672" s="180" t="s">
        <v>1052</v>
      </c>
      <c r="B672" s="181">
        <v>44832</v>
      </c>
      <c r="C672" s="180" t="s">
        <v>13</v>
      </c>
      <c r="D672">
        <v>18</v>
      </c>
      <c r="E672" s="180" t="s">
        <v>15</v>
      </c>
      <c r="F672">
        <v>1200</v>
      </c>
      <c r="G672" s="180" t="s">
        <v>17</v>
      </c>
      <c r="H672" s="180" t="s">
        <v>18</v>
      </c>
      <c r="I672" s="180" t="s">
        <v>79</v>
      </c>
      <c r="J672">
        <v>2017</v>
      </c>
    </row>
    <row r="673" spans="1:10" x14ac:dyDescent="0.2">
      <c r="A673" s="180" t="s">
        <v>1053</v>
      </c>
      <c r="B673" s="181">
        <v>44832</v>
      </c>
      <c r="C673" s="180" t="s">
        <v>19</v>
      </c>
      <c r="D673">
        <v>14</v>
      </c>
      <c r="E673" s="180" t="s">
        <v>15</v>
      </c>
      <c r="F673">
        <v>1300</v>
      </c>
      <c r="G673" s="180" t="s">
        <v>17</v>
      </c>
      <c r="H673" s="180" t="s">
        <v>18</v>
      </c>
      <c r="I673" s="180" t="s">
        <v>80</v>
      </c>
      <c r="J673">
        <v>2017</v>
      </c>
    </row>
    <row r="674" spans="1:10" x14ac:dyDescent="0.2">
      <c r="A674" s="180" t="s">
        <v>1054</v>
      </c>
      <c r="B674" s="181">
        <v>44833</v>
      </c>
      <c r="C674" s="180" t="s">
        <v>13</v>
      </c>
      <c r="D674">
        <v>12</v>
      </c>
      <c r="E674" s="180" t="s">
        <v>15</v>
      </c>
      <c r="F674">
        <v>1400</v>
      </c>
      <c r="G674" s="180" t="s">
        <v>17</v>
      </c>
      <c r="H674" s="180" t="s">
        <v>18</v>
      </c>
      <c r="I674" s="180" t="s">
        <v>79</v>
      </c>
      <c r="J674">
        <v>2017</v>
      </c>
    </row>
    <row r="675" spans="1:10" x14ac:dyDescent="0.2">
      <c r="A675" s="180" t="s">
        <v>1055</v>
      </c>
      <c r="B675" s="181">
        <v>44833</v>
      </c>
      <c r="C675" s="180" t="s">
        <v>13</v>
      </c>
      <c r="D675">
        <v>26</v>
      </c>
      <c r="E675" s="180" t="s">
        <v>15</v>
      </c>
      <c r="F675">
        <v>1500</v>
      </c>
      <c r="G675" s="180" t="s">
        <v>17</v>
      </c>
      <c r="H675" s="180" t="s">
        <v>18</v>
      </c>
      <c r="I675" s="180" t="s">
        <v>79</v>
      </c>
      <c r="J675">
        <v>2017</v>
      </c>
    </row>
    <row r="676" spans="1:10" x14ac:dyDescent="0.2">
      <c r="A676" s="180" t="s">
        <v>1056</v>
      </c>
      <c r="B676" s="181">
        <v>44833</v>
      </c>
      <c r="C676" s="180" t="s">
        <v>19</v>
      </c>
      <c r="D676">
        <v>24</v>
      </c>
      <c r="E676" s="180" t="s">
        <v>15</v>
      </c>
      <c r="F676">
        <v>1600</v>
      </c>
      <c r="G676" s="180" t="s">
        <v>17</v>
      </c>
      <c r="H676" s="180" t="s">
        <v>18</v>
      </c>
      <c r="I676" s="180" t="s">
        <v>80</v>
      </c>
      <c r="J676">
        <v>2017</v>
      </c>
    </row>
    <row r="677" spans="1:10" x14ac:dyDescent="0.2">
      <c r="A677" s="180" t="s">
        <v>1057</v>
      </c>
      <c r="B677" s="181">
        <v>44834</v>
      </c>
      <c r="C677" s="180" t="s">
        <v>19</v>
      </c>
      <c r="D677">
        <v>24</v>
      </c>
      <c r="E677" s="180" t="s">
        <v>15</v>
      </c>
      <c r="F677">
        <v>1700</v>
      </c>
      <c r="G677" s="180" t="s">
        <v>17</v>
      </c>
      <c r="H677" s="180" t="s">
        <v>18</v>
      </c>
      <c r="I677" s="180" t="s">
        <v>80</v>
      </c>
      <c r="J677">
        <v>2017</v>
      </c>
    </row>
    <row r="678" spans="1:10" x14ac:dyDescent="0.2">
      <c r="A678" s="180" t="s">
        <v>1058</v>
      </c>
      <c r="B678" s="181">
        <v>44834</v>
      </c>
      <c r="C678" s="180" t="s">
        <v>13</v>
      </c>
      <c r="D678">
        <v>9</v>
      </c>
      <c r="E678" s="180" t="s">
        <v>15</v>
      </c>
      <c r="F678">
        <v>1800</v>
      </c>
      <c r="G678" s="180" t="s">
        <v>17</v>
      </c>
      <c r="H678" s="180" t="s">
        <v>18</v>
      </c>
      <c r="I678" s="180" t="s">
        <v>79</v>
      </c>
      <c r="J678">
        <v>2017</v>
      </c>
    </row>
    <row r="679" spans="1:10" x14ac:dyDescent="0.2">
      <c r="A679" s="180" t="s">
        <v>1059</v>
      </c>
      <c r="B679" s="181">
        <v>44834</v>
      </c>
      <c r="C679" s="180" t="s">
        <v>13</v>
      </c>
      <c r="D679">
        <v>32</v>
      </c>
      <c r="E679" s="180" t="s">
        <v>15</v>
      </c>
      <c r="F679">
        <v>1900</v>
      </c>
      <c r="G679" s="180" t="s">
        <v>17</v>
      </c>
      <c r="H679" s="180" t="s">
        <v>18</v>
      </c>
      <c r="I679" s="180" t="s">
        <v>79</v>
      </c>
      <c r="J679">
        <v>2017</v>
      </c>
    </row>
    <row r="680" spans="1:10" x14ac:dyDescent="0.2">
      <c r="A680" s="180" t="s">
        <v>1060</v>
      </c>
      <c r="B680" s="181">
        <v>44835</v>
      </c>
      <c r="C680" s="180" t="s">
        <v>19</v>
      </c>
      <c r="D680">
        <v>24</v>
      </c>
      <c r="E680" s="180" t="s">
        <v>15</v>
      </c>
      <c r="F680">
        <v>2000</v>
      </c>
      <c r="G680" s="180" t="s">
        <v>17</v>
      </c>
      <c r="H680" s="180" t="s">
        <v>18</v>
      </c>
      <c r="I680" s="180" t="s">
        <v>80</v>
      </c>
      <c r="J680">
        <v>2017</v>
      </c>
    </row>
    <row r="681" spans="1:10" x14ac:dyDescent="0.2">
      <c r="A681" s="180" t="s">
        <v>1061</v>
      </c>
      <c r="B681" s="181">
        <v>44835</v>
      </c>
      <c r="C681" s="180" t="s">
        <v>13</v>
      </c>
      <c r="D681">
        <v>23</v>
      </c>
      <c r="E681" s="180" t="s">
        <v>15</v>
      </c>
      <c r="F681">
        <v>2100</v>
      </c>
      <c r="G681" s="180" t="s">
        <v>17</v>
      </c>
      <c r="H681" s="180" t="s">
        <v>18</v>
      </c>
      <c r="I681" s="180" t="s">
        <v>79</v>
      </c>
      <c r="J681">
        <v>2017</v>
      </c>
    </row>
    <row r="682" spans="1:10" x14ac:dyDescent="0.2">
      <c r="A682" s="180" t="s">
        <v>1062</v>
      </c>
      <c r="B682" s="181">
        <v>44835</v>
      </c>
      <c r="C682" s="180" t="s">
        <v>13</v>
      </c>
      <c r="D682">
        <v>4</v>
      </c>
      <c r="E682" s="180" t="s">
        <v>15</v>
      </c>
      <c r="F682">
        <v>2200</v>
      </c>
      <c r="G682" s="180" t="s">
        <v>17</v>
      </c>
      <c r="H682" s="180" t="s">
        <v>18</v>
      </c>
      <c r="I682" s="180" t="s">
        <v>79</v>
      </c>
      <c r="J682">
        <v>2017</v>
      </c>
    </row>
    <row r="683" spans="1:10" x14ac:dyDescent="0.2">
      <c r="A683" s="180" t="s">
        <v>1063</v>
      </c>
      <c r="B683" s="181">
        <v>44837</v>
      </c>
      <c r="C683" s="180" t="s">
        <v>19</v>
      </c>
      <c r="D683">
        <v>24</v>
      </c>
      <c r="E683" s="180" t="s">
        <v>15</v>
      </c>
      <c r="F683">
        <v>2300</v>
      </c>
      <c r="G683" s="180" t="s">
        <v>17</v>
      </c>
      <c r="H683" s="180" t="s">
        <v>18</v>
      </c>
      <c r="I683" s="180" t="s">
        <v>80</v>
      </c>
      <c r="J683">
        <v>2017</v>
      </c>
    </row>
    <row r="684" spans="1:10" x14ac:dyDescent="0.2">
      <c r="A684" s="180" t="s">
        <v>1064</v>
      </c>
      <c r="B684" s="181">
        <v>44837</v>
      </c>
      <c r="C684" s="180" t="s">
        <v>13</v>
      </c>
      <c r="D684">
        <v>17</v>
      </c>
      <c r="E684" s="180" t="s">
        <v>15</v>
      </c>
      <c r="F684">
        <v>2400</v>
      </c>
      <c r="G684" s="180" t="s">
        <v>17</v>
      </c>
      <c r="H684" s="180" t="s">
        <v>18</v>
      </c>
      <c r="I684" s="180" t="s">
        <v>79</v>
      </c>
      <c r="J684">
        <v>2017</v>
      </c>
    </row>
    <row r="685" spans="1:10" x14ac:dyDescent="0.2">
      <c r="A685" s="180" t="s">
        <v>1065</v>
      </c>
      <c r="B685" s="181">
        <v>44837</v>
      </c>
      <c r="C685" s="180" t="s">
        <v>13</v>
      </c>
      <c r="D685">
        <v>8</v>
      </c>
      <c r="E685" s="180" t="s">
        <v>15</v>
      </c>
      <c r="F685">
        <v>2500</v>
      </c>
      <c r="G685" s="180" t="s">
        <v>17</v>
      </c>
      <c r="H685" s="180" t="s">
        <v>18</v>
      </c>
      <c r="I685" s="180" t="s">
        <v>79</v>
      </c>
      <c r="J685">
        <v>2017</v>
      </c>
    </row>
    <row r="686" spans="1:10" x14ac:dyDescent="0.2">
      <c r="A686" s="180" t="s">
        <v>1066</v>
      </c>
      <c r="B686" s="181">
        <v>44837</v>
      </c>
      <c r="C686" s="180" t="s">
        <v>13</v>
      </c>
      <c r="D686">
        <v>20</v>
      </c>
      <c r="E686" s="180" t="s">
        <v>15</v>
      </c>
      <c r="F686">
        <v>2600</v>
      </c>
      <c r="G686" s="180" t="s">
        <v>17</v>
      </c>
      <c r="H686" s="180" t="s">
        <v>18</v>
      </c>
      <c r="I686" s="180" t="s">
        <v>79</v>
      </c>
      <c r="J686">
        <v>2017</v>
      </c>
    </row>
    <row r="687" spans="1:10" x14ac:dyDescent="0.2">
      <c r="A687" s="180" t="s">
        <v>1067</v>
      </c>
      <c r="B687" s="181">
        <v>44838</v>
      </c>
      <c r="C687" s="180" t="s">
        <v>19</v>
      </c>
      <c r="D687">
        <v>27</v>
      </c>
      <c r="E687" s="180" t="s">
        <v>15</v>
      </c>
      <c r="F687">
        <v>2700</v>
      </c>
      <c r="G687" s="180" t="s">
        <v>17</v>
      </c>
      <c r="H687" s="180" t="s">
        <v>18</v>
      </c>
      <c r="I687" s="180" t="s">
        <v>80</v>
      </c>
      <c r="J687">
        <v>2017</v>
      </c>
    </row>
    <row r="688" spans="1:10" x14ac:dyDescent="0.2">
      <c r="A688" s="180" t="s">
        <v>1068</v>
      </c>
      <c r="B688" s="181">
        <v>44838</v>
      </c>
      <c r="C688" s="180" t="s">
        <v>13</v>
      </c>
      <c r="D688">
        <v>18</v>
      </c>
      <c r="E688" s="180" t="s">
        <v>15</v>
      </c>
      <c r="F688">
        <v>2800</v>
      </c>
      <c r="G688" s="180" t="s">
        <v>17</v>
      </c>
      <c r="H688" s="180" t="s">
        <v>18</v>
      </c>
      <c r="I688" s="180" t="s">
        <v>79</v>
      </c>
      <c r="J688">
        <v>2017</v>
      </c>
    </row>
    <row r="689" spans="1:10" x14ac:dyDescent="0.2">
      <c r="A689" s="180" t="s">
        <v>1069</v>
      </c>
      <c r="B689" s="181">
        <v>44838</v>
      </c>
      <c r="C689" s="180" t="s">
        <v>13</v>
      </c>
      <c r="D689">
        <v>16</v>
      </c>
      <c r="E689" s="180" t="s">
        <v>15</v>
      </c>
      <c r="F689">
        <v>2900</v>
      </c>
      <c r="G689" s="180" t="s">
        <v>17</v>
      </c>
      <c r="H689" s="180" t="s">
        <v>18</v>
      </c>
      <c r="I689" s="180" t="s">
        <v>79</v>
      </c>
      <c r="J689">
        <v>2017</v>
      </c>
    </row>
    <row r="690" spans="1:10" x14ac:dyDescent="0.2">
      <c r="A690" s="180" t="s">
        <v>1070</v>
      </c>
      <c r="B690" s="181">
        <v>44838</v>
      </c>
      <c r="C690" s="180" t="s">
        <v>13</v>
      </c>
      <c r="D690">
        <v>12</v>
      </c>
      <c r="E690" s="180" t="s">
        <v>15</v>
      </c>
      <c r="F690">
        <v>3000</v>
      </c>
      <c r="G690" s="180" t="s">
        <v>17</v>
      </c>
      <c r="H690" s="180" t="s">
        <v>18</v>
      </c>
      <c r="I690" s="180" t="s">
        <v>79</v>
      </c>
      <c r="J690">
        <v>2017</v>
      </c>
    </row>
    <row r="691" spans="1:10" x14ac:dyDescent="0.2">
      <c r="A691" s="180" t="s">
        <v>1071</v>
      </c>
      <c r="B691" s="181">
        <v>44839</v>
      </c>
      <c r="C691" s="180" t="s">
        <v>13</v>
      </c>
      <c r="D691">
        <v>18</v>
      </c>
      <c r="E691" s="180" t="s">
        <v>15</v>
      </c>
      <c r="F691">
        <v>1000</v>
      </c>
      <c r="G691" s="180" t="s">
        <v>17</v>
      </c>
      <c r="H691" s="180" t="s">
        <v>18</v>
      </c>
      <c r="I691" s="180" t="s">
        <v>79</v>
      </c>
      <c r="J691">
        <v>2017</v>
      </c>
    </row>
    <row r="692" spans="1:10" x14ac:dyDescent="0.2">
      <c r="A692" s="180" t="s">
        <v>1072</v>
      </c>
      <c r="B692" s="181">
        <v>44839</v>
      </c>
      <c r="C692" s="180" t="s">
        <v>19</v>
      </c>
      <c r="D692">
        <v>24</v>
      </c>
      <c r="E692" s="180" t="s">
        <v>15</v>
      </c>
      <c r="F692">
        <v>1100</v>
      </c>
      <c r="G692" s="180" t="s">
        <v>17</v>
      </c>
      <c r="H692" s="180" t="s">
        <v>18</v>
      </c>
      <c r="I692" s="180" t="s">
        <v>80</v>
      </c>
      <c r="J692">
        <v>2017</v>
      </c>
    </row>
    <row r="693" spans="1:10" x14ac:dyDescent="0.2">
      <c r="A693" s="180" t="s">
        <v>1073</v>
      </c>
      <c r="B693" s="181">
        <v>44839</v>
      </c>
      <c r="C693" s="180" t="s">
        <v>19</v>
      </c>
      <c r="D693">
        <v>6</v>
      </c>
      <c r="E693" s="180" t="s">
        <v>15</v>
      </c>
      <c r="F693">
        <v>1200</v>
      </c>
      <c r="G693" s="180" t="s">
        <v>17</v>
      </c>
      <c r="H693" s="180" t="s">
        <v>18</v>
      </c>
      <c r="I693" s="180" t="s">
        <v>80</v>
      </c>
      <c r="J693">
        <v>2017</v>
      </c>
    </row>
    <row r="694" spans="1:10" x14ac:dyDescent="0.2">
      <c r="A694" s="180" t="s">
        <v>1074</v>
      </c>
      <c r="B694" s="181">
        <v>44839</v>
      </c>
      <c r="C694" s="180" t="s">
        <v>13</v>
      </c>
      <c r="D694">
        <v>13</v>
      </c>
      <c r="E694" s="180" t="s">
        <v>15</v>
      </c>
      <c r="F694">
        <v>1300</v>
      </c>
      <c r="G694" s="180" t="s">
        <v>17</v>
      </c>
      <c r="H694" s="180" t="s">
        <v>18</v>
      </c>
      <c r="I694" s="180" t="s">
        <v>79</v>
      </c>
      <c r="J694">
        <v>2017</v>
      </c>
    </row>
    <row r="695" spans="1:10" x14ac:dyDescent="0.2">
      <c r="A695" s="180" t="s">
        <v>1075</v>
      </c>
      <c r="B695" s="181">
        <v>44839</v>
      </c>
      <c r="C695" s="180" t="s">
        <v>13</v>
      </c>
      <c r="D695">
        <v>10</v>
      </c>
      <c r="E695" s="180" t="s">
        <v>15</v>
      </c>
      <c r="F695">
        <v>1400</v>
      </c>
      <c r="G695" s="180" t="s">
        <v>17</v>
      </c>
      <c r="H695" s="180" t="s">
        <v>18</v>
      </c>
      <c r="I695" s="180" t="s">
        <v>79</v>
      </c>
      <c r="J695">
        <v>2017</v>
      </c>
    </row>
    <row r="696" spans="1:10" x14ac:dyDescent="0.2">
      <c r="A696" s="180" t="s">
        <v>1076</v>
      </c>
      <c r="B696" s="181">
        <v>44840</v>
      </c>
      <c r="C696" s="180" t="s">
        <v>13</v>
      </c>
      <c r="D696">
        <v>6</v>
      </c>
      <c r="E696" s="180" t="s">
        <v>15</v>
      </c>
      <c r="F696">
        <v>1500</v>
      </c>
      <c r="G696" s="180" t="s">
        <v>17</v>
      </c>
      <c r="H696" s="180" t="s">
        <v>18</v>
      </c>
      <c r="I696" s="180" t="s">
        <v>79</v>
      </c>
      <c r="J696">
        <v>2017</v>
      </c>
    </row>
    <row r="697" spans="1:10" x14ac:dyDescent="0.2">
      <c r="A697" s="180" t="s">
        <v>1077</v>
      </c>
      <c r="B697" s="181">
        <v>44840</v>
      </c>
      <c r="C697" s="180" t="s">
        <v>13</v>
      </c>
      <c r="D697">
        <v>11</v>
      </c>
      <c r="E697" s="180" t="s">
        <v>15</v>
      </c>
      <c r="F697">
        <v>1600</v>
      </c>
      <c r="G697" s="180" t="s">
        <v>17</v>
      </c>
      <c r="H697" s="180" t="s">
        <v>18</v>
      </c>
      <c r="I697" s="180" t="s">
        <v>79</v>
      </c>
      <c r="J697">
        <v>2017</v>
      </c>
    </row>
    <row r="698" spans="1:10" x14ac:dyDescent="0.2">
      <c r="A698" s="180" t="s">
        <v>1078</v>
      </c>
      <c r="B698" s="181">
        <v>44840</v>
      </c>
      <c r="C698" s="180" t="s">
        <v>19</v>
      </c>
      <c r="D698">
        <v>20</v>
      </c>
      <c r="E698" s="180" t="s">
        <v>15</v>
      </c>
      <c r="F698">
        <v>1700</v>
      </c>
      <c r="G698" s="180" t="s">
        <v>17</v>
      </c>
      <c r="H698" s="180" t="s">
        <v>18</v>
      </c>
      <c r="I698" s="180" t="s">
        <v>80</v>
      </c>
      <c r="J698">
        <v>2017</v>
      </c>
    </row>
    <row r="699" spans="1:10" x14ac:dyDescent="0.2">
      <c r="A699" s="180" t="s">
        <v>1079</v>
      </c>
      <c r="B699" s="181">
        <v>44840</v>
      </c>
      <c r="C699" s="180" t="s">
        <v>19</v>
      </c>
      <c r="D699">
        <v>4</v>
      </c>
      <c r="E699" s="180" t="s">
        <v>15</v>
      </c>
      <c r="F699">
        <v>1800</v>
      </c>
      <c r="G699" s="180" t="s">
        <v>17</v>
      </c>
      <c r="H699" s="180" t="s">
        <v>18</v>
      </c>
      <c r="I699" s="180" t="s">
        <v>80</v>
      </c>
      <c r="J699">
        <v>2017</v>
      </c>
    </row>
    <row r="700" spans="1:10" x14ac:dyDescent="0.2">
      <c r="A700" s="180" t="s">
        <v>1080</v>
      </c>
      <c r="B700" s="181">
        <v>44840</v>
      </c>
      <c r="C700" s="180" t="s">
        <v>19</v>
      </c>
      <c r="D700">
        <v>2</v>
      </c>
      <c r="E700" s="180" t="s">
        <v>15</v>
      </c>
      <c r="F700">
        <v>1900</v>
      </c>
      <c r="G700" s="180" t="s">
        <v>17</v>
      </c>
      <c r="H700" s="180" t="s">
        <v>18</v>
      </c>
      <c r="I700" s="180" t="s">
        <v>80</v>
      </c>
      <c r="J700">
        <v>2017</v>
      </c>
    </row>
    <row r="701" spans="1:10" x14ac:dyDescent="0.2">
      <c r="A701" s="180" t="s">
        <v>1081</v>
      </c>
      <c r="B701" s="181">
        <v>44840</v>
      </c>
      <c r="C701" s="180" t="s">
        <v>13</v>
      </c>
      <c r="D701">
        <v>11</v>
      </c>
      <c r="E701" s="180" t="s">
        <v>15</v>
      </c>
      <c r="F701">
        <v>2000</v>
      </c>
      <c r="G701" s="180" t="s">
        <v>17</v>
      </c>
      <c r="H701" s="180" t="s">
        <v>18</v>
      </c>
      <c r="I701" s="180" t="s">
        <v>79</v>
      </c>
      <c r="J701">
        <v>2017</v>
      </c>
    </row>
    <row r="702" spans="1:10" x14ac:dyDescent="0.2">
      <c r="A702" s="180" t="s">
        <v>1082</v>
      </c>
      <c r="B702" s="181">
        <v>44840</v>
      </c>
      <c r="C702" s="180" t="s">
        <v>13</v>
      </c>
      <c r="D702">
        <v>12</v>
      </c>
      <c r="E702" s="180" t="s">
        <v>15</v>
      </c>
      <c r="F702">
        <v>2100</v>
      </c>
      <c r="G702" s="180" t="s">
        <v>17</v>
      </c>
      <c r="H702" s="180" t="s">
        <v>18</v>
      </c>
      <c r="I702" s="180" t="s">
        <v>79</v>
      </c>
      <c r="J702">
        <v>2017</v>
      </c>
    </row>
    <row r="703" spans="1:10" x14ac:dyDescent="0.2">
      <c r="A703" s="180" t="s">
        <v>1083</v>
      </c>
      <c r="B703" s="181">
        <v>44841</v>
      </c>
      <c r="C703" s="180" t="s">
        <v>19</v>
      </c>
      <c r="D703">
        <v>27</v>
      </c>
      <c r="E703" s="180" t="s">
        <v>15</v>
      </c>
      <c r="F703">
        <v>2200</v>
      </c>
      <c r="G703" s="180" t="s">
        <v>17</v>
      </c>
      <c r="H703" s="180" t="s">
        <v>18</v>
      </c>
      <c r="I703" s="180" t="s">
        <v>80</v>
      </c>
      <c r="J703">
        <v>2017</v>
      </c>
    </row>
    <row r="704" spans="1:10" x14ac:dyDescent="0.2">
      <c r="A704" s="180" t="s">
        <v>1084</v>
      </c>
      <c r="B704" s="181">
        <v>44841</v>
      </c>
      <c r="C704" s="180" t="s">
        <v>13</v>
      </c>
      <c r="D704">
        <v>14</v>
      </c>
      <c r="E704" s="180" t="s">
        <v>15</v>
      </c>
      <c r="F704">
        <v>2300</v>
      </c>
      <c r="G704" s="180" t="s">
        <v>17</v>
      </c>
      <c r="H704" s="180" t="s">
        <v>18</v>
      </c>
      <c r="I704" s="180" t="s">
        <v>79</v>
      </c>
      <c r="J704">
        <v>2017</v>
      </c>
    </row>
    <row r="705" spans="1:10" x14ac:dyDescent="0.2">
      <c r="A705" s="180" t="s">
        <v>1085</v>
      </c>
      <c r="B705" s="181">
        <v>44841</v>
      </c>
      <c r="C705" s="180" t="s">
        <v>13</v>
      </c>
      <c r="D705">
        <v>31</v>
      </c>
      <c r="E705" s="180" t="s">
        <v>15</v>
      </c>
      <c r="F705">
        <v>2400</v>
      </c>
      <c r="G705" s="180" t="s">
        <v>17</v>
      </c>
      <c r="H705" s="180" t="s">
        <v>18</v>
      </c>
      <c r="I705" s="180" t="s">
        <v>79</v>
      </c>
      <c r="J705">
        <v>2017</v>
      </c>
    </row>
    <row r="706" spans="1:10" x14ac:dyDescent="0.2">
      <c r="A706" s="180" t="s">
        <v>1086</v>
      </c>
      <c r="B706" s="181">
        <v>44844</v>
      </c>
      <c r="C706" s="180" t="s">
        <v>19</v>
      </c>
      <c r="D706">
        <v>20</v>
      </c>
      <c r="E706" s="180" t="s">
        <v>15</v>
      </c>
      <c r="F706">
        <v>2500</v>
      </c>
      <c r="G706" s="180" t="s">
        <v>17</v>
      </c>
      <c r="H706" s="180" t="s">
        <v>18</v>
      </c>
      <c r="I706" s="180" t="s">
        <v>80</v>
      </c>
      <c r="J706">
        <v>2017</v>
      </c>
    </row>
    <row r="707" spans="1:10" x14ac:dyDescent="0.2">
      <c r="A707" s="180" t="s">
        <v>1087</v>
      </c>
      <c r="B707" s="181">
        <v>44844</v>
      </c>
      <c r="C707" s="180" t="s">
        <v>13</v>
      </c>
      <c r="D707">
        <v>39</v>
      </c>
      <c r="E707" s="180" t="s">
        <v>15</v>
      </c>
      <c r="F707">
        <v>2600</v>
      </c>
      <c r="G707" s="180" t="s">
        <v>17</v>
      </c>
      <c r="H707" s="180" t="s">
        <v>18</v>
      </c>
      <c r="I707" s="180" t="s">
        <v>79</v>
      </c>
      <c r="J707">
        <v>2017</v>
      </c>
    </row>
    <row r="708" spans="1:10" x14ac:dyDescent="0.2">
      <c r="A708" s="180" t="s">
        <v>1088</v>
      </c>
      <c r="B708" s="181">
        <v>44846</v>
      </c>
      <c r="C708" s="180" t="s">
        <v>13</v>
      </c>
      <c r="D708">
        <v>12</v>
      </c>
      <c r="E708" s="180" t="s">
        <v>15</v>
      </c>
      <c r="F708">
        <v>2700</v>
      </c>
      <c r="G708" s="180" t="s">
        <v>17</v>
      </c>
      <c r="H708" s="180" t="s">
        <v>18</v>
      </c>
      <c r="I708" s="180" t="s">
        <v>79</v>
      </c>
      <c r="J708">
        <v>2017</v>
      </c>
    </row>
    <row r="709" spans="1:10" x14ac:dyDescent="0.2">
      <c r="A709" s="180" t="s">
        <v>1089</v>
      </c>
      <c r="B709" s="181">
        <v>44846</v>
      </c>
      <c r="C709" s="180" t="s">
        <v>13</v>
      </c>
      <c r="D709">
        <v>15</v>
      </c>
      <c r="E709" s="180" t="s">
        <v>15</v>
      </c>
      <c r="F709">
        <v>2800</v>
      </c>
      <c r="G709" s="180" t="s">
        <v>17</v>
      </c>
      <c r="H709" s="180" t="s">
        <v>18</v>
      </c>
      <c r="I709" s="180" t="s">
        <v>79</v>
      </c>
      <c r="J709">
        <v>2017</v>
      </c>
    </row>
    <row r="710" spans="1:10" x14ac:dyDescent="0.2">
      <c r="A710" s="180" t="s">
        <v>1090</v>
      </c>
      <c r="B710" s="181">
        <v>44846</v>
      </c>
      <c r="C710" s="180" t="s">
        <v>13</v>
      </c>
      <c r="D710">
        <v>18</v>
      </c>
      <c r="E710" s="180" t="s">
        <v>15</v>
      </c>
      <c r="F710">
        <v>2900</v>
      </c>
      <c r="G710" s="180" t="s">
        <v>20</v>
      </c>
      <c r="H710" s="180" t="s">
        <v>18</v>
      </c>
      <c r="I710" s="180" t="s">
        <v>79</v>
      </c>
      <c r="J710">
        <v>2017</v>
      </c>
    </row>
    <row r="711" spans="1:10" x14ac:dyDescent="0.2">
      <c r="A711" s="180" t="s">
        <v>1091</v>
      </c>
      <c r="B711" s="181">
        <v>44847</v>
      </c>
      <c r="C711" s="180" t="s">
        <v>13</v>
      </c>
      <c r="D711">
        <v>19</v>
      </c>
      <c r="E711" s="180" t="s">
        <v>15</v>
      </c>
      <c r="F711">
        <v>3000</v>
      </c>
      <c r="G711" s="180" t="s">
        <v>17</v>
      </c>
      <c r="H711" s="180" t="s">
        <v>18</v>
      </c>
      <c r="I711" s="180" t="s">
        <v>79</v>
      </c>
      <c r="J711">
        <v>2017</v>
      </c>
    </row>
    <row r="712" spans="1:10" x14ac:dyDescent="0.2">
      <c r="A712" s="180" t="s">
        <v>1092</v>
      </c>
      <c r="B712" s="181">
        <v>44847</v>
      </c>
      <c r="C712" s="180" t="s">
        <v>13</v>
      </c>
      <c r="D712">
        <v>13</v>
      </c>
      <c r="E712" s="180" t="s">
        <v>15</v>
      </c>
      <c r="F712">
        <v>1000</v>
      </c>
      <c r="G712" s="180" t="s">
        <v>17</v>
      </c>
      <c r="H712" s="180" t="s">
        <v>18</v>
      </c>
      <c r="I712" s="180" t="s">
        <v>79</v>
      </c>
      <c r="J712">
        <v>2017</v>
      </c>
    </row>
    <row r="713" spans="1:10" x14ac:dyDescent="0.2">
      <c r="A713" s="180" t="s">
        <v>1093</v>
      </c>
      <c r="B713" s="181">
        <v>44848</v>
      </c>
      <c r="C713" s="180" t="s">
        <v>13</v>
      </c>
      <c r="D713">
        <v>17</v>
      </c>
      <c r="E713" s="180" t="s">
        <v>15</v>
      </c>
      <c r="F713">
        <v>1100</v>
      </c>
      <c r="G713" s="180" t="s">
        <v>17</v>
      </c>
      <c r="H713" s="180" t="s">
        <v>18</v>
      </c>
      <c r="I713" s="180" t="s">
        <v>79</v>
      </c>
      <c r="J713">
        <v>2017</v>
      </c>
    </row>
    <row r="714" spans="1:10" x14ac:dyDescent="0.2">
      <c r="A714" s="180" t="s">
        <v>1094</v>
      </c>
      <c r="B714" s="181">
        <v>44851</v>
      </c>
      <c r="C714" s="180" t="s">
        <v>13</v>
      </c>
      <c r="D714">
        <v>17</v>
      </c>
      <c r="E714" s="180" t="s">
        <v>15</v>
      </c>
      <c r="F714">
        <v>1200</v>
      </c>
      <c r="G714" s="180" t="s">
        <v>17</v>
      </c>
      <c r="H714" s="180" t="s">
        <v>18</v>
      </c>
      <c r="I714" s="180" t="s">
        <v>79</v>
      </c>
      <c r="J714">
        <v>2017</v>
      </c>
    </row>
    <row r="715" spans="1:10" x14ac:dyDescent="0.2">
      <c r="A715" s="180" t="s">
        <v>1095</v>
      </c>
      <c r="B715" s="181">
        <v>44851</v>
      </c>
      <c r="C715" s="180" t="s">
        <v>13</v>
      </c>
      <c r="D715">
        <v>27</v>
      </c>
      <c r="E715" s="180" t="s">
        <v>15</v>
      </c>
      <c r="F715">
        <v>1300</v>
      </c>
      <c r="G715" s="180" t="s">
        <v>17</v>
      </c>
      <c r="H715" s="180" t="s">
        <v>18</v>
      </c>
      <c r="I715" s="180" t="s">
        <v>79</v>
      </c>
      <c r="J715">
        <v>2017</v>
      </c>
    </row>
    <row r="716" spans="1:10" x14ac:dyDescent="0.2">
      <c r="A716" s="180" t="s">
        <v>1096</v>
      </c>
      <c r="B716" s="181">
        <v>44851</v>
      </c>
      <c r="C716" s="180" t="s">
        <v>19</v>
      </c>
      <c r="D716">
        <v>24</v>
      </c>
      <c r="E716" s="180" t="s">
        <v>15</v>
      </c>
      <c r="F716">
        <v>1400</v>
      </c>
      <c r="G716" s="180" t="s">
        <v>17</v>
      </c>
      <c r="H716" s="180" t="s">
        <v>18</v>
      </c>
      <c r="I716" s="180" t="s">
        <v>80</v>
      </c>
      <c r="J716">
        <v>2017</v>
      </c>
    </row>
    <row r="717" spans="1:10" x14ac:dyDescent="0.2">
      <c r="A717" s="180" t="s">
        <v>1097</v>
      </c>
      <c r="B717" s="181">
        <v>44852</v>
      </c>
      <c r="C717" s="180" t="s">
        <v>19</v>
      </c>
      <c r="D717">
        <v>23</v>
      </c>
      <c r="E717" s="180" t="s">
        <v>15</v>
      </c>
      <c r="F717">
        <v>1500</v>
      </c>
      <c r="G717" s="180" t="s">
        <v>17</v>
      </c>
      <c r="H717" s="180" t="s">
        <v>18</v>
      </c>
      <c r="I717" s="180" t="s">
        <v>80</v>
      </c>
      <c r="J717">
        <v>2017</v>
      </c>
    </row>
    <row r="718" spans="1:10" x14ac:dyDescent="0.2">
      <c r="A718" s="180" t="s">
        <v>1098</v>
      </c>
      <c r="B718" s="181">
        <v>44852</v>
      </c>
      <c r="C718" s="180" t="s">
        <v>13</v>
      </c>
      <c r="D718">
        <v>18</v>
      </c>
      <c r="E718" s="180" t="s">
        <v>15</v>
      </c>
      <c r="F718">
        <v>1600</v>
      </c>
      <c r="G718" s="180" t="s">
        <v>17</v>
      </c>
      <c r="H718" s="180" t="s">
        <v>18</v>
      </c>
      <c r="I718" s="180" t="s">
        <v>79</v>
      </c>
      <c r="J718">
        <v>2017</v>
      </c>
    </row>
    <row r="719" spans="1:10" x14ac:dyDescent="0.2">
      <c r="A719" s="180" t="s">
        <v>1099</v>
      </c>
      <c r="B719" s="181">
        <v>44852</v>
      </c>
      <c r="C719" s="180" t="s">
        <v>13</v>
      </c>
      <c r="D719">
        <v>22</v>
      </c>
      <c r="E719" s="180" t="s">
        <v>15</v>
      </c>
      <c r="F719">
        <v>1700</v>
      </c>
      <c r="G719" s="180" t="s">
        <v>17</v>
      </c>
      <c r="H719" s="180" t="s">
        <v>18</v>
      </c>
      <c r="I719" s="180" t="s">
        <v>79</v>
      </c>
      <c r="J719">
        <v>2017</v>
      </c>
    </row>
    <row r="720" spans="1:10" x14ac:dyDescent="0.2">
      <c r="A720" s="180" t="s">
        <v>1100</v>
      </c>
      <c r="B720" s="181">
        <v>44853</v>
      </c>
      <c r="C720" s="180" t="s">
        <v>13</v>
      </c>
      <c r="D720">
        <v>17</v>
      </c>
      <c r="E720" s="180" t="s">
        <v>15</v>
      </c>
      <c r="F720">
        <v>1800</v>
      </c>
      <c r="G720" s="180" t="s">
        <v>17</v>
      </c>
      <c r="H720" s="180" t="s">
        <v>18</v>
      </c>
      <c r="I720" s="180" t="s">
        <v>79</v>
      </c>
      <c r="J720">
        <v>2017</v>
      </c>
    </row>
    <row r="721" spans="1:10" x14ac:dyDescent="0.2">
      <c r="A721" s="180" t="s">
        <v>1101</v>
      </c>
      <c r="B721" s="181">
        <v>44853</v>
      </c>
      <c r="C721" s="180" t="s">
        <v>13</v>
      </c>
      <c r="D721">
        <v>14</v>
      </c>
      <c r="E721" s="180" t="s">
        <v>15</v>
      </c>
      <c r="F721">
        <v>1900</v>
      </c>
      <c r="G721" s="180" t="s">
        <v>17</v>
      </c>
      <c r="H721" s="180" t="s">
        <v>18</v>
      </c>
      <c r="I721" s="180" t="s">
        <v>79</v>
      </c>
      <c r="J721">
        <v>2017</v>
      </c>
    </row>
    <row r="722" spans="1:10" x14ac:dyDescent="0.2">
      <c r="A722" s="180" t="s">
        <v>1102</v>
      </c>
      <c r="B722" s="181">
        <v>44853</v>
      </c>
      <c r="C722" s="180" t="s">
        <v>13</v>
      </c>
      <c r="D722">
        <v>7</v>
      </c>
      <c r="E722" s="180" t="s">
        <v>15</v>
      </c>
      <c r="F722">
        <v>2000</v>
      </c>
      <c r="G722" s="180" t="s">
        <v>17</v>
      </c>
      <c r="H722" s="180" t="s">
        <v>18</v>
      </c>
      <c r="I722" s="180" t="s">
        <v>79</v>
      </c>
      <c r="J722">
        <v>2017</v>
      </c>
    </row>
    <row r="723" spans="1:10" x14ac:dyDescent="0.2">
      <c r="A723" s="180" t="s">
        <v>1103</v>
      </c>
      <c r="B723" s="181">
        <v>44853</v>
      </c>
      <c r="C723" s="180" t="s">
        <v>19</v>
      </c>
      <c r="D723">
        <v>25</v>
      </c>
      <c r="E723" s="180" t="s">
        <v>15</v>
      </c>
      <c r="F723">
        <v>2100</v>
      </c>
      <c r="G723" s="180" t="s">
        <v>17</v>
      </c>
      <c r="H723" s="180" t="s">
        <v>18</v>
      </c>
      <c r="I723" s="180" t="s">
        <v>80</v>
      </c>
      <c r="J723">
        <v>2017</v>
      </c>
    </row>
    <row r="724" spans="1:10" x14ac:dyDescent="0.2">
      <c r="A724" s="180" t="s">
        <v>1104</v>
      </c>
      <c r="B724" s="181">
        <v>44854</v>
      </c>
      <c r="C724" s="180" t="s">
        <v>13</v>
      </c>
      <c r="D724">
        <v>24</v>
      </c>
      <c r="E724" s="180" t="s">
        <v>15</v>
      </c>
      <c r="F724">
        <v>2200</v>
      </c>
      <c r="G724" s="180" t="s">
        <v>17</v>
      </c>
      <c r="H724" s="180" t="s">
        <v>18</v>
      </c>
      <c r="I724" s="180" t="s">
        <v>79</v>
      </c>
      <c r="J724">
        <v>2017</v>
      </c>
    </row>
    <row r="725" spans="1:10" x14ac:dyDescent="0.2">
      <c r="A725" s="180" t="s">
        <v>1105</v>
      </c>
      <c r="B725" s="181">
        <v>44854</v>
      </c>
      <c r="C725" s="180" t="s">
        <v>13</v>
      </c>
      <c r="D725">
        <v>13</v>
      </c>
      <c r="E725" s="180" t="s">
        <v>15</v>
      </c>
      <c r="F725">
        <v>2300</v>
      </c>
      <c r="G725" s="180" t="s">
        <v>17</v>
      </c>
      <c r="H725" s="180" t="s">
        <v>18</v>
      </c>
      <c r="I725" s="180" t="s">
        <v>79</v>
      </c>
      <c r="J725">
        <v>2017</v>
      </c>
    </row>
    <row r="726" spans="1:10" x14ac:dyDescent="0.2">
      <c r="A726" s="180" t="s">
        <v>1106</v>
      </c>
      <c r="B726" s="181">
        <v>44854</v>
      </c>
      <c r="C726" s="180" t="s">
        <v>13</v>
      </c>
      <c r="D726">
        <v>4</v>
      </c>
      <c r="E726" s="180" t="s">
        <v>15</v>
      </c>
      <c r="F726">
        <v>2400</v>
      </c>
      <c r="G726" s="180" t="s">
        <v>17</v>
      </c>
      <c r="H726" s="180" t="s">
        <v>18</v>
      </c>
      <c r="I726" s="180" t="s">
        <v>79</v>
      </c>
      <c r="J726">
        <v>2017</v>
      </c>
    </row>
    <row r="727" spans="1:10" x14ac:dyDescent="0.2">
      <c r="A727" s="180" t="s">
        <v>1107</v>
      </c>
      <c r="B727" s="181">
        <v>44854</v>
      </c>
      <c r="C727" s="180" t="s">
        <v>19</v>
      </c>
      <c r="D727">
        <v>25</v>
      </c>
      <c r="E727" s="180" t="s">
        <v>15</v>
      </c>
      <c r="F727">
        <v>2500</v>
      </c>
      <c r="G727" s="180" t="s">
        <v>17</v>
      </c>
      <c r="H727" s="180" t="s">
        <v>18</v>
      </c>
      <c r="I727" s="180" t="s">
        <v>80</v>
      </c>
      <c r="J727">
        <v>2017</v>
      </c>
    </row>
    <row r="728" spans="1:10" x14ac:dyDescent="0.2">
      <c r="A728" s="180" t="s">
        <v>1108</v>
      </c>
      <c r="B728" s="181">
        <v>44855</v>
      </c>
      <c r="C728" s="180" t="s">
        <v>19</v>
      </c>
      <c r="D728">
        <v>24</v>
      </c>
      <c r="E728" s="180" t="s">
        <v>15</v>
      </c>
      <c r="F728">
        <v>2600</v>
      </c>
      <c r="G728" s="180" t="s">
        <v>17</v>
      </c>
      <c r="H728" s="180" t="s">
        <v>18</v>
      </c>
      <c r="I728" s="180" t="s">
        <v>80</v>
      </c>
      <c r="J728">
        <v>2017</v>
      </c>
    </row>
    <row r="729" spans="1:10" x14ac:dyDescent="0.2">
      <c r="A729" s="180" t="s">
        <v>1109</v>
      </c>
      <c r="B729" s="181">
        <v>44855</v>
      </c>
      <c r="C729" s="180" t="s">
        <v>13</v>
      </c>
      <c r="D729">
        <v>17</v>
      </c>
      <c r="E729" s="180" t="s">
        <v>15</v>
      </c>
      <c r="F729">
        <v>2700</v>
      </c>
      <c r="G729" s="180" t="s">
        <v>17</v>
      </c>
      <c r="H729" s="180" t="s">
        <v>18</v>
      </c>
      <c r="I729" s="180" t="s">
        <v>79</v>
      </c>
      <c r="J729">
        <v>2017</v>
      </c>
    </row>
    <row r="730" spans="1:10" x14ac:dyDescent="0.2">
      <c r="A730" s="180" t="s">
        <v>1110</v>
      </c>
      <c r="B730" s="181">
        <v>44855</v>
      </c>
      <c r="C730" s="180" t="s">
        <v>13</v>
      </c>
      <c r="D730">
        <v>22</v>
      </c>
      <c r="E730" s="180" t="s">
        <v>15</v>
      </c>
      <c r="F730">
        <v>2800</v>
      </c>
      <c r="G730" s="180" t="s">
        <v>17</v>
      </c>
      <c r="H730" s="180" t="s">
        <v>18</v>
      </c>
      <c r="I730" s="180" t="s">
        <v>79</v>
      </c>
      <c r="J730">
        <v>2017</v>
      </c>
    </row>
    <row r="731" spans="1:10" x14ac:dyDescent="0.2">
      <c r="A731" s="180" t="s">
        <v>1111</v>
      </c>
      <c r="B731" s="181">
        <v>44858</v>
      </c>
      <c r="C731" s="180" t="s">
        <v>19</v>
      </c>
      <c r="D731">
        <v>23</v>
      </c>
      <c r="E731" s="180" t="s">
        <v>15</v>
      </c>
      <c r="F731">
        <v>2900</v>
      </c>
      <c r="G731" s="180" t="s">
        <v>17</v>
      </c>
      <c r="H731" s="180" t="s">
        <v>18</v>
      </c>
      <c r="I731" s="180" t="s">
        <v>80</v>
      </c>
      <c r="J731">
        <v>2017</v>
      </c>
    </row>
    <row r="732" spans="1:10" x14ac:dyDescent="0.2">
      <c r="A732" s="180" t="s">
        <v>1112</v>
      </c>
      <c r="B732" s="181">
        <v>44858</v>
      </c>
      <c r="C732" s="180" t="s">
        <v>13</v>
      </c>
      <c r="D732">
        <v>9</v>
      </c>
      <c r="E732" s="180" t="s">
        <v>15</v>
      </c>
      <c r="F732">
        <v>3000</v>
      </c>
      <c r="G732" s="180" t="s">
        <v>17</v>
      </c>
      <c r="H732" s="180" t="s">
        <v>18</v>
      </c>
      <c r="I732" s="180" t="s">
        <v>79</v>
      </c>
      <c r="J732">
        <v>2017</v>
      </c>
    </row>
    <row r="733" spans="1:10" x14ac:dyDescent="0.2">
      <c r="A733" s="180" t="s">
        <v>1113</v>
      </c>
      <c r="B733" s="181">
        <v>44858</v>
      </c>
      <c r="C733" s="180" t="s">
        <v>13</v>
      </c>
      <c r="D733">
        <v>5</v>
      </c>
      <c r="E733" s="180" t="s">
        <v>15</v>
      </c>
      <c r="F733">
        <v>3100</v>
      </c>
      <c r="G733" s="180" t="s">
        <v>17</v>
      </c>
      <c r="H733" s="180" t="s">
        <v>18</v>
      </c>
      <c r="I733" s="180" t="s">
        <v>79</v>
      </c>
      <c r="J733">
        <v>2017</v>
      </c>
    </row>
    <row r="734" spans="1:10" x14ac:dyDescent="0.2">
      <c r="A734" s="180" t="s">
        <v>1114</v>
      </c>
      <c r="B734" s="181">
        <v>44858</v>
      </c>
      <c r="C734" s="180" t="s">
        <v>13</v>
      </c>
      <c r="D734">
        <v>23</v>
      </c>
      <c r="E734" s="180" t="s">
        <v>15</v>
      </c>
      <c r="F734">
        <v>3200</v>
      </c>
      <c r="G734" s="180" t="s">
        <v>17</v>
      </c>
      <c r="H734" s="180" t="s">
        <v>18</v>
      </c>
      <c r="I734" s="180" t="s">
        <v>79</v>
      </c>
      <c r="J734">
        <v>2017</v>
      </c>
    </row>
    <row r="735" spans="1:10" x14ac:dyDescent="0.2">
      <c r="A735" s="180" t="s">
        <v>1115</v>
      </c>
      <c r="B735" s="181">
        <v>44859</v>
      </c>
      <c r="C735" s="180" t="s">
        <v>13</v>
      </c>
      <c r="D735">
        <v>23</v>
      </c>
      <c r="E735" s="180" t="s">
        <v>15</v>
      </c>
      <c r="F735">
        <v>3300</v>
      </c>
      <c r="G735" s="180" t="s">
        <v>17</v>
      </c>
      <c r="H735" s="180" t="s">
        <v>18</v>
      </c>
      <c r="I735" s="180" t="s">
        <v>79</v>
      </c>
      <c r="J735">
        <v>2017</v>
      </c>
    </row>
    <row r="736" spans="1:10" x14ac:dyDescent="0.2">
      <c r="A736" s="180" t="s">
        <v>1116</v>
      </c>
      <c r="B736" s="181">
        <v>44859</v>
      </c>
      <c r="C736" s="180" t="s">
        <v>13</v>
      </c>
      <c r="D736">
        <v>9</v>
      </c>
      <c r="E736" s="180" t="s">
        <v>15</v>
      </c>
      <c r="F736">
        <v>3400</v>
      </c>
      <c r="G736" s="180" t="s">
        <v>17</v>
      </c>
      <c r="H736" s="180" t="s">
        <v>18</v>
      </c>
      <c r="I736" s="180" t="s">
        <v>79</v>
      </c>
      <c r="J736">
        <v>2017</v>
      </c>
    </row>
    <row r="737" spans="1:10" x14ac:dyDescent="0.2">
      <c r="A737" s="180" t="s">
        <v>1117</v>
      </c>
      <c r="B737" s="181">
        <v>44859</v>
      </c>
      <c r="C737" s="180" t="s">
        <v>13</v>
      </c>
      <c r="D737">
        <v>8</v>
      </c>
      <c r="E737" s="180" t="s">
        <v>15</v>
      </c>
      <c r="F737">
        <v>3500</v>
      </c>
      <c r="G737" s="180" t="s">
        <v>17</v>
      </c>
      <c r="H737" s="180" t="s">
        <v>18</v>
      </c>
      <c r="I737" s="180" t="s">
        <v>79</v>
      </c>
      <c r="J737">
        <v>2017</v>
      </c>
    </row>
    <row r="738" spans="1:10" x14ac:dyDescent="0.2">
      <c r="A738" s="180" t="s">
        <v>1118</v>
      </c>
      <c r="B738" s="181">
        <v>44859</v>
      </c>
      <c r="C738" s="180" t="s">
        <v>19</v>
      </c>
      <c r="D738">
        <v>25</v>
      </c>
      <c r="E738" s="180" t="s">
        <v>15</v>
      </c>
      <c r="F738">
        <v>3600</v>
      </c>
      <c r="G738" s="180" t="s">
        <v>17</v>
      </c>
      <c r="H738" s="180" t="s">
        <v>18</v>
      </c>
      <c r="I738" s="180" t="s">
        <v>80</v>
      </c>
      <c r="J738">
        <v>2017</v>
      </c>
    </row>
    <row r="739" spans="1:10" x14ac:dyDescent="0.2">
      <c r="A739" s="180" t="s">
        <v>1119</v>
      </c>
      <c r="B739" s="181">
        <v>44860</v>
      </c>
      <c r="C739" s="180" t="s">
        <v>21</v>
      </c>
      <c r="D739">
        <v>9</v>
      </c>
      <c r="E739" s="180" t="s">
        <v>22</v>
      </c>
      <c r="F739">
        <v>3700</v>
      </c>
      <c r="G739" s="180" t="s">
        <v>20</v>
      </c>
      <c r="H739" s="180" t="s">
        <v>18</v>
      </c>
      <c r="I739" s="180" t="s">
        <v>81</v>
      </c>
      <c r="J739">
        <v>2018</v>
      </c>
    </row>
    <row r="740" spans="1:10" x14ac:dyDescent="0.2">
      <c r="A740" s="180" t="s">
        <v>1120</v>
      </c>
      <c r="B740" s="181">
        <v>44860</v>
      </c>
      <c r="C740" s="180" t="s">
        <v>21</v>
      </c>
      <c r="D740">
        <v>22</v>
      </c>
      <c r="E740" s="180" t="s">
        <v>22</v>
      </c>
      <c r="F740">
        <v>3800</v>
      </c>
      <c r="G740" s="180" t="s">
        <v>20</v>
      </c>
      <c r="H740" s="180" t="s">
        <v>18</v>
      </c>
      <c r="I740" s="180" t="s">
        <v>81</v>
      </c>
      <c r="J740">
        <v>2018</v>
      </c>
    </row>
    <row r="741" spans="1:10" x14ac:dyDescent="0.2">
      <c r="A741" s="180" t="s">
        <v>1121</v>
      </c>
      <c r="B741" s="181">
        <v>44860</v>
      </c>
      <c r="C741" s="180" t="s">
        <v>23</v>
      </c>
      <c r="D741">
        <v>29</v>
      </c>
      <c r="E741" s="180" t="s">
        <v>22</v>
      </c>
      <c r="F741">
        <v>3900</v>
      </c>
      <c r="G741" s="180" t="s">
        <v>20</v>
      </c>
      <c r="H741" s="180" t="s">
        <v>18</v>
      </c>
      <c r="I741" s="180" t="s">
        <v>82</v>
      </c>
      <c r="J741">
        <v>2019</v>
      </c>
    </row>
    <row r="742" spans="1:10" x14ac:dyDescent="0.2">
      <c r="A742" s="180" t="s">
        <v>1122</v>
      </c>
      <c r="B742" s="181">
        <v>44862</v>
      </c>
      <c r="C742" s="180" t="s">
        <v>21</v>
      </c>
      <c r="D742">
        <v>15</v>
      </c>
      <c r="E742" s="180" t="s">
        <v>22</v>
      </c>
      <c r="F742">
        <v>4000</v>
      </c>
      <c r="G742" s="180" t="s">
        <v>20</v>
      </c>
      <c r="H742" s="180" t="s">
        <v>18</v>
      </c>
      <c r="I742" s="180" t="s">
        <v>81</v>
      </c>
      <c r="J742">
        <v>2018</v>
      </c>
    </row>
    <row r="743" spans="1:10" x14ac:dyDescent="0.2">
      <c r="A743" s="180" t="s">
        <v>1123</v>
      </c>
      <c r="B743" s="181">
        <v>44862</v>
      </c>
      <c r="C743" s="180" t="s">
        <v>23</v>
      </c>
      <c r="D743">
        <v>29</v>
      </c>
      <c r="E743" s="180" t="s">
        <v>22</v>
      </c>
      <c r="F743">
        <v>4100</v>
      </c>
      <c r="G743" s="180" t="s">
        <v>20</v>
      </c>
      <c r="H743" s="180" t="s">
        <v>18</v>
      </c>
      <c r="I743" s="180" t="s">
        <v>82</v>
      </c>
      <c r="J743">
        <v>2019</v>
      </c>
    </row>
    <row r="744" spans="1:10" x14ac:dyDescent="0.2">
      <c r="A744" s="180" t="s">
        <v>1124</v>
      </c>
      <c r="B744" s="181">
        <v>44865</v>
      </c>
      <c r="C744" s="180" t="s">
        <v>19</v>
      </c>
      <c r="D744">
        <v>22</v>
      </c>
      <c r="E744" s="180" t="s">
        <v>22</v>
      </c>
      <c r="F744">
        <v>4200</v>
      </c>
      <c r="G744" s="180" t="s">
        <v>20</v>
      </c>
      <c r="H744" s="180" t="s">
        <v>18</v>
      </c>
      <c r="I744" s="180" t="s">
        <v>80</v>
      </c>
      <c r="J744">
        <v>2017</v>
      </c>
    </row>
    <row r="745" spans="1:10" x14ac:dyDescent="0.2">
      <c r="A745" s="180" t="s">
        <v>1125</v>
      </c>
      <c r="B745" s="181">
        <v>44865</v>
      </c>
      <c r="C745" s="180" t="s">
        <v>23</v>
      </c>
      <c r="D745">
        <v>28</v>
      </c>
      <c r="E745" s="180" t="s">
        <v>22</v>
      </c>
      <c r="F745">
        <v>1540</v>
      </c>
      <c r="G745" s="180" t="s">
        <v>20</v>
      </c>
      <c r="H745" s="180" t="s">
        <v>18</v>
      </c>
      <c r="I745" s="180" t="s">
        <v>82</v>
      </c>
      <c r="J745">
        <v>2019</v>
      </c>
    </row>
    <row r="746" spans="1:10" x14ac:dyDescent="0.2">
      <c r="A746" s="180" t="s">
        <v>1126</v>
      </c>
      <c r="B746" s="181">
        <v>44865</v>
      </c>
      <c r="C746" s="180" t="s">
        <v>21</v>
      </c>
      <c r="D746">
        <v>6</v>
      </c>
      <c r="E746" s="180" t="s">
        <v>22</v>
      </c>
      <c r="F746">
        <v>4100</v>
      </c>
      <c r="G746" s="180" t="s">
        <v>20</v>
      </c>
      <c r="H746" s="180" t="s">
        <v>18</v>
      </c>
      <c r="I746" s="180" t="s">
        <v>81</v>
      </c>
      <c r="J746">
        <v>2018</v>
      </c>
    </row>
    <row r="747" spans="1:10" x14ac:dyDescent="0.2">
      <c r="A747" s="180" t="s">
        <v>1127</v>
      </c>
      <c r="B747" s="181">
        <v>44865</v>
      </c>
      <c r="C747" s="180" t="s">
        <v>21</v>
      </c>
      <c r="D747">
        <v>9</v>
      </c>
      <c r="E747" s="180" t="s">
        <v>22</v>
      </c>
      <c r="F747">
        <v>4100</v>
      </c>
      <c r="G747" s="180" t="s">
        <v>20</v>
      </c>
      <c r="H747" s="180" t="s">
        <v>18</v>
      </c>
      <c r="I747" s="180" t="s">
        <v>81</v>
      </c>
      <c r="J747">
        <v>2018</v>
      </c>
    </row>
    <row r="748" spans="1:10" x14ac:dyDescent="0.2">
      <c r="A748" s="180" t="s">
        <v>1128</v>
      </c>
      <c r="B748" s="181">
        <v>44866</v>
      </c>
      <c r="C748" s="180" t="s">
        <v>21</v>
      </c>
      <c r="D748">
        <v>6</v>
      </c>
      <c r="E748" s="180" t="s">
        <v>22</v>
      </c>
      <c r="F748">
        <v>4100</v>
      </c>
      <c r="G748" s="180" t="s">
        <v>20</v>
      </c>
      <c r="H748" s="180" t="s">
        <v>18</v>
      </c>
      <c r="I748" s="180" t="s">
        <v>81</v>
      </c>
      <c r="J748">
        <v>2018</v>
      </c>
    </row>
    <row r="749" spans="1:10" x14ac:dyDescent="0.2">
      <c r="A749" s="180" t="s">
        <v>1129</v>
      </c>
      <c r="B749" s="181">
        <v>44866</v>
      </c>
      <c r="C749" s="180" t="s">
        <v>23</v>
      </c>
      <c r="D749">
        <v>28</v>
      </c>
      <c r="E749" s="180" t="s">
        <v>22</v>
      </c>
      <c r="F749">
        <v>4100</v>
      </c>
      <c r="G749" s="180" t="s">
        <v>20</v>
      </c>
      <c r="H749" s="180" t="s">
        <v>18</v>
      </c>
      <c r="I749" s="180" t="s">
        <v>82</v>
      </c>
      <c r="J749">
        <v>2019</v>
      </c>
    </row>
    <row r="750" spans="1:10" x14ac:dyDescent="0.2">
      <c r="A750" s="180" t="s">
        <v>1130</v>
      </c>
      <c r="B750" s="181">
        <v>44866</v>
      </c>
      <c r="C750" s="180" t="s">
        <v>19</v>
      </c>
      <c r="D750">
        <v>20</v>
      </c>
      <c r="E750" s="180" t="s">
        <v>22</v>
      </c>
      <c r="F750">
        <v>4100</v>
      </c>
      <c r="G750" s="180" t="s">
        <v>20</v>
      </c>
      <c r="H750" s="180" t="s">
        <v>18</v>
      </c>
      <c r="I750" s="180" t="s">
        <v>80</v>
      </c>
      <c r="J750">
        <v>2017</v>
      </c>
    </row>
    <row r="751" spans="1:10" x14ac:dyDescent="0.2">
      <c r="A751" s="180" t="s">
        <v>1131</v>
      </c>
      <c r="B751" s="181">
        <v>44866</v>
      </c>
      <c r="C751" s="180" t="s">
        <v>21</v>
      </c>
      <c r="D751">
        <v>1</v>
      </c>
      <c r="E751" s="180" t="s">
        <v>24</v>
      </c>
      <c r="F751">
        <v>4100</v>
      </c>
      <c r="G751" s="180" t="s">
        <v>20</v>
      </c>
      <c r="H751" s="180" t="s">
        <v>18</v>
      </c>
      <c r="I751" s="180" t="s">
        <v>81</v>
      </c>
      <c r="J751">
        <v>2018</v>
      </c>
    </row>
    <row r="752" spans="1:10" x14ac:dyDescent="0.2">
      <c r="A752" s="180" t="s">
        <v>1132</v>
      </c>
      <c r="B752" s="181">
        <v>44866</v>
      </c>
      <c r="C752" s="180" t="s">
        <v>21</v>
      </c>
      <c r="D752">
        <v>1</v>
      </c>
      <c r="E752" s="180" t="s">
        <v>24</v>
      </c>
      <c r="F752">
        <v>4100</v>
      </c>
      <c r="G752" s="180" t="s">
        <v>20</v>
      </c>
      <c r="H752" s="180" t="s">
        <v>18</v>
      </c>
      <c r="I752" s="180" t="s">
        <v>81</v>
      </c>
      <c r="J752">
        <v>2018</v>
      </c>
    </row>
    <row r="753" spans="1:10" x14ac:dyDescent="0.2">
      <c r="A753" s="180" t="s">
        <v>1133</v>
      </c>
      <c r="B753" s="181">
        <v>44866</v>
      </c>
      <c r="C753" s="180" t="s">
        <v>21</v>
      </c>
      <c r="D753">
        <v>3</v>
      </c>
      <c r="E753" s="180" t="s">
        <v>25</v>
      </c>
      <c r="F753">
        <v>4100</v>
      </c>
      <c r="G753" s="180" t="s">
        <v>20</v>
      </c>
      <c r="H753" s="180" t="s">
        <v>18</v>
      </c>
      <c r="I753" s="180" t="s">
        <v>81</v>
      </c>
      <c r="J753">
        <v>2018</v>
      </c>
    </row>
    <row r="754" spans="1:10" x14ac:dyDescent="0.2">
      <c r="A754" s="180" t="s">
        <v>1134</v>
      </c>
      <c r="B754" s="181">
        <v>44867</v>
      </c>
      <c r="C754" s="180" t="s">
        <v>23</v>
      </c>
      <c r="D754">
        <v>28</v>
      </c>
      <c r="E754" s="180" t="s">
        <v>22</v>
      </c>
      <c r="F754">
        <v>4100</v>
      </c>
      <c r="G754" s="180" t="s">
        <v>20</v>
      </c>
      <c r="H754" s="180" t="s">
        <v>18</v>
      </c>
      <c r="I754" s="180" t="s">
        <v>82</v>
      </c>
      <c r="J754">
        <v>2019</v>
      </c>
    </row>
    <row r="755" spans="1:10" x14ac:dyDescent="0.2">
      <c r="A755" s="180" t="s">
        <v>1135</v>
      </c>
      <c r="B755" s="181">
        <v>44867</v>
      </c>
      <c r="C755" s="180" t="s">
        <v>21</v>
      </c>
      <c r="D755">
        <v>5</v>
      </c>
      <c r="E755" s="180" t="s">
        <v>25</v>
      </c>
      <c r="F755">
        <v>4100</v>
      </c>
      <c r="G755" s="180" t="s">
        <v>20</v>
      </c>
      <c r="H755" s="180" t="s">
        <v>18</v>
      </c>
      <c r="I755" s="180" t="s">
        <v>81</v>
      </c>
      <c r="J755">
        <v>2018</v>
      </c>
    </row>
    <row r="756" spans="1:10" x14ac:dyDescent="0.2">
      <c r="A756" s="180" t="s">
        <v>1136</v>
      </c>
      <c r="B756" s="181">
        <v>44867</v>
      </c>
      <c r="C756" s="180" t="s">
        <v>21</v>
      </c>
      <c r="D756">
        <v>14</v>
      </c>
      <c r="E756" s="180" t="s">
        <v>22</v>
      </c>
      <c r="F756">
        <v>4100</v>
      </c>
      <c r="G756" s="180" t="s">
        <v>20</v>
      </c>
      <c r="H756" s="180" t="s">
        <v>18</v>
      </c>
      <c r="I756" s="180" t="s">
        <v>81</v>
      </c>
      <c r="J756">
        <v>2018</v>
      </c>
    </row>
    <row r="757" spans="1:10" x14ac:dyDescent="0.2">
      <c r="A757" s="180" t="s">
        <v>1137</v>
      </c>
      <c r="B757" s="181">
        <v>44867</v>
      </c>
      <c r="C757" s="180" t="s">
        <v>19</v>
      </c>
      <c r="D757">
        <v>19</v>
      </c>
      <c r="E757" s="180" t="s">
        <v>22</v>
      </c>
      <c r="F757">
        <v>680</v>
      </c>
      <c r="G757" s="180" t="s">
        <v>20</v>
      </c>
      <c r="H757" s="180" t="s">
        <v>18</v>
      </c>
      <c r="I757" s="180" t="s">
        <v>80</v>
      </c>
      <c r="J757">
        <v>2017</v>
      </c>
    </row>
    <row r="758" spans="1:10" x14ac:dyDescent="0.2">
      <c r="A758" s="180" t="s">
        <v>1138</v>
      </c>
      <c r="B758" s="181">
        <v>44869</v>
      </c>
      <c r="C758" s="180" t="s">
        <v>23</v>
      </c>
      <c r="D758">
        <v>25</v>
      </c>
      <c r="E758" s="180" t="s">
        <v>22</v>
      </c>
      <c r="F758">
        <v>1166</v>
      </c>
      <c r="G758" s="180" t="s">
        <v>20</v>
      </c>
      <c r="H758" s="180" t="s">
        <v>18</v>
      </c>
      <c r="I758" s="180" t="s">
        <v>82</v>
      </c>
      <c r="J758">
        <v>2019</v>
      </c>
    </row>
    <row r="759" spans="1:10" x14ac:dyDescent="0.2">
      <c r="A759" s="180" t="s">
        <v>1139</v>
      </c>
      <c r="B759" s="181">
        <v>44869</v>
      </c>
      <c r="C759" s="180" t="s">
        <v>23</v>
      </c>
      <c r="D759">
        <v>4</v>
      </c>
      <c r="E759" s="180" t="s">
        <v>22</v>
      </c>
      <c r="F759">
        <v>1652</v>
      </c>
      <c r="G759" s="180" t="s">
        <v>20</v>
      </c>
      <c r="H759" s="180" t="s">
        <v>18</v>
      </c>
      <c r="I759" s="180" t="s">
        <v>82</v>
      </c>
      <c r="J759">
        <v>2019</v>
      </c>
    </row>
    <row r="760" spans="1:10" x14ac:dyDescent="0.2">
      <c r="A760" s="180" t="s">
        <v>1140</v>
      </c>
      <c r="B760" s="181">
        <v>44869</v>
      </c>
      <c r="C760" s="180" t="s">
        <v>19</v>
      </c>
      <c r="D760">
        <v>20</v>
      </c>
      <c r="E760" s="180" t="s">
        <v>22</v>
      </c>
      <c r="F760">
        <v>2138</v>
      </c>
      <c r="G760" s="180" t="s">
        <v>20</v>
      </c>
      <c r="H760" s="180" t="s">
        <v>18</v>
      </c>
      <c r="I760" s="180" t="s">
        <v>80</v>
      </c>
      <c r="J760">
        <v>2017</v>
      </c>
    </row>
    <row r="761" spans="1:10" x14ac:dyDescent="0.2">
      <c r="A761" s="180" t="s">
        <v>1141</v>
      </c>
      <c r="B761" s="181">
        <v>44869</v>
      </c>
      <c r="C761" s="180" t="s">
        <v>21</v>
      </c>
      <c r="D761">
        <v>16</v>
      </c>
      <c r="E761" s="180" t="s">
        <v>22</v>
      </c>
      <c r="F761">
        <v>2624</v>
      </c>
      <c r="G761" s="180" t="s">
        <v>20</v>
      </c>
      <c r="H761" s="180" t="s">
        <v>18</v>
      </c>
      <c r="I761" s="180" t="s">
        <v>81</v>
      </c>
      <c r="J761">
        <v>2018</v>
      </c>
    </row>
    <row r="762" spans="1:10" x14ac:dyDescent="0.2">
      <c r="A762" s="180" t="s">
        <v>1142</v>
      </c>
      <c r="B762" s="181">
        <v>44869</v>
      </c>
      <c r="C762" s="180" t="s">
        <v>21</v>
      </c>
      <c r="D762">
        <v>5</v>
      </c>
      <c r="E762" s="180" t="s">
        <v>25</v>
      </c>
      <c r="F762">
        <v>3110</v>
      </c>
      <c r="G762" s="180" t="s">
        <v>20</v>
      </c>
      <c r="H762" s="180" t="s">
        <v>18</v>
      </c>
      <c r="I762" s="180" t="s">
        <v>81</v>
      </c>
      <c r="J762">
        <v>2018</v>
      </c>
    </row>
    <row r="763" spans="1:10" x14ac:dyDescent="0.2">
      <c r="A763" s="180" t="s">
        <v>1143</v>
      </c>
      <c r="B763" s="181">
        <v>44870</v>
      </c>
      <c r="C763" s="180" t="s">
        <v>19</v>
      </c>
      <c r="D763">
        <v>20</v>
      </c>
      <c r="E763" s="180" t="s">
        <v>22</v>
      </c>
      <c r="F763">
        <v>3596</v>
      </c>
      <c r="G763" s="180" t="s">
        <v>20</v>
      </c>
      <c r="H763" s="180" t="s">
        <v>18</v>
      </c>
      <c r="I763" s="180" t="s">
        <v>80</v>
      </c>
      <c r="J763">
        <v>2017</v>
      </c>
    </row>
    <row r="764" spans="1:10" x14ac:dyDescent="0.2">
      <c r="A764" s="180" t="s">
        <v>1144</v>
      </c>
      <c r="B764" s="181">
        <v>44870</v>
      </c>
      <c r="C764" s="180" t="s">
        <v>21</v>
      </c>
      <c r="D764">
        <v>12</v>
      </c>
      <c r="E764" s="180" t="s">
        <v>22</v>
      </c>
      <c r="F764">
        <v>4082</v>
      </c>
      <c r="G764" s="180" t="s">
        <v>20</v>
      </c>
      <c r="H764" s="180" t="s">
        <v>18</v>
      </c>
      <c r="I764" s="180" t="s">
        <v>81</v>
      </c>
      <c r="J764">
        <v>2018</v>
      </c>
    </row>
    <row r="765" spans="1:10" x14ac:dyDescent="0.2">
      <c r="A765" s="180" t="s">
        <v>1145</v>
      </c>
      <c r="B765" s="181">
        <v>44870</v>
      </c>
      <c r="C765" s="180" t="s">
        <v>23</v>
      </c>
      <c r="D765">
        <v>28</v>
      </c>
      <c r="E765" s="180" t="s">
        <v>22</v>
      </c>
      <c r="F765">
        <v>4568</v>
      </c>
      <c r="G765" s="180" t="s">
        <v>20</v>
      </c>
      <c r="H765" s="180" t="s">
        <v>18</v>
      </c>
      <c r="I765" s="180" t="s">
        <v>82</v>
      </c>
      <c r="J765">
        <v>2019</v>
      </c>
    </row>
    <row r="766" spans="1:10" x14ac:dyDescent="0.2">
      <c r="A766" s="180" t="s">
        <v>1146</v>
      </c>
      <c r="B766" s="181">
        <v>44870</v>
      </c>
      <c r="C766" s="180" t="s">
        <v>21</v>
      </c>
      <c r="D766">
        <v>5</v>
      </c>
      <c r="E766" s="180" t="s">
        <v>25</v>
      </c>
      <c r="F766">
        <v>5054</v>
      </c>
      <c r="G766" s="180" t="s">
        <v>20</v>
      </c>
      <c r="H766" s="180" t="s">
        <v>18</v>
      </c>
      <c r="I766" s="180" t="s">
        <v>81</v>
      </c>
      <c r="J766">
        <v>2018</v>
      </c>
    </row>
    <row r="767" spans="1:10" x14ac:dyDescent="0.2">
      <c r="A767" s="180" t="s">
        <v>1147</v>
      </c>
      <c r="B767" s="181">
        <v>44875</v>
      </c>
      <c r="C767" s="180" t="s">
        <v>21</v>
      </c>
      <c r="D767">
        <v>12</v>
      </c>
      <c r="E767" s="180" t="s">
        <v>22</v>
      </c>
      <c r="F767">
        <v>5540</v>
      </c>
      <c r="G767" s="180" t="s">
        <v>20</v>
      </c>
      <c r="H767" s="180" t="s">
        <v>18</v>
      </c>
      <c r="I767" s="180" t="s">
        <v>81</v>
      </c>
      <c r="J767">
        <v>2018</v>
      </c>
    </row>
    <row r="768" spans="1:10" x14ac:dyDescent="0.2">
      <c r="A768" s="180" t="s">
        <v>1148</v>
      </c>
      <c r="B768" s="181">
        <v>44875</v>
      </c>
      <c r="C768" s="180" t="s">
        <v>19</v>
      </c>
      <c r="D768">
        <v>3</v>
      </c>
      <c r="E768" s="180" t="s">
        <v>26</v>
      </c>
      <c r="F768">
        <v>6026</v>
      </c>
      <c r="G768" s="180" t="s">
        <v>17</v>
      </c>
      <c r="H768" s="180" t="s">
        <v>18</v>
      </c>
      <c r="I768" s="180" t="s">
        <v>80</v>
      </c>
      <c r="J768">
        <v>2017</v>
      </c>
    </row>
    <row r="769" spans="1:10" x14ac:dyDescent="0.2">
      <c r="A769" s="180" t="s">
        <v>1149</v>
      </c>
      <c r="B769" s="181">
        <v>44875</v>
      </c>
      <c r="C769" s="180" t="s">
        <v>19</v>
      </c>
      <c r="D769">
        <v>23</v>
      </c>
      <c r="E769" s="180" t="s">
        <v>26</v>
      </c>
      <c r="F769">
        <v>933.6</v>
      </c>
      <c r="G769" s="180" t="s">
        <v>17</v>
      </c>
      <c r="H769" s="180" t="s">
        <v>18</v>
      </c>
      <c r="I769" s="180" t="s">
        <v>80</v>
      </c>
      <c r="J769">
        <v>2017</v>
      </c>
    </row>
    <row r="770" spans="1:10" x14ac:dyDescent="0.2">
      <c r="A770" s="180" t="s">
        <v>1150</v>
      </c>
      <c r="B770" s="181">
        <v>44875</v>
      </c>
      <c r="C770" s="180" t="s">
        <v>13</v>
      </c>
      <c r="D770">
        <v>6</v>
      </c>
      <c r="E770" s="180" t="s">
        <v>26</v>
      </c>
      <c r="F770">
        <v>600</v>
      </c>
      <c r="G770" s="180" t="s">
        <v>17</v>
      </c>
      <c r="H770" s="180" t="s">
        <v>18</v>
      </c>
      <c r="I770" s="180" t="s">
        <v>79</v>
      </c>
      <c r="J770">
        <v>2017</v>
      </c>
    </row>
    <row r="771" spans="1:10" x14ac:dyDescent="0.2">
      <c r="A771" s="180" t="s">
        <v>1151</v>
      </c>
      <c r="B771" s="181">
        <v>44875</v>
      </c>
      <c r="C771" s="180" t="s">
        <v>13</v>
      </c>
      <c r="D771">
        <v>13</v>
      </c>
      <c r="E771" s="180" t="s">
        <v>26</v>
      </c>
      <c r="F771">
        <v>1445</v>
      </c>
      <c r="G771" s="180" t="s">
        <v>17</v>
      </c>
      <c r="H771" s="180" t="s">
        <v>18</v>
      </c>
      <c r="I771" s="180" t="s">
        <v>79</v>
      </c>
      <c r="J771">
        <v>2017</v>
      </c>
    </row>
    <row r="772" spans="1:10" x14ac:dyDescent="0.2">
      <c r="A772" s="180" t="s">
        <v>1152</v>
      </c>
      <c r="B772" s="181">
        <v>44875</v>
      </c>
      <c r="C772" s="180" t="s">
        <v>23</v>
      </c>
      <c r="D772">
        <v>28</v>
      </c>
      <c r="E772" s="180" t="s">
        <v>22</v>
      </c>
      <c r="F772">
        <v>1330</v>
      </c>
      <c r="G772" s="180" t="s">
        <v>20</v>
      </c>
      <c r="H772" s="180" t="s">
        <v>18</v>
      </c>
      <c r="I772" s="180" t="s">
        <v>82</v>
      </c>
      <c r="J772">
        <v>2019</v>
      </c>
    </row>
    <row r="773" spans="1:10" x14ac:dyDescent="0.2">
      <c r="A773" s="180" t="s">
        <v>1153</v>
      </c>
      <c r="B773" s="181">
        <v>44875</v>
      </c>
      <c r="C773" s="180" t="s">
        <v>21</v>
      </c>
      <c r="D773">
        <v>5</v>
      </c>
      <c r="E773" s="180" t="s">
        <v>25</v>
      </c>
      <c r="F773">
        <v>1215</v>
      </c>
      <c r="G773" s="180" t="s">
        <v>20</v>
      </c>
      <c r="H773" s="180" t="s">
        <v>18</v>
      </c>
      <c r="I773" s="180" t="s">
        <v>81</v>
      </c>
      <c r="J773">
        <v>2018</v>
      </c>
    </row>
    <row r="774" spans="1:10" x14ac:dyDescent="0.2">
      <c r="A774" s="180" t="s">
        <v>1154</v>
      </c>
      <c r="B774" s="181">
        <v>44876</v>
      </c>
      <c r="C774" s="180" t="s">
        <v>19</v>
      </c>
      <c r="D774">
        <v>42</v>
      </c>
      <c r="E774" s="180" t="s">
        <v>26</v>
      </c>
      <c r="F774">
        <v>1100</v>
      </c>
      <c r="G774" s="180" t="s">
        <v>17</v>
      </c>
      <c r="H774" s="180" t="s">
        <v>18</v>
      </c>
      <c r="I774" s="180" t="s">
        <v>80</v>
      </c>
      <c r="J774">
        <v>2017</v>
      </c>
    </row>
    <row r="775" spans="1:10" x14ac:dyDescent="0.2">
      <c r="A775" s="180" t="s">
        <v>1155</v>
      </c>
      <c r="B775" s="181">
        <v>44876</v>
      </c>
      <c r="C775" s="180" t="s">
        <v>21</v>
      </c>
      <c r="D775">
        <v>11</v>
      </c>
      <c r="E775" s="180" t="s">
        <v>22</v>
      </c>
      <c r="F775">
        <v>985</v>
      </c>
      <c r="G775" s="180" t="s">
        <v>20</v>
      </c>
      <c r="H775" s="180" t="s">
        <v>18</v>
      </c>
      <c r="I775" s="180" t="s">
        <v>81</v>
      </c>
      <c r="J775">
        <v>2018</v>
      </c>
    </row>
    <row r="776" spans="1:10" x14ac:dyDescent="0.2">
      <c r="A776" s="180" t="s">
        <v>1156</v>
      </c>
      <c r="B776" s="181">
        <v>44876</v>
      </c>
      <c r="C776" s="180" t="s">
        <v>23</v>
      </c>
      <c r="D776">
        <v>10</v>
      </c>
      <c r="E776" s="180" t="s">
        <v>22</v>
      </c>
      <c r="F776">
        <v>870</v>
      </c>
      <c r="G776" s="180" t="s">
        <v>20</v>
      </c>
      <c r="H776" s="180" t="s">
        <v>18</v>
      </c>
      <c r="I776" s="180" t="s">
        <v>82</v>
      </c>
      <c r="J776">
        <v>2019</v>
      </c>
    </row>
    <row r="777" spans="1:10" x14ac:dyDescent="0.2">
      <c r="A777" s="180" t="s">
        <v>1157</v>
      </c>
      <c r="B777" s="181">
        <v>44876</v>
      </c>
      <c r="C777" s="180" t="s">
        <v>23</v>
      </c>
      <c r="D777">
        <v>18</v>
      </c>
      <c r="E777" s="180" t="s">
        <v>22</v>
      </c>
      <c r="F777">
        <v>755</v>
      </c>
      <c r="G777" s="180" t="s">
        <v>20</v>
      </c>
      <c r="H777" s="180" t="s">
        <v>18</v>
      </c>
      <c r="I777" s="180" t="s">
        <v>82</v>
      </c>
      <c r="J777">
        <v>2019</v>
      </c>
    </row>
    <row r="778" spans="1:10" x14ac:dyDescent="0.2">
      <c r="A778" s="180" t="s">
        <v>1158</v>
      </c>
      <c r="B778" s="181">
        <v>44876</v>
      </c>
      <c r="C778" s="180" t="s">
        <v>21</v>
      </c>
      <c r="D778">
        <v>5</v>
      </c>
      <c r="E778" s="180" t="s">
        <v>25</v>
      </c>
      <c r="F778">
        <v>640</v>
      </c>
      <c r="G778" s="180" t="s">
        <v>20</v>
      </c>
      <c r="H778" s="180" t="s">
        <v>18</v>
      </c>
      <c r="I778" s="180" t="s">
        <v>81</v>
      </c>
      <c r="J778">
        <v>2018</v>
      </c>
    </row>
    <row r="779" spans="1:10" x14ac:dyDescent="0.2">
      <c r="A779" s="180" t="s">
        <v>1159</v>
      </c>
      <c r="B779" s="181">
        <v>44879</v>
      </c>
      <c r="C779" s="180" t="s">
        <v>19</v>
      </c>
      <c r="D779">
        <v>11</v>
      </c>
      <c r="E779" s="180" t="s">
        <v>26</v>
      </c>
      <c r="F779">
        <v>525</v>
      </c>
      <c r="G779" s="180" t="s">
        <v>17</v>
      </c>
      <c r="H779" s="180" t="s">
        <v>18</v>
      </c>
      <c r="I779" s="180" t="s">
        <v>80</v>
      </c>
      <c r="J779">
        <v>2017</v>
      </c>
    </row>
    <row r="780" spans="1:10" x14ac:dyDescent="0.2">
      <c r="A780" s="180" t="s">
        <v>1160</v>
      </c>
      <c r="B780" s="181">
        <v>44879</v>
      </c>
      <c r="C780" s="180" t="s">
        <v>19</v>
      </c>
      <c r="D780">
        <v>22</v>
      </c>
      <c r="E780" s="180" t="s">
        <v>26</v>
      </c>
      <c r="F780">
        <v>410</v>
      </c>
      <c r="G780" s="180" t="s">
        <v>17</v>
      </c>
      <c r="H780" s="180" t="s">
        <v>18</v>
      </c>
      <c r="I780" s="180" t="s">
        <v>80</v>
      </c>
      <c r="J780">
        <v>2017</v>
      </c>
    </row>
    <row r="781" spans="1:10" x14ac:dyDescent="0.2">
      <c r="A781" s="180" t="s">
        <v>1161</v>
      </c>
      <c r="B781" s="181">
        <v>44879</v>
      </c>
      <c r="C781" s="180" t="s">
        <v>19</v>
      </c>
      <c r="D781">
        <v>2</v>
      </c>
      <c r="E781" s="180" t="s">
        <v>26</v>
      </c>
      <c r="F781">
        <v>295</v>
      </c>
      <c r="G781" s="180" t="s">
        <v>17</v>
      </c>
      <c r="H781" s="180" t="s">
        <v>18</v>
      </c>
      <c r="I781" s="180" t="s">
        <v>80</v>
      </c>
      <c r="J781">
        <v>2017</v>
      </c>
    </row>
    <row r="782" spans="1:10" x14ac:dyDescent="0.2">
      <c r="A782" s="180" t="s">
        <v>1162</v>
      </c>
      <c r="B782" s="181">
        <v>44879</v>
      </c>
      <c r="C782" s="180" t="s">
        <v>19</v>
      </c>
      <c r="D782">
        <v>7</v>
      </c>
      <c r="E782" s="180" t="s">
        <v>26</v>
      </c>
      <c r="F782">
        <v>401</v>
      </c>
      <c r="G782" s="180" t="s">
        <v>17</v>
      </c>
      <c r="H782" s="180" t="s">
        <v>18</v>
      </c>
      <c r="I782" s="180" t="s">
        <v>80</v>
      </c>
      <c r="J782">
        <v>2017</v>
      </c>
    </row>
    <row r="783" spans="1:10" x14ac:dyDescent="0.2">
      <c r="A783" s="180" t="s">
        <v>1163</v>
      </c>
      <c r="B783" s="181">
        <v>44879</v>
      </c>
      <c r="C783" s="180" t="s">
        <v>21</v>
      </c>
      <c r="D783">
        <v>17</v>
      </c>
      <c r="E783" s="180" t="s">
        <v>25</v>
      </c>
      <c r="F783">
        <v>1700</v>
      </c>
      <c r="G783" s="180" t="s">
        <v>20</v>
      </c>
      <c r="H783" s="180" t="s">
        <v>18</v>
      </c>
      <c r="I783" s="180" t="s">
        <v>81</v>
      </c>
      <c r="J783">
        <v>2018</v>
      </c>
    </row>
    <row r="784" spans="1:10" x14ac:dyDescent="0.2">
      <c r="A784" s="180" t="s">
        <v>1164</v>
      </c>
      <c r="B784" s="181">
        <v>44879</v>
      </c>
      <c r="C784" s="180" t="s">
        <v>23</v>
      </c>
      <c r="D784">
        <v>23</v>
      </c>
      <c r="E784" s="180" t="s">
        <v>22</v>
      </c>
      <c r="F784">
        <v>1238.2</v>
      </c>
      <c r="G784" s="180" t="s">
        <v>20</v>
      </c>
      <c r="H784" s="180" t="s">
        <v>18</v>
      </c>
      <c r="I784" s="180" t="s">
        <v>82</v>
      </c>
      <c r="J784">
        <v>2019</v>
      </c>
    </row>
    <row r="785" spans="1:10" x14ac:dyDescent="0.2">
      <c r="A785" s="180" t="s">
        <v>1165</v>
      </c>
      <c r="B785" s="181">
        <v>44879</v>
      </c>
      <c r="C785" s="180" t="s">
        <v>23</v>
      </c>
      <c r="D785">
        <v>7</v>
      </c>
      <c r="E785" s="180" t="s">
        <v>22</v>
      </c>
      <c r="F785">
        <v>361.8</v>
      </c>
      <c r="G785" s="180" t="s">
        <v>20</v>
      </c>
      <c r="H785" s="180" t="s">
        <v>18</v>
      </c>
      <c r="I785" s="180" t="s">
        <v>82</v>
      </c>
      <c r="J785">
        <v>2019</v>
      </c>
    </row>
    <row r="786" spans="1:10" x14ac:dyDescent="0.2">
      <c r="A786" s="180" t="s">
        <v>1166</v>
      </c>
      <c r="B786" s="181">
        <v>44880</v>
      </c>
      <c r="C786" s="180" t="s">
        <v>23</v>
      </c>
      <c r="D786">
        <v>20</v>
      </c>
      <c r="E786" s="180" t="s">
        <v>22</v>
      </c>
      <c r="F786">
        <v>751</v>
      </c>
      <c r="G786" s="180" t="s">
        <v>20</v>
      </c>
      <c r="H786" s="180" t="s">
        <v>18</v>
      </c>
      <c r="I786" s="180" t="s">
        <v>82</v>
      </c>
      <c r="J786">
        <v>2019</v>
      </c>
    </row>
    <row r="787" spans="1:10" x14ac:dyDescent="0.2">
      <c r="A787" s="180" t="s">
        <v>1167</v>
      </c>
      <c r="B787" s="181">
        <v>44881</v>
      </c>
      <c r="C787" s="180" t="s">
        <v>23</v>
      </c>
      <c r="D787">
        <v>2</v>
      </c>
      <c r="E787" s="180" t="s">
        <v>22</v>
      </c>
      <c r="F787">
        <v>1140.2</v>
      </c>
      <c r="G787" s="180" t="s">
        <v>20</v>
      </c>
      <c r="H787" s="180" t="s">
        <v>18</v>
      </c>
      <c r="I787" s="180" t="s">
        <v>82</v>
      </c>
      <c r="J787">
        <v>2019</v>
      </c>
    </row>
    <row r="788" spans="1:10" x14ac:dyDescent="0.2">
      <c r="A788" s="180" t="s">
        <v>1168</v>
      </c>
      <c r="B788" s="181">
        <v>44881</v>
      </c>
      <c r="C788" s="180" t="s">
        <v>23</v>
      </c>
      <c r="D788">
        <v>27</v>
      </c>
      <c r="E788" s="180" t="s">
        <v>22</v>
      </c>
      <c r="F788">
        <v>1529.4</v>
      </c>
      <c r="G788" s="180" t="s">
        <v>20</v>
      </c>
      <c r="H788" s="180" t="s">
        <v>18</v>
      </c>
      <c r="I788" s="180" t="s">
        <v>82</v>
      </c>
      <c r="J788">
        <v>2019</v>
      </c>
    </row>
    <row r="789" spans="1:10" x14ac:dyDescent="0.2">
      <c r="A789" s="180" t="s">
        <v>1169</v>
      </c>
      <c r="B789" s="181">
        <v>44881</v>
      </c>
      <c r="C789" s="180" t="s">
        <v>23</v>
      </c>
      <c r="D789">
        <v>2</v>
      </c>
      <c r="E789" s="180" t="s">
        <v>22</v>
      </c>
      <c r="F789">
        <v>1918.6</v>
      </c>
      <c r="G789" s="180" t="s">
        <v>20</v>
      </c>
      <c r="H789" s="180" t="s">
        <v>18</v>
      </c>
      <c r="I789" s="180" t="s">
        <v>82</v>
      </c>
      <c r="J789">
        <v>2019</v>
      </c>
    </row>
    <row r="790" spans="1:10" x14ac:dyDescent="0.2">
      <c r="A790" s="180" t="s">
        <v>1170</v>
      </c>
      <c r="B790" s="181">
        <v>44881</v>
      </c>
      <c r="C790" s="180" t="s">
        <v>19</v>
      </c>
      <c r="D790">
        <v>42</v>
      </c>
      <c r="E790" s="180" t="s">
        <v>26</v>
      </c>
      <c r="F790">
        <v>2307.8000000000002</v>
      </c>
      <c r="G790" s="180" t="s">
        <v>17</v>
      </c>
      <c r="H790" s="180" t="s">
        <v>18</v>
      </c>
      <c r="I790" s="180" t="s">
        <v>80</v>
      </c>
      <c r="J790">
        <v>2017</v>
      </c>
    </row>
    <row r="791" spans="1:10" x14ac:dyDescent="0.2">
      <c r="A791" s="180" t="s">
        <v>1171</v>
      </c>
      <c r="B791" s="181">
        <v>44881</v>
      </c>
      <c r="C791" s="180" t="s">
        <v>19</v>
      </c>
      <c r="D791">
        <v>5</v>
      </c>
      <c r="E791" s="180" t="s">
        <v>26</v>
      </c>
      <c r="F791">
        <v>2697</v>
      </c>
      <c r="G791" s="180" t="s">
        <v>17</v>
      </c>
      <c r="H791" s="180" t="s">
        <v>18</v>
      </c>
      <c r="I791" s="180" t="s">
        <v>80</v>
      </c>
      <c r="J791">
        <v>2017</v>
      </c>
    </row>
    <row r="792" spans="1:10" x14ac:dyDescent="0.2">
      <c r="A792" s="180" t="s">
        <v>1172</v>
      </c>
      <c r="B792" s="181">
        <v>44882</v>
      </c>
      <c r="C792" s="180" t="s">
        <v>23</v>
      </c>
      <c r="D792">
        <v>7</v>
      </c>
      <c r="E792" s="180" t="s">
        <v>22</v>
      </c>
      <c r="F792">
        <v>3086.2</v>
      </c>
      <c r="G792" s="180" t="s">
        <v>20</v>
      </c>
      <c r="H792" s="180" t="s">
        <v>18</v>
      </c>
      <c r="I792" s="180" t="s">
        <v>82</v>
      </c>
      <c r="J792">
        <v>2019</v>
      </c>
    </row>
    <row r="793" spans="1:10" x14ac:dyDescent="0.2">
      <c r="A793" s="180" t="s">
        <v>1173</v>
      </c>
      <c r="B793" s="181">
        <v>44882</v>
      </c>
      <c r="C793" s="180" t="s">
        <v>23</v>
      </c>
      <c r="D793">
        <v>24</v>
      </c>
      <c r="E793" s="180" t="s">
        <v>22</v>
      </c>
      <c r="F793">
        <v>3475.4</v>
      </c>
      <c r="G793" s="180" t="s">
        <v>20</v>
      </c>
      <c r="H793" s="180" t="s">
        <v>18</v>
      </c>
      <c r="I793" s="180" t="s">
        <v>82</v>
      </c>
      <c r="J793">
        <v>2019</v>
      </c>
    </row>
    <row r="794" spans="1:10" x14ac:dyDescent="0.2">
      <c r="A794" s="180" t="s">
        <v>1174</v>
      </c>
      <c r="B794" s="181">
        <v>44882</v>
      </c>
      <c r="C794" s="180" t="s">
        <v>19</v>
      </c>
      <c r="D794">
        <v>3</v>
      </c>
      <c r="E794" s="180" t="s">
        <v>26</v>
      </c>
      <c r="F794">
        <v>3864.6</v>
      </c>
      <c r="G794" s="180" t="s">
        <v>17</v>
      </c>
      <c r="H794" s="180" t="s">
        <v>18</v>
      </c>
      <c r="I794" s="180" t="s">
        <v>80</v>
      </c>
      <c r="J794">
        <v>2017</v>
      </c>
    </row>
    <row r="795" spans="1:10" x14ac:dyDescent="0.2">
      <c r="A795" s="180" t="s">
        <v>1175</v>
      </c>
      <c r="B795" s="181">
        <v>44882</v>
      </c>
      <c r="C795" s="180" t="s">
        <v>19</v>
      </c>
      <c r="D795">
        <v>5</v>
      </c>
      <c r="E795" s="180" t="s">
        <v>26</v>
      </c>
      <c r="F795">
        <v>4253.8</v>
      </c>
      <c r="G795" s="180" t="s">
        <v>17</v>
      </c>
      <c r="H795" s="180" t="s">
        <v>18</v>
      </c>
      <c r="I795" s="180" t="s">
        <v>80</v>
      </c>
      <c r="J795">
        <v>2017</v>
      </c>
    </row>
    <row r="796" spans="1:10" x14ac:dyDescent="0.2">
      <c r="A796" s="180" t="s">
        <v>1176</v>
      </c>
      <c r="B796" s="181">
        <v>44882</v>
      </c>
      <c r="C796" s="180" t="s">
        <v>19</v>
      </c>
      <c r="D796">
        <v>17</v>
      </c>
      <c r="E796" s="180" t="s">
        <v>26</v>
      </c>
      <c r="F796">
        <v>4643</v>
      </c>
      <c r="G796" s="180" t="s">
        <v>17</v>
      </c>
      <c r="H796" s="180" t="s">
        <v>18</v>
      </c>
      <c r="I796" s="180" t="s">
        <v>80</v>
      </c>
      <c r="J796">
        <v>2017</v>
      </c>
    </row>
    <row r="797" spans="1:10" x14ac:dyDescent="0.2">
      <c r="A797" s="180" t="s">
        <v>1177</v>
      </c>
      <c r="B797" s="181">
        <v>44882</v>
      </c>
      <c r="C797" s="180" t="s">
        <v>19</v>
      </c>
      <c r="D797">
        <v>12</v>
      </c>
      <c r="E797" s="180" t="s">
        <v>26</v>
      </c>
      <c r="F797">
        <v>5032.2</v>
      </c>
      <c r="G797" s="180" t="s">
        <v>17</v>
      </c>
      <c r="H797" s="180" t="s">
        <v>18</v>
      </c>
      <c r="I797" s="180" t="s">
        <v>80</v>
      </c>
      <c r="J797">
        <v>2017</v>
      </c>
    </row>
    <row r="798" spans="1:10" x14ac:dyDescent="0.2">
      <c r="A798" s="180" t="s">
        <v>1178</v>
      </c>
      <c r="B798" s="181">
        <v>44882</v>
      </c>
      <c r="C798" s="180" t="s">
        <v>19</v>
      </c>
      <c r="D798">
        <v>7</v>
      </c>
      <c r="E798" s="180" t="s">
        <v>26</v>
      </c>
      <c r="F798">
        <v>5421.4</v>
      </c>
      <c r="G798" s="180" t="s">
        <v>17</v>
      </c>
      <c r="H798" s="180" t="s">
        <v>18</v>
      </c>
      <c r="I798" s="180" t="s">
        <v>80</v>
      </c>
      <c r="J798">
        <v>2017</v>
      </c>
    </row>
    <row r="799" spans="1:10" x14ac:dyDescent="0.2">
      <c r="A799" s="180" t="s">
        <v>1179</v>
      </c>
      <c r="B799" s="181">
        <v>44882</v>
      </c>
      <c r="C799" s="180" t="s">
        <v>21</v>
      </c>
      <c r="D799">
        <v>10</v>
      </c>
      <c r="E799" s="180" t="s">
        <v>22</v>
      </c>
      <c r="F799">
        <v>5810.6</v>
      </c>
      <c r="G799" s="180" t="s">
        <v>20</v>
      </c>
      <c r="H799" s="180" t="s">
        <v>18</v>
      </c>
      <c r="I799" s="180" t="s">
        <v>81</v>
      </c>
      <c r="J799">
        <v>2018</v>
      </c>
    </row>
    <row r="800" spans="1:10" x14ac:dyDescent="0.2">
      <c r="A800" s="180" t="s">
        <v>1180</v>
      </c>
      <c r="B800" s="181">
        <v>44881</v>
      </c>
      <c r="C800" s="180" t="s">
        <v>21</v>
      </c>
      <c r="D800">
        <v>16</v>
      </c>
      <c r="E800" s="180" t="s">
        <v>25</v>
      </c>
      <c r="F800">
        <v>6199.8</v>
      </c>
      <c r="G800" s="180" t="s">
        <v>20</v>
      </c>
      <c r="H800" s="180" t="s">
        <v>18</v>
      </c>
      <c r="I800" s="180" t="s">
        <v>81</v>
      </c>
      <c r="J800">
        <v>2018</v>
      </c>
    </row>
    <row r="801" spans="1:10" x14ac:dyDescent="0.2">
      <c r="A801" s="180" t="s">
        <v>1181</v>
      </c>
      <c r="B801" s="181">
        <v>44881</v>
      </c>
      <c r="C801" s="180" t="s">
        <v>21</v>
      </c>
      <c r="D801">
        <v>2</v>
      </c>
      <c r="E801" s="180" t="s">
        <v>25</v>
      </c>
      <c r="F801">
        <v>6589</v>
      </c>
      <c r="G801" s="180" t="s">
        <v>20</v>
      </c>
      <c r="H801" s="180" t="s">
        <v>18</v>
      </c>
      <c r="I801" s="180" t="s">
        <v>81</v>
      </c>
      <c r="J801">
        <v>2018</v>
      </c>
    </row>
    <row r="802" spans="1:10" x14ac:dyDescent="0.2">
      <c r="A802" s="180" t="s">
        <v>1182</v>
      </c>
      <c r="B802" s="181">
        <v>44881</v>
      </c>
      <c r="C802" s="180" t="s">
        <v>21</v>
      </c>
      <c r="D802">
        <v>2</v>
      </c>
      <c r="E802" s="180" t="s">
        <v>25</v>
      </c>
      <c r="F802">
        <v>6978.2</v>
      </c>
      <c r="G802" s="180" t="s">
        <v>20</v>
      </c>
      <c r="H802" s="180" t="s">
        <v>18</v>
      </c>
      <c r="I802" s="180" t="s">
        <v>81</v>
      </c>
      <c r="J802">
        <v>2018</v>
      </c>
    </row>
    <row r="803" spans="1:10" x14ac:dyDescent="0.2">
      <c r="A803" s="180" t="s">
        <v>1183</v>
      </c>
      <c r="B803" s="181">
        <v>44881</v>
      </c>
      <c r="C803" s="180" t="s">
        <v>21</v>
      </c>
      <c r="D803">
        <v>2</v>
      </c>
      <c r="E803" s="180" t="s">
        <v>25</v>
      </c>
      <c r="F803">
        <v>7367.4</v>
      </c>
      <c r="G803" s="180" t="s">
        <v>20</v>
      </c>
      <c r="H803" s="180" t="s">
        <v>18</v>
      </c>
      <c r="I803" s="180" t="s">
        <v>81</v>
      </c>
      <c r="J803">
        <v>2018</v>
      </c>
    </row>
    <row r="804" spans="1:10" x14ac:dyDescent="0.2">
      <c r="A804" s="180" t="s">
        <v>1184</v>
      </c>
      <c r="B804" s="181">
        <v>44882</v>
      </c>
      <c r="C804" s="180" t="s">
        <v>21</v>
      </c>
      <c r="D804">
        <v>2</v>
      </c>
      <c r="E804" s="180" t="s">
        <v>25</v>
      </c>
      <c r="F804">
        <v>7756.6</v>
      </c>
      <c r="G804" s="180" t="s">
        <v>20</v>
      </c>
      <c r="H804" s="180" t="s">
        <v>18</v>
      </c>
      <c r="I804" s="180" t="s">
        <v>81</v>
      </c>
      <c r="J804">
        <v>2018</v>
      </c>
    </row>
    <row r="805" spans="1:10" x14ac:dyDescent="0.2">
      <c r="A805" s="180" t="s">
        <v>1185</v>
      </c>
      <c r="B805" s="181">
        <v>44882</v>
      </c>
      <c r="C805" s="180" t="s">
        <v>21</v>
      </c>
      <c r="D805">
        <v>2</v>
      </c>
      <c r="E805" s="180" t="s">
        <v>25</v>
      </c>
      <c r="F805">
        <v>8145.8</v>
      </c>
      <c r="G805" s="180" t="s">
        <v>20</v>
      </c>
      <c r="H805" s="180" t="s">
        <v>18</v>
      </c>
      <c r="I805" s="180" t="s">
        <v>81</v>
      </c>
      <c r="J805">
        <v>2018</v>
      </c>
    </row>
    <row r="806" spans="1:10" x14ac:dyDescent="0.2">
      <c r="A806" s="180" t="s">
        <v>1186</v>
      </c>
      <c r="B806" s="181">
        <v>44883</v>
      </c>
      <c r="C806" s="180" t="s">
        <v>21</v>
      </c>
      <c r="D806">
        <v>2</v>
      </c>
      <c r="E806" s="180" t="s">
        <v>25</v>
      </c>
      <c r="F806">
        <v>87</v>
      </c>
      <c r="G806" s="180" t="s">
        <v>20</v>
      </c>
      <c r="H806" s="180" t="s">
        <v>18</v>
      </c>
      <c r="I806" s="180" t="s">
        <v>81</v>
      </c>
      <c r="J806">
        <v>2018</v>
      </c>
    </row>
    <row r="807" spans="1:10" x14ac:dyDescent="0.2">
      <c r="A807" s="180" t="s">
        <v>1187</v>
      </c>
      <c r="B807" s="181">
        <v>44883</v>
      </c>
      <c r="C807" s="180" t="s">
        <v>21</v>
      </c>
      <c r="D807">
        <v>11</v>
      </c>
      <c r="E807" s="180" t="s">
        <v>22</v>
      </c>
      <c r="F807">
        <v>972</v>
      </c>
      <c r="G807" s="180" t="s">
        <v>20</v>
      </c>
      <c r="H807" s="180" t="s">
        <v>18</v>
      </c>
      <c r="I807" s="180" t="s">
        <v>81</v>
      </c>
      <c r="J807">
        <v>2018</v>
      </c>
    </row>
    <row r="808" spans="1:10" x14ac:dyDescent="0.2">
      <c r="A808" s="180" t="s">
        <v>1188</v>
      </c>
      <c r="B808" s="181">
        <v>44883</v>
      </c>
      <c r="C808" s="180" t="s">
        <v>23</v>
      </c>
      <c r="D808">
        <v>4</v>
      </c>
      <c r="E808" s="180" t="s">
        <v>22</v>
      </c>
      <c r="F808">
        <v>130</v>
      </c>
      <c r="G808" s="180" t="s">
        <v>20</v>
      </c>
      <c r="H808" s="180" t="s">
        <v>18</v>
      </c>
      <c r="I808" s="180" t="s">
        <v>82</v>
      </c>
      <c r="J808">
        <v>2019</v>
      </c>
    </row>
    <row r="809" spans="1:10" x14ac:dyDescent="0.2">
      <c r="A809" s="180" t="s">
        <v>1189</v>
      </c>
      <c r="B809" s="181">
        <v>44883</v>
      </c>
      <c r="C809" s="180" t="s">
        <v>23</v>
      </c>
      <c r="D809">
        <v>26</v>
      </c>
      <c r="E809" s="180" t="s">
        <v>22</v>
      </c>
      <c r="F809">
        <v>1190</v>
      </c>
      <c r="G809" s="180" t="s">
        <v>20</v>
      </c>
      <c r="H809" s="180" t="s">
        <v>18</v>
      </c>
      <c r="I809" s="180" t="s">
        <v>82</v>
      </c>
      <c r="J809">
        <v>2019</v>
      </c>
    </row>
    <row r="810" spans="1:10" x14ac:dyDescent="0.2">
      <c r="A810" s="180" t="s">
        <v>1190</v>
      </c>
      <c r="B810" s="181">
        <v>44883</v>
      </c>
      <c r="C810" s="180" t="s">
        <v>19</v>
      </c>
      <c r="D810">
        <v>12</v>
      </c>
      <c r="E810" s="180" t="s">
        <v>25</v>
      </c>
      <c r="F810">
        <v>743.8</v>
      </c>
      <c r="G810" s="180" t="s">
        <v>20</v>
      </c>
      <c r="H810" s="180" t="s">
        <v>18</v>
      </c>
      <c r="I810" s="180" t="s">
        <v>80</v>
      </c>
      <c r="J810">
        <v>2017</v>
      </c>
    </row>
    <row r="811" spans="1:10" x14ac:dyDescent="0.2">
      <c r="A811" s="180" t="s">
        <v>1191</v>
      </c>
      <c r="B811" s="181">
        <v>44883</v>
      </c>
      <c r="C811" s="180" t="s">
        <v>19</v>
      </c>
      <c r="D811">
        <v>21</v>
      </c>
      <c r="E811" s="180" t="s">
        <v>26</v>
      </c>
      <c r="F811">
        <v>1059.7</v>
      </c>
      <c r="G811" s="180" t="s">
        <v>17</v>
      </c>
      <c r="H811" s="180" t="s">
        <v>18</v>
      </c>
      <c r="I811" s="180" t="s">
        <v>80</v>
      </c>
      <c r="J811">
        <v>2017</v>
      </c>
    </row>
    <row r="812" spans="1:10" x14ac:dyDescent="0.2">
      <c r="A812" s="180" t="s">
        <v>1192</v>
      </c>
      <c r="B812" s="181">
        <v>44883</v>
      </c>
      <c r="C812" s="180" t="s">
        <v>19</v>
      </c>
      <c r="D812">
        <v>2</v>
      </c>
      <c r="E812" s="180" t="s">
        <v>26</v>
      </c>
      <c r="F812">
        <v>95</v>
      </c>
      <c r="G812" s="180" t="s">
        <v>17</v>
      </c>
      <c r="H812" s="180" t="s">
        <v>18</v>
      </c>
      <c r="I812" s="180" t="s">
        <v>80</v>
      </c>
      <c r="J812">
        <v>2017</v>
      </c>
    </row>
    <row r="813" spans="1:10" x14ac:dyDescent="0.2">
      <c r="A813" s="180" t="s">
        <v>1193</v>
      </c>
      <c r="B813" s="181">
        <v>44883</v>
      </c>
      <c r="C813" s="180" t="s">
        <v>19</v>
      </c>
      <c r="D813">
        <v>2</v>
      </c>
      <c r="E813" s="180" t="s">
        <v>26</v>
      </c>
      <c r="F813">
        <v>101.2</v>
      </c>
      <c r="G813" s="180" t="s">
        <v>17</v>
      </c>
      <c r="H813" s="180" t="s">
        <v>18</v>
      </c>
      <c r="I813" s="180" t="s">
        <v>80</v>
      </c>
      <c r="J813">
        <v>2017</v>
      </c>
    </row>
    <row r="814" spans="1:10" x14ac:dyDescent="0.2">
      <c r="A814" s="180" t="s">
        <v>1194</v>
      </c>
      <c r="B814" s="181">
        <v>44883</v>
      </c>
      <c r="C814" s="180" t="s">
        <v>19</v>
      </c>
      <c r="D814">
        <v>3</v>
      </c>
      <c r="E814" s="180" t="s">
        <v>26</v>
      </c>
      <c r="F814">
        <v>220.5</v>
      </c>
      <c r="G814" s="180" t="s">
        <v>17</v>
      </c>
      <c r="H814" s="180" t="s">
        <v>18</v>
      </c>
      <c r="I814" s="180" t="s">
        <v>80</v>
      </c>
      <c r="J814">
        <v>2017</v>
      </c>
    </row>
    <row r="815" spans="1:10" x14ac:dyDescent="0.2">
      <c r="A815" s="180" t="s">
        <v>1195</v>
      </c>
      <c r="B815" s="181">
        <v>44883</v>
      </c>
      <c r="C815" s="180" t="s">
        <v>19</v>
      </c>
      <c r="D815">
        <v>2</v>
      </c>
      <c r="E815" s="180" t="s">
        <v>26</v>
      </c>
      <c r="F815">
        <v>89.2</v>
      </c>
      <c r="G815" s="180" t="s">
        <v>17</v>
      </c>
      <c r="H815" s="180" t="s">
        <v>18</v>
      </c>
      <c r="I815" s="180" t="s">
        <v>80</v>
      </c>
      <c r="J815">
        <v>2017</v>
      </c>
    </row>
    <row r="816" spans="1:10" x14ac:dyDescent="0.2">
      <c r="A816" s="180" t="s">
        <v>1196</v>
      </c>
      <c r="B816" s="181">
        <v>44886</v>
      </c>
      <c r="C816" s="180" t="s">
        <v>21</v>
      </c>
      <c r="D816">
        <v>11</v>
      </c>
      <c r="E816" s="180" t="s">
        <v>22</v>
      </c>
      <c r="F816">
        <v>953</v>
      </c>
      <c r="G816" s="180" t="s">
        <v>20</v>
      </c>
      <c r="H816" s="180" t="s">
        <v>18</v>
      </c>
      <c r="I816" s="180" t="s">
        <v>81</v>
      </c>
      <c r="J816">
        <v>2018</v>
      </c>
    </row>
    <row r="817" spans="1:10" x14ac:dyDescent="0.2">
      <c r="A817" s="180" t="s">
        <v>1197</v>
      </c>
      <c r="B817" s="181">
        <v>44886</v>
      </c>
      <c r="C817" s="180" t="s">
        <v>23</v>
      </c>
      <c r="D817">
        <v>9</v>
      </c>
      <c r="E817" s="180" t="s">
        <v>22</v>
      </c>
      <c r="F817">
        <v>506</v>
      </c>
      <c r="G817" s="180" t="s">
        <v>20</v>
      </c>
      <c r="H817" s="180" t="s">
        <v>18</v>
      </c>
      <c r="I817" s="180" t="s">
        <v>82</v>
      </c>
      <c r="J817">
        <v>2019</v>
      </c>
    </row>
    <row r="818" spans="1:10" x14ac:dyDescent="0.2">
      <c r="A818" s="180" t="s">
        <v>1198</v>
      </c>
      <c r="B818" s="181">
        <v>44886</v>
      </c>
      <c r="C818" s="180" t="s">
        <v>23</v>
      </c>
      <c r="D818">
        <v>20</v>
      </c>
      <c r="E818" s="180" t="s">
        <v>22</v>
      </c>
      <c r="F818">
        <v>1094</v>
      </c>
      <c r="G818" s="180" t="s">
        <v>20</v>
      </c>
      <c r="H818" s="180" t="s">
        <v>18</v>
      </c>
      <c r="I818" s="180" t="s">
        <v>82</v>
      </c>
      <c r="J818">
        <v>2019</v>
      </c>
    </row>
    <row r="819" spans="1:10" x14ac:dyDescent="0.2">
      <c r="A819" s="180" t="s">
        <v>1199</v>
      </c>
      <c r="B819" s="181">
        <v>44886</v>
      </c>
      <c r="C819" s="180" t="s">
        <v>19</v>
      </c>
      <c r="D819">
        <v>17</v>
      </c>
      <c r="E819" s="180" t="s">
        <v>27</v>
      </c>
      <c r="F819">
        <v>1191.4000000000001</v>
      </c>
      <c r="G819" s="180" t="s">
        <v>20</v>
      </c>
      <c r="H819" s="180" t="s">
        <v>18</v>
      </c>
      <c r="I819" s="180" t="s">
        <v>80</v>
      </c>
      <c r="J819">
        <v>2017</v>
      </c>
    </row>
    <row r="820" spans="1:10" x14ac:dyDescent="0.2">
      <c r="A820" s="180" t="s">
        <v>1200</v>
      </c>
      <c r="B820" s="181">
        <v>44886</v>
      </c>
      <c r="C820" s="180" t="s">
        <v>19</v>
      </c>
      <c r="D820">
        <v>6</v>
      </c>
      <c r="E820" s="180" t="s">
        <v>28</v>
      </c>
      <c r="F820">
        <v>318</v>
      </c>
      <c r="G820" s="180" t="s">
        <v>20</v>
      </c>
      <c r="H820" s="180" t="s">
        <v>18</v>
      </c>
      <c r="I820" s="180" t="s">
        <v>80</v>
      </c>
      <c r="J820">
        <v>2017</v>
      </c>
    </row>
    <row r="821" spans="1:10" x14ac:dyDescent="0.2">
      <c r="A821" s="180" t="s">
        <v>1201</v>
      </c>
      <c r="B821" s="181">
        <v>44887</v>
      </c>
      <c r="C821" s="180" t="s">
        <v>13</v>
      </c>
      <c r="D821">
        <v>46</v>
      </c>
      <c r="E821" s="180" t="s">
        <v>15</v>
      </c>
      <c r="F821">
        <v>4840</v>
      </c>
      <c r="G821" s="180" t="s">
        <v>20</v>
      </c>
      <c r="H821" s="180" t="s">
        <v>18</v>
      </c>
      <c r="I821" s="180" t="s">
        <v>79</v>
      </c>
      <c r="J821">
        <v>2017</v>
      </c>
    </row>
    <row r="822" spans="1:10" x14ac:dyDescent="0.2">
      <c r="A822" s="180" t="s">
        <v>1202</v>
      </c>
      <c r="B822" s="181">
        <v>44887</v>
      </c>
      <c r="C822" s="180" t="s">
        <v>23</v>
      </c>
      <c r="D822">
        <v>11</v>
      </c>
      <c r="E822" s="180" t="s">
        <v>22</v>
      </c>
      <c r="F822">
        <v>540</v>
      </c>
      <c r="G822" s="180" t="s">
        <v>20</v>
      </c>
      <c r="H822" s="180" t="s">
        <v>18</v>
      </c>
      <c r="I822" s="180" t="s">
        <v>82</v>
      </c>
      <c r="J822">
        <v>2019</v>
      </c>
    </row>
    <row r="823" spans="1:10" x14ac:dyDescent="0.2">
      <c r="A823" s="180" t="s">
        <v>1203</v>
      </c>
      <c r="B823" s="181">
        <v>44887</v>
      </c>
      <c r="C823" s="180" t="s">
        <v>23</v>
      </c>
      <c r="D823">
        <v>19</v>
      </c>
      <c r="E823" s="180" t="s">
        <v>22</v>
      </c>
      <c r="F823">
        <v>960</v>
      </c>
      <c r="G823" s="180" t="s">
        <v>20</v>
      </c>
      <c r="H823" s="180" t="s">
        <v>18</v>
      </c>
      <c r="I823" s="180" t="s">
        <v>82</v>
      </c>
      <c r="J823">
        <v>2019</v>
      </c>
    </row>
    <row r="824" spans="1:10" x14ac:dyDescent="0.2">
      <c r="A824" s="180" t="s">
        <v>1204</v>
      </c>
      <c r="B824" s="181">
        <v>44887</v>
      </c>
      <c r="C824" s="180" t="s">
        <v>19</v>
      </c>
      <c r="D824">
        <v>4</v>
      </c>
      <c r="E824" s="180" t="s">
        <v>28</v>
      </c>
      <c r="F824">
        <v>300.60000000000002</v>
      </c>
      <c r="G824" s="180" t="s">
        <v>20</v>
      </c>
      <c r="H824" s="180" t="s">
        <v>18</v>
      </c>
      <c r="I824" s="180" t="s">
        <v>80</v>
      </c>
      <c r="J824">
        <v>2017</v>
      </c>
    </row>
    <row r="825" spans="1:10" x14ac:dyDescent="0.2">
      <c r="A825" s="180" t="s">
        <v>1205</v>
      </c>
      <c r="B825" s="181">
        <v>44887</v>
      </c>
      <c r="C825" s="180" t="s">
        <v>19</v>
      </c>
      <c r="D825">
        <v>1</v>
      </c>
      <c r="E825" s="180" t="s">
        <v>29</v>
      </c>
      <c r="F825">
        <v>20.5</v>
      </c>
      <c r="G825" s="180" t="s">
        <v>20</v>
      </c>
      <c r="H825" s="180" t="s">
        <v>18</v>
      </c>
      <c r="I825" s="180" t="s">
        <v>80</v>
      </c>
      <c r="J825">
        <v>2017</v>
      </c>
    </row>
    <row r="826" spans="1:10" x14ac:dyDescent="0.2">
      <c r="A826" s="180" t="s">
        <v>1206</v>
      </c>
      <c r="B826" s="181">
        <v>44887</v>
      </c>
      <c r="C826" s="180" t="s">
        <v>19</v>
      </c>
      <c r="D826">
        <v>1</v>
      </c>
      <c r="E826" s="180" t="s">
        <v>26</v>
      </c>
      <c r="F826">
        <v>47.5</v>
      </c>
      <c r="G826" s="180" t="s">
        <v>20</v>
      </c>
      <c r="H826" s="180" t="s">
        <v>18</v>
      </c>
      <c r="I826" s="180" t="s">
        <v>80</v>
      </c>
      <c r="J826">
        <v>2017</v>
      </c>
    </row>
    <row r="827" spans="1:10" x14ac:dyDescent="0.2">
      <c r="A827" s="180" t="s">
        <v>1207</v>
      </c>
      <c r="B827" s="181">
        <v>44887</v>
      </c>
      <c r="C827" s="180" t="s">
        <v>19</v>
      </c>
      <c r="D827">
        <v>18</v>
      </c>
      <c r="E827" s="180" t="s">
        <v>27</v>
      </c>
      <c r="F827">
        <v>1251.4000000000001</v>
      </c>
      <c r="G827" s="180" t="s">
        <v>20</v>
      </c>
      <c r="H827" s="180" t="s">
        <v>18</v>
      </c>
      <c r="I827" s="180" t="s">
        <v>80</v>
      </c>
      <c r="J827">
        <v>2017</v>
      </c>
    </row>
    <row r="828" spans="1:10" x14ac:dyDescent="0.2">
      <c r="A828" s="180" t="s">
        <v>1208</v>
      </c>
      <c r="B828" s="181">
        <v>44887</v>
      </c>
      <c r="C828" s="180" t="s">
        <v>21</v>
      </c>
      <c r="D828">
        <v>12</v>
      </c>
      <c r="E828" s="180" t="s">
        <v>22</v>
      </c>
      <c r="F828">
        <v>1127</v>
      </c>
      <c r="G828" s="180" t="s">
        <v>20</v>
      </c>
      <c r="H828" s="180" t="s">
        <v>18</v>
      </c>
      <c r="I828" s="180" t="s">
        <v>81</v>
      </c>
      <c r="J828">
        <v>2018</v>
      </c>
    </row>
    <row r="829" spans="1:10" x14ac:dyDescent="0.2">
      <c r="A829" s="180" t="s">
        <v>1209</v>
      </c>
      <c r="B829" s="181">
        <v>44888</v>
      </c>
      <c r="C829" s="180" t="s">
        <v>13</v>
      </c>
      <c r="D829">
        <v>14</v>
      </c>
      <c r="E829" s="180" t="s">
        <v>15</v>
      </c>
      <c r="F829">
        <v>2760</v>
      </c>
      <c r="G829" s="180" t="s">
        <v>20</v>
      </c>
      <c r="H829" s="180" t="s">
        <v>18</v>
      </c>
      <c r="I829" s="180" t="s">
        <v>79</v>
      </c>
      <c r="J829">
        <v>2017</v>
      </c>
    </row>
    <row r="830" spans="1:10" x14ac:dyDescent="0.2">
      <c r="A830" s="180" t="s">
        <v>1210</v>
      </c>
      <c r="B830" s="181">
        <v>44888</v>
      </c>
      <c r="C830" s="180" t="s">
        <v>13</v>
      </c>
      <c r="D830">
        <v>27</v>
      </c>
      <c r="E830" s="180" t="s">
        <v>15</v>
      </c>
      <c r="F830">
        <v>2540</v>
      </c>
      <c r="G830" s="180" t="s">
        <v>20</v>
      </c>
      <c r="H830" s="180" t="s">
        <v>18</v>
      </c>
      <c r="I830" s="180" t="s">
        <v>79</v>
      </c>
      <c r="J830">
        <v>2017</v>
      </c>
    </row>
    <row r="831" spans="1:10" x14ac:dyDescent="0.2">
      <c r="A831" s="180" t="s">
        <v>1211</v>
      </c>
      <c r="B831" s="181">
        <v>44888</v>
      </c>
      <c r="C831" s="180" t="s">
        <v>21</v>
      </c>
      <c r="D831">
        <v>10</v>
      </c>
      <c r="E831" s="180" t="s">
        <v>22</v>
      </c>
      <c r="F831">
        <v>975</v>
      </c>
      <c r="G831" s="180" t="s">
        <v>20</v>
      </c>
      <c r="H831" s="180" t="s">
        <v>18</v>
      </c>
      <c r="I831" s="180" t="s">
        <v>81</v>
      </c>
      <c r="J831">
        <v>2018</v>
      </c>
    </row>
    <row r="832" spans="1:10" x14ac:dyDescent="0.2">
      <c r="A832" s="180" t="s">
        <v>1212</v>
      </c>
      <c r="B832" s="181">
        <v>44888</v>
      </c>
      <c r="C832" s="180" t="s">
        <v>19</v>
      </c>
      <c r="D832">
        <v>4</v>
      </c>
      <c r="E832" s="180" t="s">
        <v>30</v>
      </c>
      <c r="F832">
        <v>353.5</v>
      </c>
      <c r="G832" s="180" t="s">
        <v>20</v>
      </c>
      <c r="H832" s="180" t="s">
        <v>18</v>
      </c>
      <c r="I832" s="180" t="s">
        <v>80</v>
      </c>
      <c r="J832">
        <v>2017</v>
      </c>
    </row>
    <row r="833" spans="1:10" x14ac:dyDescent="0.2">
      <c r="A833" s="180" t="s">
        <v>1213</v>
      </c>
      <c r="B833" s="181">
        <v>44888</v>
      </c>
      <c r="C833" s="180" t="s">
        <v>19</v>
      </c>
      <c r="D833">
        <v>1</v>
      </c>
      <c r="E833" s="180" t="s">
        <v>26</v>
      </c>
      <c r="F833">
        <v>37.700000000000003</v>
      </c>
      <c r="G833" s="180" t="s">
        <v>20</v>
      </c>
      <c r="H833" s="180" t="s">
        <v>18</v>
      </c>
      <c r="I833" s="180" t="s">
        <v>80</v>
      </c>
      <c r="J833">
        <v>2017</v>
      </c>
    </row>
    <row r="834" spans="1:10" x14ac:dyDescent="0.2">
      <c r="A834" s="180" t="s">
        <v>1214</v>
      </c>
      <c r="B834" s="181">
        <v>44888</v>
      </c>
      <c r="C834" s="180" t="s">
        <v>19</v>
      </c>
      <c r="D834">
        <v>1</v>
      </c>
      <c r="E834" s="180" t="s">
        <v>28</v>
      </c>
      <c r="F834">
        <v>14.4</v>
      </c>
      <c r="G834" s="180" t="s">
        <v>20</v>
      </c>
      <c r="H834" s="180" t="s">
        <v>18</v>
      </c>
      <c r="I834" s="180" t="s">
        <v>80</v>
      </c>
      <c r="J834">
        <v>2017</v>
      </c>
    </row>
    <row r="835" spans="1:10" x14ac:dyDescent="0.2">
      <c r="A835" s="180" t="s">
        <v>1215</v>
      </c>
      <c r="B835" s="181">
        <v>44888</v>
      </c>
      <c r="C835" s="180" t="s">
        <v>19</v>
      </c>
      <c r="D835">
        <v>18</v>
      </c>
      <c r="E835" s="180" t="s">
        <v>27</v>
      </c>
      <c r="F835">
        <v>1194</v>
      </c>
      <c r="G835" s="180" t="s">
        <v>20</v>
      </c>
      <c r="H835" s="180" t="s">
        <v>18</v>
      </c>
      <c r="I835" s="180" t="s">
        <v>80</v>
      </c>
      <c r="J835">
        <v>2017</v>
      </c>
    </row>
    <row r="836" spans="1:10" x14ac:dyDescent="0.2">
      <c r="A836" s="180" t="s">
        <v>1216</v>
      </c>
      <c r="B836" s="181">
        <v>44888</v>
      </c>
      <c r="C836" s="180" t="s">
        <v>23</v>
      </c>
      <c r="D836">
        <v>25</v>
      </c>
      <c r="E836" s="180" t="s">
        <v>22</v>
      </c>
      <c r="F836">
        <v>1400</v>
      </c>
      <c r="G836" s="180" t="s">
        <v>20</v>
      </c>
      <c r="H836" s="180" t="s">
        <v>18</v>
      </c>
      <c r="I836" s="180" t="s">
        <v>82</v>
      </c>
      <c r="J836">
        <v>2019</v>
      </c>
    </row>
    <row r="837" spans="1:10" x14ac:dyDescent="0.2">
      <c r="A837" s="180" t="s">
        <v>1217</v>
      </c>
      <c r="B837" s="181">
        <v>44888</v>
      </c>
      <c r="C837" s="180" t="s">
        <v>23</v>
      </c>
      <c r="D837">
        <v>6</v>
      </c>
      <c r="E837" s="180" t="s">
        <v>22</v>
      </c>
      <c r="F837">
        <v>380</v>
      </c>
      <c r="G837" s="180" t="s">
        <v>20</v>
      </c>
      <c r="H837" s="180" t="s">
        <v>18</v>
      </c>
      <c r="I837" s="180" t="s">
        <v>82</v>
      </c>
      <c r="J837">
        <v>2019</v>
      </c>
    </row>
    <row r="838" spans="1:10" x14ac:dyDescent="0.2">
      <c r="A838" s="180" t="s">
        <v>1218</v>
      </c>
      <c r="B838" s="181">
        <v>44889</v>
      </c>
      <c r="C838" s="180" t="s">
        <v>21</v>
      </c>
      <c r="D838">
        <v>10</v>
      </c>
      <c r="E838" s="180" t="s">
        <v>22</v>
      </c>
      <c r="F838">
        <v>952</v>
      </c>
      <c r="G838" s="180" t="s">
        <v>20</v>
      </c>
      <c r="H838" s="180" t="s">
        <v>18</v>
      </c>
      <c r="I838" s="180" t="s">
        <v>81</v>
      </c>
      <c r="J838">
        <v>2018</v>
      </c>
    </row>
    <row r="839" spans="1:10" x14ac:dyDescent="0.2">
      <c r="A839" s="180" t="s">
        <v>1219</v>
      </c>
      <c r="B839" s="181">
        <v>44889</v>
      </c>
      <c r="C839" s="180" t="s">
        <v>19</v>
      </c>
      <c r="D839">
        <v>17</v>
      </c>
      <c r="E839" s="180" t="s">
        <v>27</v>
      </c>
      <c r="F839">
        <v>1039</v>
      </c>
      <c r="G839" s="180" t="s">
        <v>20</v>
      </c>
      <c r="H839" s="180" t="s">
        <v>18</v>
      </c>
      <c r="I839" s="180" t="s">
        <v>80</v>
      </c>
      <c r="J839">
        <v>2017</v>
      </c>
    </row>
    <row r="840" spans="1:10" x14ac:dyDescent="0.2">
      <c r="A840" s="180" t="s">
        <v>1220</v>
      </c>
      <c r="B840" s="181">
        <v>44889</v>
      </c>
      <c r="C840" s="180" t="s">
        <v>19</v>
      </c>
      <c r="D840">
        <v>6</v>
      </c>
      <c r="E840" s="180" t="s">
        <v>30</v>
      </c>
      <c r="F840">
        <v>441</v>
      </c>
      <c r="G840" s="180" t="s">
        <v>20</v>
      </c>
      <c r="H840" s="180" t="s">
        <v>18</v>
      </c>
      <c r="I840" s="180" t="s">
        <v>80</v>
      </c>
      <c r="J840">
        <v>2017</v>
      </c>
    </row>
    <row r="841" spans="1:10" x14ac:dyDescent="0.2">
      <c r="A841" s="180" t="s">
        <v>1221</v>
      </c>
      <c r="B841" s="181">
        <v>44889</v>
      </c>
      <c r="C841" s="180" t="s">
        <v>13</v>
      </c>
      <c r="D841">
        <v>5</v>
      </c>
      <c r="E841" s="180" t="s">
        <v>15</v>
      </c>
      <c r="F841">
        <v>1080</v>
      </c>
      <c r="G841" s="180" t="s">
        <v>20</v>
      </c>
      <c r="H841" s="180" t="s">
        <v>18</v>
      </c>
      <c r="I841" s="180" t="s">
        <v>79</v>
      </c>
      <c r="J841">
        <v>2017</v>
      </c>
    </row>
    <row r="842" spans="1:10" x14ac:dyDescent="0.2">
      <c r="A842" s="180" t="s">
        <v>1222</v>
      </c>
      <c r="B842" s="181">
        <v>44889</v>
      </c>
      <c r="C842" s="180" t="s">
        <v>13</v>
      </c>
      <c r="D842">
        <v>10</v>
      </c>
      <c r="E842" s="180" t="s">
        <v>15</v>
      </c>
      <c r="F842">
        <v>2000</v>
      </c>
      <c r="G842" s="180" t="s">
        <v>20</v>
      </c>
      <c r="H842" s="180" t="s">
        <v>18</v>
      </c>
      <c r="I842" s="180" t="s">
        <v>79</v>
      </c>
      <c r="J842">
        <v>2017</v>
      </c>
    </row>
    <row r="843" spans="1:10" x14ac:dyDescent="0.2">
      <c r="A843" s="180" t="s">
        <v>1223</v>
      </c>
      <c r="B843" s="181">
        <v>44889</v>
      </c>
      <c r="C843" s="180" t="s">
        <v>13</v>
      </c>
      <c r="D843">
        <v>27</v>
      </c>
      <c r="E843" s="180" t="s">
        <v>15</v>
      </c>
      <c r="F843">
        <v>4140</v>
      </c>
      <c r="G843" s="180" t="s">
        <v>20</v>
      </c>
      <c r="H843" s="180" t="s">
        <v>18</v>
      </c>
      <c r="I843" s="180" t="s">
        <v>79</v>
      </c>
      <c r="J843">
        <v>2017</v>
      </c>
    </row>
    <row r="844" spans="1:10" x14ac:dyDescent="0.2">
      <c r="A844" s="180" t="s">
        <v>1224</v>
      </c>
      <c r="B844" s="181">
        <v>44889</v>
      </c>
      <c r="C844" s="180" t="s">
        <v>23</v>
      </c>
      <c r="D844">
        <v>30</v>
      </c>
      <c r="E844" s="180" t="s">
        <v>22</v>
      </c>
      <c r="F844">
        <v>1357</v>
      </c>
      <c r="G844" s="180" t="s">
        <v>20</v>
      </c>
      <c r="H844" s="180" t="s">
        <v>18</v>
      </c>
      <c r="I844" s="180" t="s">
        <v>82</v>
      </c>
      <c r="J844">
        <v>2019</v>
      </c>
    </row>
    <row r="845" spans="1:10" x14ac:dyDescent="0.2">
      <c r="A845" s="180" t="s">
        <v>1225</v>
      </c>
      <c r="B845" s="181">
        <v>44890</v>
      </c>
      <c r="C845" s="180" t="s">
        <v>19</v>
      </c>
      <c r="D845">
        <v>18</v>
      </c>
      <c r="E845" s="180" t="s">
        <v>27</v>
      </c>
      <c r="F845">
        <v>954.5</v>
      </c>
      <c r="G845" s="180" t="s">
        <v>20</v>
      </c>
      <c r="H845" s="180" t="s">
        <v>18</v>
      </c>
      <c r="I845" s="180" t="s">
        <v>80</v>
      </c>
      <c r="J845">
        <v>2017</v>
      </c>
    </row>
    <row r="846" spans="1:10" x14ac:dyDescent="0.2">
      <c r="A846" s="180" t="s">
        <v>1226</v>
      </c>
      <c r="B846" s="181">
        <v>44890</v>
      </c>
      <c r="C846" s="180" t="s">
        <v>19</v>
      </c>
      <c r="D846">
        <v>6</v>
      </c>
      <c r="E846" s="180" t="s">
        <v>30</v>
      </c>
      <c r="F846">
        <v>585.5</v>
      </c>
      <c r="G846" s="180" t="s">
        <v>20</v>
      </c>
      <c r="H846" s="180" t="s">
        <v>18</v>
      </c>
      <c r="I846" s="180" t="s">
        <v>80</v>
      </c>
      <c r="J846">
        <v>2017</v>
      </c>
    </row>
    <row r="847" spans="1:10" x14ac:dyDescent="0.2">
      <c r="A847" s="180" t="s">
        <v>1227</v>
      </c>
      <c r="B847" s="181">
        <v>44890</v>
      </c>
      <c r="C847" s="180" t="s">
        <v>21</v>
      </c>
      <c r="D847">
        <v>9</v>
      </c>
      <c r="E847" s="180" t="s">
        <v>22</v>
      </c>
      <c r="F847">
        <v>533</v>
      </c>
      <c r="G847" s="180" t="s">
        <v>20</v>
      </c>
      <c r="H847" s="180" t="s">
        <v>18</v>
      </c>
      <c r="I847" s="180" t="s">
        <v>81</v>
      </c>
      <c r="J847">
        <v>2018</v>
      </c>
    </row>
    <row r="848" spans="1:10" x14ac:dyDescent="0.2">
      <c r="A848" s="180" t="s">
        <v>1228</v>
      </c>
      <c r="B848" s="181">
        <v>44890</v>
      </c>
      <c r="C848" s="180" t="s">
        <v>23</v>
      </c>
      <c r="D848">
        <v>23</v>
      </c>
      <c r="E848" s="180" t="s">
        <v>22</v>
      </c>
      <c r="F848">
        <v>1004</v>
      </c>
      <c r="G848" s="180" t="s">
        <v>20</v>
      </c>
      <c r="H848" s="180" t="s">
        <v>18</v>
      </c>
      <c r="I848" s="180" t="s">
        <v>82</v>
      </c>
      <c r="J848">
        <v>2019</v>
      </c>
    </row>
    <row r="849" spans="1:10" x14ac:dyDescent="0.2">
      <c r="A849" s="180" t="s">
        <v>1229</v>
      </c>
      <c r="B849" s="181">
        <v>44890</v>
      </c>
      <c r="C849" s="180" t="s">
        <v>23</v>
      </c>
      <c r="D849">
        <v>8</v>
      </c>
      <c r="E849" s="180" t="s">
        <v>22</v>
      </c>
      <c r="F849">
        <v>379</v>
      </c>
      <c r="G849" s="180" t="s">
        <v>20</v>
      </c>
      <c r="H849" s="180" t="s">
        <v>18</v>
      </c>
      <c r="I849" s="180" t="s">
        <v>82</v>
      </c>
      <c r="J849">
        <v>2019</v>
      </c>
    </row>
    <row r="850" spans="1:10" x14ac:dyDescent="0.2">
      <c r="A850" s="180" t="s">
        <v>1230</v>
      </c>
      <c r="B850" s="181">
        <v>44890</v>
      </c>
      <c r="C850" s="180" t="s">
        <v>13</v>
      </c>
      <c r="E850" s="180" t="s">
        <v>15</v>
      </c>
      <c r="F850">
        <v>2200</v>
      </c>
      <c r="G850" s="180" t="s">
        <v>20</v>
      </c>
      <c r="H850" s="180" t="s">
        <v>31</v>
      </c>
      <c r="I850" s="180" t="s">
        <v>79</v>
      </c>
      <c r="J850">
        <v>2017</v>
      </c>
    </row>
    <row r="851" spans="1:10" x14ac:dyDescent="0.2">
      <c r="A851" s="180" t="s">
        <v>1231</v>
      </c>
      <c r="B851" s="181">
        <v>44890</v>
      </c>
      <c r="C851" s="180" t="s">
        <v>13</v>
      </c>
      <c r="D851">
        <v>20</v>
      </c>
      <c r="E851" s="180" t="s">
        <v>15</v>
      </c>
      <c r="F851">
        <v>3280</v>
      </c>
      <c r="G851" s="180" t="s">
        <v>20</v>
      </c>
      <c r="H851" s="180" t="s">
        <v>18</v>
      </c>
      <c r="I851" s="180" t="s">
        <v>79</v>
      </c>
      <c r="J851">
        <v>2017</v>
      </c>
    </row>
    <row r="852" spans="1:10" x14ac:dyDescent="0.2">
      <c r="A852" s="180" t="s">
        <v>1232</v>
      </c>
      <c r="B852" s="181">
        <v>44890</v>
      </c>
      <c r="C852" s="180" t="s">
        <v>13</v>
      </c>
      <c r="D852">
        <v>14</v>
      </c>
      <c r="E852" s="180" t="s">
        <v>15</v>
      </c>
      <c r="F852">
        <v>2520</v>
      </c>
      <c r="G852" s="180" t="s">
        <v>20</v>
      </c>
      <c r="H852" s="180" t="s">
        <v>18</v>
      </c>
      <c r="I852" s="180" t="s">
        <v>79</v>
      </c>
      <c r="J852">
        <v>2017</v>
      </c>
    </row>
    <row r="853" spans="1:10" x14ac:dyDescent="0.2">
      <c r="A853" s="180" t="s">
        <v>1233</v>
      </c>
      <c r="B853" s="181">
        <v>44893</v>
      </c>
      <c r="C853" s="180" t="s">
        <v>23</v>
      </c>
      <c r="D853">
        <v>30</v>
      </c>
      <c r="E853" s="180" t="s">
        <v>22</v>
      </c>
      <c r="F853">
        <v>487</v>
      </c>
      <c r="G853" s="180" t="s">
        <v>20</v>
      </c>
      <c r="H853" s="180" t="s">
        <v>18</v>
      </c>
      <c r="I853" s="180" t="s">
        <v>82</v>
      </c>
      <c r="J853">
        <v>2019</v>
      </c>
    </row>
    <row r="854" spans="1:10" x14ac:dyDescent="0.2">
      <c r="A854" s="180" t="s">
        <v>1234</v>
      </c>
      <c r="B854" s="181">
        <v>44893</v>
      </c>
      <c r="C854" s="180" t="s">
        <v>13</v>
      </c>
      <c r="D854">
        <v>18</v>
      </c>
      <c r="E854" s="180" t="s">
        <v>15</v>
      </c>
      <c r="F854">
        <v>2440</v>
      </c>
      <c r="G854" s="180" t="s">
        <v>20</v>
      </c>
      <c r="H854" s="180" t="s">
        <v>18</v>
      </c>
      <c r="I854" s="180" t="s">
        <v>79</v>
      </c>
      <c r="J854">
        <v>2017</v>
      </c>
    </row>
    <row r="855" spans="1:10" x14ac:dyDescent="0.2">
      <c r="A855" s="180" t="s">
        <v>1235</v>
      </c>
      <c r="B855" s="181">
        <v>44893</v>
      </c>
      <c r="C855" s="180" t="s">
        <v>13</v>
      </c>
      <c r="D855">
        <v>7</v>
      </c>
      <c r="E855" s="180" t="s">
        <v>15</v>
      </c>
      <c r="F855">
        <v>4540</v>
      </c>
      <c r="G855" s="180" t="s">
        <v>20</v>
      </c>
      <c r="H855" s="180" t="s">
        <v>31</v>
      </c>
      <c r="I855" s="180" t="s">
        <v>79</v>
      </c>
      <c r="J855">
        <v>2017</v>
      </c>
    </row>
    <row r="856" spans="1:10" x14ac:dyDescent="0.2">
      <c r="A856" s="180" t="s">
        <v>1236</v>
      </c>
      <c r="B856" s="181">
        <v>44893</v>
      </c>
      <c r="C856" s="180" t="s">
        <v>13</v>
      </c>
      <c r="D856">
        <v>15</v>
      </c>
      <c r="E856" s="180" t="s">
        <v>15</v>
      </c>
      <c r="F856">
        <v>2320</v>
      </c>
      <c r="G856" s="180" t="s">
        <v>20</v>
      </c>
      <c r="H856" s="180" t="s">
        <v>18</v>
      </c>
      <c r="I856" s="180" t="s">
        <v>79</v>
      </c>
      <c r="J856">
        <v>2017</v>
      </c>
    </row>
    <row r="857" spans="1:10" x14ac:dyDescent="0.2">
      <c r="A857" s="180" t="s">
        <v>1237</v>
      </c>
      <c r="B857" s="181">
        <v>44893</v>
      </c>
      <c r="C857" s="180" t="s">
        <v>19</v>
      </c>
      <c r="D857">
        <v>5</v>
      </c>
      <c r="E857" s="180" t="s">
        <v>32</v>
      </c>
      <c r="F857">
        <v>111</v>
      </c>
      <c r="G857" s="180" t="s">
        <v>20</v>
      </c>
      <c r="H857" s="180" t="s">
        <v>18</v>
      </c>
      <c r="I857" s="180" t="s">
        <v>80</v>
      </c>
      <c r="J857">
        <v>2017</v>
      </c>
    </row>
    <row r="858" spans="1:10" x14ac:dyDescent="0.2">
      <c r="A858" s="180" t="s">
        <v>1238</v>
      </c>
      <c r="B858" s="181">
        <v>44893</v>
      </c>
      <c r="C858" s="180" t="s">
        <v>19</v>
      </c>
      <c r="D858">
        <v>5</v>
      </c>
      <c r="E858" s="180" t="s">
        <v>33</v>
      </c>
      <c r="F858">
        <v>28</v>
      </c>
      <c r="G858" s="180" t="s">
        <v>20</v>
      </c>
      <c r="H858" s="180" t="s">
        <v>18</v>
      </c>
      <c r="I858" s="180" t="s">
        <v>80</v>
      </c>
      <c r="J858">
        <v>2017</v>
      </c>
    </row>
    <row r="859" spans="1:10" x14ac:dyDescent="0.2">
      <c r="A859" s="180" t="s">
        <v>1239</v>
      </c>
      <c r="B859" s="181">
        <v>44893</v>
      </c>
      <c r="C859" s="180" t="s">
        <v>19</v>
      </c>
      <c r="D859">
        <v>5</v>
      </c>
      <c r="E859" s="180" t="s">
        <v>30</v>
      </c>
      <c r="F859">
        <v>185</v>
      </c>
      <c r="G859" s="180" t="s">
        <v>20</v>
      </c>
      <c r="H859" s="180" t="s">
        <v>18</v>
      </c>
      <c r="I859" s="180" t="s">
        <v>80</v>
      </c>
      <c r="J859">
        <v>2017</v>
      </c>
    </row>
    <row r="860" spans="1:10" x14ac:dyDescent="0.2">
      <c r="A860" s="180" t="s">
        <v>1240</v>
      </c>
      <c r="B860" s="181">
        <v>44893</v>
      </c>
      <c r="C860" s="180" t="s">
        <v>19</v>
      </c>
      <c r="D860">
        <v>19</v>
      </c>
      <c r="E860" s="180" t="s">
        <v>27</v>
      </c>
      <c r="F860">
        <v>1256</v>
      </c>
      <c r="G860" s="180" t="s">
        <v>20</v>
      </c>
      <c r="H860" s="180" t="s">
        <v>18</v>
      </c>
      <c r="I860" s="180" t="s">
        <v>80</v>
      </c>
      <c r="J860">
        <v>2017</v>
      </c>
    </row>
    <row r="861" spans="1:10" x14ac:dyDescent="0.2">
      <c r="A861" s="180" t="s">
        <v>1241</v>
      </c>
      <c r="B861" s="181">
        <v>44894</v>
      </c>
      <c r="C861" s="180" t="s">
        <v>19</v>
      </c>
      <c r="D861">
        <v>9</v>
      </c>
      <c r="E861" s="180" t="s">
        <v>33</v>
      </c>
      <c r="F861">
        <v>420</v>
      </c>
      <c r="G861" s="180" t="s">
        <v>20</v>
      </c>
      <c r="H861" s="180" t="s">
        <v>18</v>
      </c>
      <c r="I861" s="180" t="s">
        <v>80</v>
      </c>
      <c r="J861">
        <v>2017</v>
      </c>
    </row>
    <row r="862" spans="1:10" x14ac:dyDescent="0.2">
      <c r="A862" s="180" t="s">
        <v>1242</v>
      </c>
      <c r="B862" s="181">
        <v>44894</v>
      </c>
      <c r="C862" s="180" t="s">
        <v>19</v>
      </c>
      <c r="D862">
        <v>19</v>
      </c>
      <c r="E862" s="180" t="s">
        <v>27</v>
      </c>
      <c r="F862">
        <v>900</v>
      </c>
      <c r="G862" s="180" t="s">
        <v>20</v>
      </c>
      <c r="H862" s="180" t="s">
        <v>18</v>
      </c>
      <c r="I862" s="180" t="s">
        <v>80</v>
      </c>
      <c r="J862">
        <v>2017</v>
      </c>
    </row>
    <row r="863" spans="1:10" x14ac:dyDescent="0.2">
      <c r="A863" s="180" t="s">
        <v>1243</v>
      </c>
      <c r="B863" s="181">
        <v>44894</v>
      </c>
      <c r="C863" s="180" t="s">
        <v>13</v>
      </c>
      <c r="D863">
        <v>12</v>
      </c>
      <c r="E863" s="180" t="s">
        <v>15</v>
      </c>
      <c r="F863">
        <v>2180</v>
      </c>
      <c r="G863" s="180" t="s">
        <v>20</v>
      </c>
      <c r="H863" s="180" t="s">
        <v>18</v>
      </c>
      <c r="I863" s="180" t="s">
        <v>79</v>
      </c>
      <c r="J863">
        <v>2017</v>
      </c>
    </row>
    <row r="864" spans="1:10" x14ac:dyDescent="0.2">
      <c r="A864" s="180" t="s">
        <v>1244</v>
      </c>
      <c r="B864" s="181">
        <v>44894</v>
      </c>
      <c r="C864" s="180" t="s">
        <v>13</v>
      </c>
      <c r="D864">
        <v>7</v>
      </c>
      <c r="E864" s="180" t="s">
        <v>15</v>
      </c>
      <c r="F864">
        <v>5245</v>
      </c>
      <c r="G864" s="180" t="s">
        <v>20</v>
      </c>
      <c r="H864" s="180" t="s">
        <v>31</v>
      </c>
      <c r="I864" s="180" t="s">
        <v>79</v>
      </c>
      <c r="J864">
        <v>2017</v>
      </c>
    </row>
    <row r="865" spans="1:10" x14ac:dyDescent="0.2">
      <c r="A865" s="180" t="s">
        <v>1245</v>
      </c>
      <c r="B865" s="181">
        <v>44894</v>
      </c>
      <c r="C865" s="180" t="s">
        <v>13</v>
      </c>
      <c r="D865">
        <v>18</v>
      </c>
      <c r="E865" s="180" t="s">
        <v>15</v>
      </c>
      <c r="F865">
        <v>1575</v>
      </c>
      <c r="G865" s="180" t="s">
        <v>20</v>
      </c>
      <c r="H865" s="180" t="s">
        <v>18</v>
      </c>
      <c r="I865" s="180" t="s">
        <v>79</v>
      </c>
      <c r="J865">
        <v>2017</v>
      </c>
    </row>
    <row r="866" spans="1:10" x14ac:dyDescent="0.2">
      <c r="A866" s="180" t="s">
        <v>1246</v>
      </c>
      <c r="B866" s="181">
        <v>44894</v>
      </c>
      <c r="C866" s="180" t="s">
        <v>21</v>
      </c>
      <c r="D866">
        <v>9</v>
      </c>
      <c r="E866" s="180" t="s">
        <v>22</v>
      </c>
      <c r="F866">
        <v>923</v>
      </c>
      <c r="G866" s="180" t="s">
        <v>20</v>
      </c>
      <c r="H866" s="180" t="s">
        <v>18</v>
      </c>
      <c r="I866" s="180" t="s">
        <v>81</v>
      </c>
      <c r="J866">
        <v>2018</v>
      </c>
    </row>
    <row r="867" spans="1:10" x14ac:dyDescent="0.2">
      <c r="A867" s="180" t="s">
        <v>1247</v>
      </c>
      <c r="B867" s="181">
        <v>44895</v>
      </c>
      <c r="C867" s="180" t="s">
        <v>21</v>
      </c>
      <c r="D867">
        <v>13</v>
      </c>
      <c r="E867" s="180" t="s">
        <v>22</v>
      </c>
      <c r="F867">
        <v>1162</v>
      </c>
      <c r="G867" s="180" t="s">
        <v>20</v>
      </c>
      <c r="H867" s="180" t="s">
        <v>18</v>
      </c>
      <c r="I867" s="180" t="s">
        <v>81</v>
      </c>
      <c r="J867">
        <v>2018</v>
      </c>
    </row>
    <row r="868" spans="1:10" x14ac:dyDescent="0.2">
      <c r="A868" s="180" t="s">
        <v>1248</v>
      </c>
      <c r="B868" s="181">
        <v>44895</v>
      </c>
      <c r="C868" s="180" t="s">
        <v>19</v>
      </c>
      <c r="D868">
        <v>19</v>
      </c>
      <c r="E868" s="180" t="s">
        <v>27</v>
      </c>
      <c r="F868">
        <v>978</v>
      </c>
      <c r="G868" s="180" t="s">
        <v>20</v>
      </c>
      <c r="H868" s="180" t="s">
        <v>18</v>
      </c>
      <c r="I868" s="180" t="s">
        <v>80</v>
      </c>
      <c r="J868">
        <v>2017</v>
      </c>
    </row>
    <row r="869" spans="1:10" x14ac:dyDescent="0.2">
      <c r="A869" s="180" t="s">
        <v>1249</v>
      </c>
      <c r="B869" s="181">
        <v>44895</v>
      </c>
      <c r="C869" s="180" t="s">
        <v>19</v>
      </c>
      <c r="D869">
        <v>13</v>
      </c>
      <c r="E869" s="180" t="s">
        <v>30</v>
      </c>
      <c r="F869">
        <v>502</v>
      </c>
      <c r="G869" s="180" t="s">
        <v>20</v>
      </c>
      <c r="H869" s="180" t="s">
        <v>18</v>
      </c>
      <c r="I869" s="180" t="s">
        <v>80</v>
      </c>
      <c r="J869">
        <v>2017</v>
      </c>
    </row>
    <row r="870" spans="1:10" x14ac:dyDescent="0.2">
      <c r="A870" s="180" t="s">
        <v>1250</v>
      </c>
      <c r="B870" s="181">
        <v>44895</v>
      </c>
      <c r="C870" s="180" t="s">
        <v>13</v>
      </c>
      <c r="D870">
        <v>12</v>
      </c>
      <c r="E870" s="180" t="s">
        <v>15</v>
      </c>
      <c r="F870">
        <v>2380</v>
      </c>
      <c r="G870" s="180" t="s">
        <v>20</v>
      </c>
      <c r="H870" s="180" t="s">
        <v>18</v>
      </c>
      <c r="I870" s="180" t="s">
        <v>79</v>
      </c>
      <c r="J870">
        <v>2017</v>
      </c>
    </row>
    <row r="871" spans="1:10" x14ac:dyDescent="0.2">
      <c r="A871" s="180" t="s">
        <v>1251</v>
      </c>
      <c r="B871" s="181">
        <v>44895</v>
      </c>
      <c r="C871" s="180" t="s">
        <v>13</v>
      </c>
      <c r="D871">
        <v>7</v>
      </c>
      <c r="E871" s="180" t="s">
        <v>15</v>
      </c>
      <c r="F871">
        <v>3640</v>
      </c>
      <c r="G871" s="180" t="s">
        <v>20</v>
      </c>
      <c r="H871" s="180" t="s">
        <v>31</v>
      </c>
      <c r="I871" s="180" t="s">
        <v>79</v>
      </c>
      <c r="J871">
        <v>2017</v>
      </c>
    </row>
    <row r="872" spans="1:10" x14ac:dyDescent="0.2">
      <c r="A872" s="180" t="s">
        <v>1252</v>
      </c>
      <c r="B872" s="181">
        <v>44895</v>
      </c>
      <c r="C872" s="180" t="s">
        <v>13</v>
      </c>
      <c r="D872">
        <v>18</v>
      </c>
      <c r="E872" s="180" t="s">
        <v>15</v>
      </c>
      <c r="F872">
        <v>4140</v>
      </c>
      <c r="G872" s="180" t="s">
        <v>20</v>
      </c>
      <c r="H872" s="180" t="s">
        <v>34</v>
      </c>
      <c r="I872" s="180" t="s">
        <v>79</v>
      </c>
      <c r="J872">
        <v>2017</v>
      </c>
    </row>
    <row r="873" spans="1:10" x14ac:dyDescent="0.2">
      <c r="A873" s="180" t="s">
        <v>1253</v>
      </c>
      <c r="B873" s="181">
        <v>44897</v>
      </c>
      <c r="C873" s="180" t="s">
        <v>13</v>
      </c>
      <c r="D873">
        <v>16</v>
      </c>
      <c r="E873" s="180" t="s">
        <v>15</v>
      </c>
      <c r="F873">
        <v>4500</v>
      </c>
      <c r="G873" s="180" t="s">
        <v>20</v>
      </c>
      <c r="H873" s="180" t="s">
        <v>18</v>
      </c>
      <c r="I873" s="180" t="s">
        <v>79</v>
      </c>
      <c r="J873">
        <v>2017</v>
      </c>
    </row>
    <row r="874" spans="1:10" x14ac:dyDescent="0.2">
      <c r="A874" s="180" t="s">
        <v>1254</v>
      </c>
      <c r="B874" s="181">
        <v>44897</v>
      </c>
      <c r="C874" s="180" t="s">
        <v>13</v>
      </c>
      <c r="D874">
        <v>8</v>
      </c>
      <c r="E874" s="180" t="s">
        <v>15</v>
      </c>
      <c r="F874">
        <v>3820</v>
      </c>
      <c r="G874" s="180" t="s">
        <v>20</v>
      </c>
      <c r="H874" s="180" t="s">
        <v>31</v>
      </c>
      <c r="I874" s="180" t="s">
        <v>79</v>
      </c>
      <c r="J874">
        <v>2017</v>
      </c>
    </row>
    <row r="875" spans="1:10" x14ac:dyDescent="0.2">
      <c r="A875" s="180" t="s">
        <v>1255</v>
      </c>
      <c r="B875" s="181">
        <v>44897</v>
      </c>
      <c r="C875" s="180" t="s">
        <v>13</v>
      </c>
      <c r="D875">
        <v>20</v>
      </c>
      <c r="E875" s="180" t="s">
        <v>15</v>
      </c>
      <c r="F875">
        <v>460000000</v>
      </c>
      <c r="G875" s="180" t="s">
        <v>20</v>
      </c>
      <c r="H875" s="180" t="s">
        <v>34</v>
      </c>
      <c r="I875" s="180" t="s">
        <v>79</v>
      </c>
      <c r="J875">
        <v>2017</v>
      </c>
    </row>
    <row r="876" spans="1:10" x14ac:dyDescent="0.2">
      <c r="A876" s="180" t="s">
        <v>1256</v>
      </c>
      <c r="B876" s="181">
        <v>44900</v>
      </c>
      <c r="C876" s="180" t="s">
        <v>13</v>
      </c>
      <c r="D876">
        <v>8</v>
      </c>
      <c r="E876" s="180" t="s">
        <v>15</v>
      </c>
      <c r="F876">
        <v>4320</v>
      </c>
      <c r="G876" s="180" t="s">
        <v>20</v>
      </c>
      <c r="H876" s="180" t="s">
        <v>31</v>
      </c>
      <c r="I876" s="180" t="s">
        <v>79</v>
      </c>
      <c r="J876">
        <v>2017</v>
      </c>
    </row>
    <row r="877" spans="1:10" x14ac:dyDescent="0.2">
      <c r="A877" s="180" t="s">
        <v>1257</v>
      </c>
      <c r="B877" s="181">
        <v>44900</v>
      </c>
      <c r="C877" s="180" t="s">
        <v>13</v>
      </c>
      <c r="E877" s="180" t="s">
        <v>15</v>
      </c>
      <c r="F877">
        <v>4720</v>
      </c>
      <c r="G877" s="180" t="s">
        <v>20</v>
      </c>
      <c r="H877" s="180" t="s">
        <v>34</v>
      </c>
      <c r="I877" s="180" t="s">
        <v>79</v>
      </c>
      <c r="J877">
        <v>2017</v>
      </c>
    </row>
    <row r="878" spans="1:10" x14ac:dyDescent="0.2">
      <c r="A878" s="180" t="s">
        <v>1258</v>
      </c>
      <c r="B878" s="181">
        <v>44900</v>
      </c>
      <c r="C878" s="180" t="s">
        <v>13</v>
      </c>
      <c r="D878">
        <v>19</v>
      </c>
      <c r="E878" s="180" t="s">
        <v>15</v>
      </c>
      <c r="F878">
        <v>5920</v>
      </c>
      <c r="G878" s="180" t="s">
        <v>20</v>
      </c>
      <c r="H878" s="180" t="s">
        <v>34</v>
      </c>
      <c r="I878" s="180" t="s">
        <v>79</v>
      </c>
      <c r="J878">
        <v>2017</v>
      </c>
    </row>
    <row r="879" spans="1:10" x14ac:dyDescent="0.2">
      <c r="A879" s="180" t="s">
        <v>1259</v>
      </c>
      <c r="B879" s="181">
        <v>44900</v>
      </c>
      <c r="C879" s="180" t="s">
        <v>21</v>
      </c>
      <c r="D879">
        <v>17</v>
      </c>
      <c r="E879" s="180" t="s">
        <v>22</v>
      </c>
      <c r="F879">
        <v>700</v>
      </c>
      <c r="G879" s="180" t="s">
        <v>20</v>
      </c>
      <c r="H879" s="180" t="s">
        <v>18</v>
      </c>
      <c r="I879" s="180" t="s">
        <v>81</v>
      </c>
      <c r="J879">
        <v>2018</v>
      </c>
    </row>
    <row r="880" spans="1:10" x14ac:dyDescent="0.2">
      <c r="A880" s="180" t="s">
        <v>1260</v>
      </c>
      <c r="B880" s="181">
        <v>44901</v>
      </c>
      <c r="C880" s="180" t="s">
        <v>21</v>
      </c>
      <c r="D880">
        <v>18</v>
      </c>
      <c r="E880" s="180" t="s">
        <v>22</v>
      </c>
      <c r="F880">
        <v>1764</v>
      </c>
      <c r="G880" s="180" t="s">
        <v>20</v>
      </c>
      <c r="H880" s="180" t="s">
        <v>18</v>
      </c>
      <c r="I880" s="180" t="s">
        <v>81</v>
      </c>
      <c r="J880">
        <v>2018</v>
      </c>
    </row>
    <row r="881" spans="1:10" x14ac:dyDescent="0.2">
      <c r="A881" s="180" t="s">
        <v>1261</v>
      </c>
      <c r="B881" s="181">
        <v>44901</v>
      </c>
      <c r="C881" s="180" t="s">
        <v>21</v>
      </c>
      <c r="D881">
        <v>1</v>
      </c>
      <c r="E881" s="180" t="s">
        <v>22</v>
      </c>
      <c r="F881">
        <v>68</v>
      </c>
      <c r="G881" s="180" t="s">
        <v>20</v>
      </c>
      <c r="H881" s="180" t="s">
        <v>18</v>
      </c>
      <c r="I881" s="180" t="s">
        <v>81</v>
      </c>
      <c r="J881">
        <v>2018</v>
      </c>
    </row>
    <row r="882" spans="1:10" x14ac:dyDescent="0.2">
      <c r="A882" s="180" t="s">
        <v>1262</v>
      </c>
      <c r="B882" s="181">
        <v>44901</v>
      </c>
      <c r="C882" s="180" t="s">
        <v>13</v>
      </c>
      <c r="D882">
        <v>23</v>
      </c>
      <c r="E882" s="180" t="s">
        <v>15</v>
      </c>
      <c r="F882">
        <v>3990</v>
      </c>
      <c r="G882" s="180" t="s">
        <v>20</v>
      </c>
      <c r="H882" s="180" t="s">
        <v>31</v>
      </c>
      <c r="I882" s="180" t="s">
        <v>79</v>
      </c>
      <c r="J882">
        <v>2017</v>
      </c>
    </row>
    <row r="883" spans="1:10" x14ac:dyDescent="0.2">
      <c r="A883" s="180" t="s">
        <v>1263</v>
      </c>
      <c r="B883" s="181">
        <v>44901</v>
      </c>
      <c r="C883" s="180" t="s">
        <v>13</v>
      </c>
      <c r="D883">
        <v>8</v>
      </c>
      <c r="E883" s="180" t="s">
        <v>15</v>
      </c>
      <c r="F883">
        <v>5810</v>
      </c>
      <c r="G883" s="180" t="s">
        <v>20</v>
      </c>
      <c r="H883" s="180" t="s">
        <v>34</v>
      </c>
      <c r="I883" s="180" t="s">
        <v>79</v>
      </c>
      <c r="J883">
        <v>2017</v>
      </c>
    </row>
    <row r="884" spans="1:10" x14ac:dyDescent="0.2">
      <c r="A884" s="180" t="s">
        <v>1264</v>
      </c>
      <c r="B884" s="181">
        <v>44901</v>
      </c>
      <c r="C884" s="180" t="s">
        <v>13</v>
      </c>
      <c r="D884">
        <v>18</v>
      </c>
      <c r="E884" s="180" t="s">
        <v>15</v>
      </c>
      <c r="F884">
        <v>6080</v>
      </c>
      <c r="G884" s="180" t="s">
        <v>20</v>
      </c>
      <c r="H884" s="180" t="s">
        <v>34</v>
      </c>
      <c r="I884" s="180" t="s">
        <v>79</v>
      </c>
      <c r="J884">
        <v>2017</v>
      </c>
    </row>
    <row r="885" spans="1:10" x14ac:dyDescent="0.2">
      <c r="A885" s="180" t="s">
        <v>1265</v>
      </c>
      <c r="B885" s="181">
        <v>44901</v>
      </c>
      <c r="C885" s="180" t="s">
        <v>23</v>
      </c>
      <c r="D885">
        <v>28</v>
      </c>
      <c r="E885" s="180" t="s">
        <v>35</v>
      </c>
      <c r="F885">
        <v>1562</v>
      </c>
      <c r="G885" s="180" t="s">
        <v>20</v>
      </c>
      <c r="H885" s="180" t="s">
        <v>18</v>
      </c>
      <c r="I885" s="180" t="s">
        <v>82</v>
      </c>
      <c r="J885">
        <v>2019</v>
      </c>
    </row>
    <row r="886" spans="1:10" x14ac:dyDescent="0.2">
      <c r="A886" s="180" t="s">
        <v>1266</v>
      </c>
      <c r="B886" s="181">
        <v>44901</v>
      </c>
      <c r="C886" s="180" t="s">
        <v>19</v>
      </c>
      <c r="D886">
        <v>7</v>
      </c>
      <c r="E886" s="180" t="s">
        <v>22</v>
      </c>
      <c r="F886">
        <v>780</v>
      </c>
      <c r="G886" s="180" t="s">
        <v>20</v>
      </c>
      <c r="H886" s="180" t="s">
        <v>18</v>
      </c>
      <c r="I886" s="180" t="s">
        <v>80</v>
      </c>
      <c r="J886">
        <v>2017</v>
      </c>
    </row>
    <row r="887" spans="1:10" x14ac:dyDescent="0.2">
      <c r="A887" s="180" t="s">
        <v>1267</v>
      </c>
      <c r="B887" s="181">
        <v>44902</v>
      </c>
      <c r="C887" s="180" t="s">
        <v>13</v>
      </c>
      <c r="D887">
        <v>8</v>
      </c>
      <c r="E887" s="180" t="s">
        <v>15</v>
      </c>
      <c r="F887">
        <v>3900</v>
      </c>
      <c r="G887" s="180" t="s">
        <v>20</v>
      </c>
      <c r="H887" s="180" t="s">
        <v>31</v>
      </c>
      <c r="I887" s="180" t="s">
        <v>79</v>
      </c>
      <c r="J887">
        <v>2017</v>
      </c>
    </row>
    <row r="888" spans="1:10" x14ac:dyDescent="0.2">
      <c r="A888" s="180" t="s">
        <v>1268</v>
      </c>
      <c r="B888" s="181">
        <v>44902</v>
      </c>
      <c r="C888" s="180" t="s">
        <v>13</v>
      </c>
      <c r="D888">
        <v>22</v>
      </c>
      <c r="E888" s="180" t="s">
        <v>15</v>
      </c>
      <c r="F888">
        <v>6120</v>
      </c>
      <c r="G888" s="180" t="s">
        <v>20</v>
      </c>
      <c r="H888" s="180" t="s">
        <v>34</v>
      </c>
      <c r="I888" s="180" t="s">
        <v>79</v>
      </c>
      <c r="J888">
        <v>2017</v>
      </c>
    </row>
    <row r="889" spans="1:10" x14ac:dyDescent="0.2">
      <c r="A889" s="180" t="s">
        <v>1269</v>
      </c>
      <c r="B889" s="181">
        <v>44902</v>
      </c>
      <c r="C889" s="180" t="s">
        <v>13</v>
      </c>
      <c r="D889">
        <v>18</v>
      </c>
      <c r="E889" s="180" t="s">
        <v>15</v>
      </c>
      <c r="F889">
        <v>6400</v>
      </c>
      <c r="G889" s="180" t="s">
        <v>20</v>
      </c>
      <c r="H889" s="180" t="s">
        <v>34</v>
      </c>
      <c r="I889" s="180" t="s">
        <v>79</v>
      </c>
      <c r="J889">
        <v>2017</v>
      </c>
    </row>
    <row r="890" spans="1:10" x14ac:dyDescent="0.2">
      <c r="A890" s="180" t="s">
        <v>1270</v>
      </c>
      <c r="B890" s="181">
        <v>44902</v>
      </c>
      <c r="C890" s="180" t="s">
        <v>23</v>
      </c>
      <c r="D890">
        <v>1</v>
      </c>
      <c r="E890" s="180" t="s">
        <v>35</v>
      </c>
      <c r="F890">
        <v>1000</v>
      </c>
      <c r="G890" s="180" t="s">
        <v>20</v>
      </c>
      <c r="H890" s="180" t="s">
        <v>18</v>
      </c>
      <c r="I890" s="180" t="s">
        <v>82</v>
      </c>
      <c r="J890">
        <v>2019</v>
      </c>
    </row>
    <row r="891" spans="1:10" x14ac:dyDescent="0.2">
      <c r="A891" s="180" t="s">
        <v>1271</v>
      </c>
      <c r="B891" s="181">
        <v>44902</v>
      </c>
      <c r="C891" s="180" t="s">
        <v>23</v>
      </c>
      <c r="D891">
        <v>29</v>
      </c>
      <c r="E891" s="180" t="s">
        <v>35</v>
      </c>
      <c r="F891">
        <v>1100</v>
      </c>
      <c r="G891" s="180" t="s">
        <v>20</v>
      </c>
      <c r="H891" s="180" t="s">
        <v>18</v>
      </c>
      <c r="I891" s="180" t="s">
        <v>82</v>
      </c>
      <c r="J891">
        <v>2019</v>
      </c>
    </row>
    <row r="892" spans="1:10" x14ac:dyDescent="0.2">
      <c r="A892" s="180" t="s">
        <v>1272</v>
      </c>
      <c r="B892" s="181">
        <v>44902</v>
      </c>
      <c r="C892" s="180" t="s">
        <v>19</v>
      </c>
      <c r="D892">
        <v>12</v>
      </c>
      <c r="E892" s="180" t="s">
        <v>22</v>
      </c>
      <c r="F892">
        <v>1200</v>
      </c>
      <c r="G892" s="180" t="s">
        <v>20</v>
      </c>
      <c r="H892" s="180" t="s">
        <v>18</v>
      </c>
      <c r="I892" s="180" t="s">
        <v>80</v>
      </c>
      <c r="J892">
        <v>2017</v>
      </c>
    </row>
    <row r="893" spans="1:10" x14ac:dyDescent="0.2">
      <c r="A893" s="180" t="s">
        <v>1273</v>
      </c>
      <c r="B893" s="181">
        <v>44902</v>
      </c>
      <c r="C893" s="180" t="s">
        <v>21</v>
      </c>
      <c r="D893">
        <v>18</v>
      </c>
      <c r="E893" s="180" t="s">
        <v>22</v>
      </c>
      <c r="F893">
        <v>13000000000</v>
      </c>
      <c r="G893" s="180" t="s">
        <v>20</v>
      </c>
      <c r="H893" s="180" t="s">
        <v>18</v>
      </c>
      <c r="I893" s="180" t="s">
        <v>81</v>
      </c>
      <c r="J893">
        <v>2018</v>
      </c>
    </row>
    <row r="894" spans="1:10" x14ac:dyDescent="0.2">
      <c r="A894" s="180" t="s">
        <v>1274</v>
      </c>
      <c r="B894" s="181">
        <v>44903</v>
      </c>
      <c r="C894" s="180" t="s">
        <v>21</v>
      </c>
      <c r="D894">
        <v>18</v>
      </c>
      <c r="E894" s="180" t="s">
        <v>22</v>
      </c>
      <c r="F894">
        <v>1400</v>
      </c>
      <c r="G894" s="180" t="s">
        <v>20</v>
      </c>
      <c r="H894" s="180" t="s">
        <v>18</v>
      </c>
      <c r="I894" s="180" t="s">
        <v>81</v>
      </c>
      <c r="J894">
        <v>2018</v>
      </c>
    </row>
    <row r="895" spans="1:10" x14ac:dyDescent="0.2">
      <c r="A895" s="180" t="s">
        <v>1275</v>
      </c>
      <c r="B895" s="181">
        <v>44903</v>
      </c>
      <c r="C895" s="180" t="s">
        <v>23</v>
      </c>
      <c r="D895">
        <v>28</v>
      </c>
      <c r="E895" s="180" t="s">
        <v>35</v>
      </c>
      <c r="F895">
        <v>1500</v>
      </c>
      <c r="G895" s="180" t="s">
        <v>20</v>
      </c>
      <c r="H895" s="180" t="s">
        <v>18</v>
      </c>
      <c r="I895" s="180" t="s">
        <v>82</v>
      </c>
      <c r="J895">
        <v>2019</v>
      </c>
    </row>
    <row r="896" spans="1:10" x14ac:dyDescent="0.2">
      <c r="A896" s="180" t="s">
        <v>1276</v>
      </c>
      <c r="B896" s="181">
        <v>44903</v>
      </c>
      <c r="C896" s="180" t="s">
        <v>13</v>
      </c>
      <c r="D896">
        <v>18</v>
      </c>
      <c r="E896" s="180" t="s">
        <v>15</v>
      </c>
      <c r="F896">
        <v>1600</v>
      </c>
      <c r="G896" s="180" t="s">
        <v>20</v>
      </c>
      <c r="H896" s="180" t="s">
        <v>34</v>
      </c>
      <c r="I896" s="180" t="s">
        <v>79</v>
      </c>
      <c r="J896">
        <v>2017</v>
      </c>
    </row>
    <row r="897" spans="1:10" x14ac:dyDescent="0.2">
      <c r="A897" s="180" t="s">
        <v>1277</v>
      </c>
      <c r="B897" s="181">
        <v>44903</v>
      </c>
      <c r="C897" s="180" t="s">
        <v>13</v>
      </c>
      <c r="D897">
        <v>12</v>
      </c>
      <c r="E897" s="180" t="s">
        <v>15</v>
      </c>
      <c r="F897">
        <v>1700</v>
      </c>
      <c r="G897" s="180" t="s">
        <v>20</v>
      </c>
      <c r="H897" s="180" t="s">
        <v>18</v>
      </c>
      <c r="I897" s="180" t="s">
        <v>79</v>
      </c>
      <c r="J897">
        <v>2017</v>
      </c>
    </row>
    <row r="898" spans="1:10" x14ac:dyDescent="0.2">
      <c r="A898" s="180" t="s">
        <v>1278</v>
      </c>
      <c r="B898" s="181">
        <v>44903</v>
      </c>
      <c r="C898" s="180" t="s">
        <v>13</v>
      </c>
      <c r="D898">
        <v>6</v>
      </c>
      <c r="E898" s="180" t="s">
        <v>15</v>
      </c>
      <c r="F898">
        <v>1800</v>
      </c>
      <c r="G898" s="180" t="s">
        <v>20</v>
      </c>
      <c r="H898" s="180" t="s">
        <v>18</v>
      </c>
      <c r="I898" s="180" t="s">
        <v>79</v>
      </c>
      <c r="J898">
        <v>2017</v>
      </c>
    </row>
    <row r="899" spans="1:10" x14ac:dyDescent="0.2">
      <c r="A899" s="180" t="s">
        <v>1279</v>
      </c>
      <c r="B899" s="181">
        <v>44903</v>
      </c>
      <c r="C899" s="180" t="s">
        <v>19</v>
      </c>
      <c r="D899">
        <v>11</v>
      </c>
      <c r="E899" s="180" t="s">
        <v>22</v>
      </c>
      <c r="F899">
        <v>1900</v>
      </c>
      <c r="G899" s="180" t="s">
        <v>20</v>
      </c>
      <c r="H899" s="180" t="s">
        <v>18</v>
      </c>
      <c r="I899" s="180" t="s">
        <v>80</v>
      </c>
      <c r="J899">
        <v>2017</v>
      </c>
    </row>
    <row r="900" spans="1:10" x14ac:dyDescent="0.2">
      <c r="A900" s="180" t="s">
        <v>1280</v>
      </c>
      <c r="B900" s="181">
        <v>44904</v>
      </c>
      <c r="C900" s="180" t="s">
        <v>19</v>
      </c>
      <c r="D900">
        <v>11</v>
      </c>
      <c r="E900" s="180" t="s">
        <v>22</v>
      </c>
      <c r="F900">
        <v>2000</v>
      </c>
      <c r="G900" s="180" t="s">
        <v>20</v>
      </c>
      <c r="H900" s="180" t="s">
        <v>18</v>
      </c>
      <c r="I900" s="180" t="s">
        <v>80</v>
      </c>
      <c r="J900">
        <v>2017</v>
      </c>
    </row>
    <row r="901" spans="1:10" x14ac:dyDescent="0.2">
      <c r="A901" s="180" t="s">
        <v>1281</v>
      </c>
      <c r="B901" s="181">
        <v>44904</v>
      </c>
      <c r="C901" s="180" t="s">
        <v>23</v>
      </c>
      <c r="D901">
        <v>4</v>
      </c>
      <c r="E901" s="180" t="s">
        <v>35</v>
      </c>
      <c r="F901">
        <v>2100</v>
      </c>
      <c r="G901" s="180" t="s">
        <v>20</v>
      </c>
      <c r="H901" s="180" t="s">
        <v>18</v>
      </c>
      <c r="I901" s="180" t="s">
        <v>82</v>
      </c>
      <c r="J901">
        <v>2019</v>
      </c>
    </row>
    <row r="902" spans="1:10" x14ac:dyDescent="0.2">
      <c r="A902" s="180" t="s">
        <v>1282</v>
      </c>
      <c r="B902" s="181">
        <v>44904</v>
      </c>
      <c r="C902" s="180" t="s">
        <v>23</v>
      </c>
      <c r="D902">
        <v>26</v>
      </c>
      <c r="E902" s="180" t="s">
        <v>35</v>
      </c>
      <c r="F902">
        <v>2200</v>
      </c>
      <c r="G902" s="180" t="s">
        <v>20</v>
      </c>
      <c r="H902" s="180" t="s">
        <v>18</v>
      </c>
      <c r="I902" s="180" t="s">
        <v>82</v>
      </c>
      <c r="J902">
        <v>2019</v>
      </c>
    </row>
    <row r="903" spans="1:10" x14ac:dyDescent="0.2">
      <c r="A903" s="180" t="s">
        <v>1283</v>
      </c>
      <c r="B903" s="181">
        <v>44904</v>
      </c>
      <c r="C903" s="180" t="s">
        <v>21</v>
      </c>
      <c r="D903">
        <v>18</v>
      </c>
      <c r="E903" s="180" t="s">
        <v>22</v>
      </c>
      <c r="F903">
        <v>2300</v>
      </c>
      <c r="G903" s="180" t="s">
        <v>20</v>
      </c>
      <c r="H903" s="180" t="s">
        <v>18</v>
      </c>
      <c r="I903" s="180" t="s">
        <v>81</v>
      </c>
      <c r="J903">
        <v>2018</v>
      </c>
    </row>
    <row r="904" spans="1:10" x14ac:dyDescent="0.2">
      <c r="A904" s="180" t="s">
        <v>1284</v>
      </c>
      <c r="B904" s="181">
        <v>44904</v>
      </c>
      <c r="C904" s="180" t="s">
        <v>13</v>
      </c>
      <c r="D904">
        <v>18</v>
      </c>
      <c r="E904" s="180" t="s">
        <v>15</v>
      </c>
      <c r="F904">
        <v>2400</v>
      </c>
      <c r="G904" s="180" t="s">
        <v>20</v>
      </c>
      <c r="H904" s="180" t="s">
        <v>34</v>
      </c>
      <c r="I904" s="180" t="s">
        <v>79</v>
      </c>
      <c r="J904">
        <v>2017</v>
      </c>
    </row>
    <row r="905" spans="1:10" x14ac:dyDescent="0.2">
      <c r="A905" s="180" t="s">
        <v>1285</v>
      </c>
      <c r="B905" s="181">
        <v>44904</v>
      </c>
      <c r="C905" s="180" t="s">
        <v>13</v>
      </c>
      <c r="D905">
        <v>19</v>
      </c>
      <c r="E905" s="180" t="s">
        <v>15</v>
      </c>
      <c r="F905">
        <v>7000</v>
      </c>
      <c r="G905" s="180" t="s">
        <v>20</v>
      </c>
      <c r="H905" s="180" t="s">
        <v>34</v>
      </c>
      <c r="I905" s="180" t="s">
        <v>79</v>
      </c>
      <c r="J905">
        <v>2017</v>
      </c>
    </row>
    <row r="906" spans="1:10" x14ac:dyDescent="0.2">
      <c r="A906" s="180" t="s">
        <v>1286</v>
      </c>
      <c r="B906" s="181">
        <v>44904</v>
      </c>
      <c r="C906" s="180" t="s">
        <v>13</v>
      </c>
      <c r="D906">
        <v>4</v>
      </c>
      <c r="E906" s="180" t="s">
        <v>15</v>
      </c>
      <c r="F906">
        <v>1000</v>
      </c>
      <c r="G906" s="180" t="s">
        <v>20</v>
      </c>
      <c r="H906" s="180" t="s">
        <v>31</v>
      </c>
      <c r="I906" s="180" t="s">
        <v>79</v>
      </c>
      <c r="J906">
        <v>2017</v>
      </c>
    </row>
    <row r="907" spans="1:10" x14ac:dyDescent="0.2">
      <c r="A907" s="180" t="s">
        <v>1287</v>
      </c>
      <c r="B907" s="181">
        <v>44904</v>
      </c>
      <c r="C907" s="180" t="s">
        <v>13</v>
      </c>
      <c r="D907">
        <v>5</v>
      </c>
      <c r="E907" s="180" t="s">
        <v>15</v>
      </c>
      <c r="F907">
        <v>1100</v>
      </c>
      <c r="G907" s="180" t="s">
        <v>20</v>
      </c>
      <c r="H907" s="180" t="s">
        <v>31</v>
      </c>
      <c r="I907" s="180" t="s">
        <v>79</v>
      </c>
      <c r="J907">
        <v>2017</v>
      </c>
    </row>
    <row r="908" spans="1:10" x14ac:dyDescent="0.2">
      <c r="A908" s="180" t="s">
        <v>1288</v>
      </c>
      <c r="B908" s="181">
        <v>44907</v>
      </c>
      <c r="C908" s="180" t="s">
        <v>13</v>
      </c>
      <c r="D908">
        <v>18</v>
      </c>
      <c r="E908" s="180" t="s">
        <v>15</v>
      </c>
      <c r="F908">
        <v>1200</v>
      </c>
      <c r="G908" s="180" t="s">
        <v>20</v>
      </c>
      <c r="H908" s="180" t="s">
        <v>34</v>
      </c>
      <c r="I908" s="180" t="s">
        <v>79</v>
      </c>
      <c r="J908">
        <v>2017</v>
      </c>
    </row>
    <row r="909" spans="1:10" x14ac:dyDescent="0.2">
      <c r="A909" s="180" t="s">
        <v>1289</v>
      </c>
      <c r="B909" s="181">
        <v>44907</v>
      </c>
      <c r="C909" s="180" t="s">
        <v>13</v>
      </c>
      <c r="D909">
        <v>23</v>
      </c>
      <c r="E909" s="180" t="s">
        <v>15</v>
      </c>
      <c r="F909">
        <v>1300</v>
      </c>
      <c r="G909" s="180" t="s">
        <v>20</v>
      </c>
      <c r="H909" s="180" t="s">
        <v>34</v>
      </c>
      <c r="I909" s="180" t="s">
        <v>79</v>
      </c>
      <c r="J909">
        <v>2017</v>
      </c>
    </row>
    <row r="910" spans="1:10" x14ac:dyDescent="0.2">
      <c r="A910" s="180" t="s">
        <v>1290</v>
      </c>
      <c r="B910" s="181">
        <v>44907</v>
      </c>
      <c r="C910" s="180" t="s">
        <v>13</v>
      </c>
      <c r="D910">
        <v>3</v>
      </c>
      <c r="E910" s="180" t="s">
        <v>15</v>
      </c>
      <c r="F910">
        <v>1400</v>
      </c>
      <c r="G910" s="180" t="s">
        <v>20</v>
      </c>
      <c r="H910" s="180" t="s">
        <v>31</v>
      </c>
      <c r="I910" s="180" t="s">
        <v>79</v>
      </c>
      <c r="J910">
        <v>2017</v>
      </c>
    </row>
    <row r="911" spans="1:10" x14ac:dyDescent="0.2">
      <c r="A911" s="180" t="s">
        <v>1291</v>
      </c>
      <c r="B911" s="181">
        <v>44907</v>
      </c>
      <c r="C911" s="180" t="s">
        <v>13</v>
      </c>
      <c r="D911">
        <v>1</v>
      </c>
      <c r="E911" s="180" t="s">
        <v>15</v>
      </c>
      <c r="F911">
        <v>1500</v>
      </c>
      <c r="G911" s="180" t="s">
        <v>20</v>
      </c>
      <c r="H911" s="180" t="s">
        <v>31</v>
      </c>
      <c r="I911" s="180" t="s">
        <v>79</v>
      </c>
      <c r="J911">
        <v>2017</v>
      </c>
    </row>
    <row r="912" spans="1:10" x14ac:dyDescent="0.2">
      <c r="A912" s="180" t="s">
        <v>1292</v>
      </c>
      <c r="B912" s="181">
        <v>44907</v>
      </c>
      <c r="C912" s="180" t="s">
        <v>23</v>
      </c>
      <c r="E912" s="180" t="s">
        <v>35</v>
      </c>
      <c r="F912">
        <v>1600</v>
      </c>
      <c r="G912" s="180" t="s">
        <v>20</v>
      </c>
      <c r="H912" s="180" t="s">
        <v>18</v>
      </c>
      <c r="I912" s="180" t="s">
        <v>82</v>
      </c>
      <c r="J912">
        <v>2019</v>
      </c>
    </row>
    <row r="913" spans="1:10" x14ac:dyDescent="0.2">
      <c r="A913" s="180" t="s">
        <v>1293</v>
      </c>
      <c r="B913" s="181">
        <v>44907</v>
      </c>
      <c r="C913" s="180" t="s">
        <v>19</v>
      </c>
      <c r="D913">
        <v>7</v>
      </c>
      <c r="E913" s="180" t="s">
        <v>22</v>
      </c>
      <c r="F913">
        <v>1700</v>
      </c>
      <c r="G913" s="180" t="s">
        <v>20</v>
      </c>
      <c r="H913" s="180" t="s">
        <v>18</v>
      </c>
      <c r="I913" s="180" t="s">
        <v>80</v>
      </c>
      <c r="J913">
        <v>2017</v>
      </c>
    </row>
    <row r="914" spans="1:10" x14ac:dyDescent="0.2">
      <c r="A914" s="180" t="s">
        <v>1294</v>
      </c>
      <c r="B914" s="181">
        <v>44907</v>
      </c>
      <c r="C914" s="180" t="s">
        <v>21</v>
      </c>
      <c r="D914">
        <v>18</v>
      </c>
      <c r="E914" s="180" t="s">
        <v>22</v>
      </c>
      <c r="F914">
        <v>1800</v>
      </c>
      <c r="G914" s="180" t="s">
        <v>20</v>
      </c>
      <c r="H914" s="180" t="s">
        <v>18</v>
      </c>
      <c r="I914" s="180" t="s">
        <v>81</v>
      </c>
      <c r="J914">
        <v>2018</v>
      </c>
    </row>
    <row r="915" spans="1:10" x14ac:dyDescent="0.2">
      <c r="A915" s="180" t="s">
        <v>1295</v>
      </c>
      <c r="B915" s="181">
        <v>44908</v>
      </c>
      <c r="C915" s="180" t="s">
        <v>13</v>
      </c>
      <c r="D915">
        <v>17</v>
      </c>
      <c r="E915" s="180" t="s">
        <v>15</v>
      </c>
      <c r="F915">
        <v>1900</v>
      </c>
      <c r="G915" s="180" t="s">
        <v>20</v>
      </c>
      <c r="H915" s="180" t="s">
        <v>34</v>
      </c>
      <c r="I915" s="180" t="s">
        <v>79</v>
      </c>
      <c r="J915">
        <v>2017</v>
      </c>
    </row>
    <row r="916" spans="1:10" x14ac:dyDescent="0.2">
      <c r="A916" s="180" t="s">
        <v>1296</v>
      </c>
      <c r="B916" s="181">
        <v>44908</v>
      </c>
      <c r="C916" s="180" t="s">
        <v>13</v>
      </c>
      <c r="D916">
        <v>22</v>
      </c>
      <c r="E916" s="180" t="s">
        <v>15</v>
      </c>
      <c r="F916">
        <v>2000</v>
      </c>
      <c r="G916" s="180" t="s">
        <v>20</v>
      </c>
      <c r="H916" s="180" t="s">
        <v>34</v>
      </c>
      <c r="I916" s="180" t="s">
        <v>79</v>
      </c>
      <c r="J916">
        <v>2017</v>
      </c>
    </row>
    <row r="917" spans="1:10" x14ac:dyDescent="0.2">
      <c r="A917" s="180" t="s">
        <v>1297</v>
      </c>
      <c r="B917" s="181">
        <v>44908</v>
      </c>
      <c r="C917" s="180" t="s">
        <v>13</v>
      </c>
      <c r="D917">
        <v>3</v>
      </c>
      <c r="E917" s="180" t="s">
        <v>15</v>
      </c>
      <c r="F917">
        <v>2100</v>
      </c>
      <c r="G917" s="180" t="s">
        <v>20</v>
      </c>
      <c r="H917" s="180" t="s">
        <v>31</v>
      </c>
      <c r="I917" s="180" t="s">
        <v>79</v>
      </c>
      <c r="J917">
        <v>2017</v>
      </c>
    </row>
    <row r="918" spans="1:10" x14ac:dyDescent="0.2">
      <c r="A918" s="180" t="s">
        <v>1298</v>
      </c>
      <c r="B918" s="181">
        <v>44908</v>
      </c>
      <c r="C918" s="180" t="s">
        <v>13</v>
      </c>
      <c r="D918">
        <v>2</v>
      </c>
      <c r="E918" s="180" t="s">
        <v>15</v>
      </c>
      <c r="F918">
        <v>2200</v>
      </c>
      <c r="G918" s="180" t="s">
        <v>20</v>
      </c>
      <c r="H918" s="180" t="s">
        <v>31</v>
      </c>
      <c r="I918" s="180" t="s">
        <v>79</v>
      </c>
      <c r="J918">
        <v>2017</v>
      </c>
    </row>
    <row r="919" spans="1:10" x14ac:dyDescent="0.2">
      <c r="A919" s="180" t="s">
        <v>1299</v>
      </c>
      <c r="B919" s="181">
        <v>44908</v>
      </c>
      <c r="C919" s="180" t="s">
        <v>23</v>
      </c>
      <c r="D919">
        <v>31</v>
      </c>
      <c r="E919" s="180" t="s">
        <v>35</v>
      </c>
      <c r="F919">
        <v>2300</v>
      </c>
      <c r="G919" s="180" t="s">
        <v>20</v>
      </c>
      <c r="H919" s="180" t="s">
        <v>18</v>
      </c>
      <c r="I919" s="180" t="s">
        <v>82</v>
      </c>
      <c r="J919">
        <v>2019</v>
      </c>
    </row>
    <row r="920" spans="1:10" x14ac:dyDescent="0.2">
      <c r="A920" s="180" t="s">
        <v>1300</v>
      </c>
      <c r="B920" s="181">
        <v>44908</v>
      </c>
      <c r="C920" s="180" t="s">
        <v>21</v>
      </c>
      <c r="D920">
        <v>18</v>
      </c>
      <c r="E920" s="180" t="s">
        <v>22</v>
      </c>
      <c r="F920">
        <v>2400</v>
      </c>
      <c r="G920" s="180" t="s">
        <v>20</v>
      </c>
      <c r="H920" s="180" t="s">
        <v>18</v>
      </c>
      <c r="I920" s="180" t="s">
        <v>81</v>
      </c>
      <c r="J920">
        <v>2018</v>
      </c>
    </row>
    <row r="921" spans="1:10" x14ac:dyDescent="0.2">
      <c r="A921" s="180" t="s">
        <v>1301</v>
      </c>
      <c r="B921" s="181">
        <v>44908</v>
      </c>
      <c r="C921" s="180" t="s">
        <v>19</v>
      </c>
      <c r="D921">
        <v>7</v>
      </c>
      <c r="E921" s="180" t="s">
        <v>22</v>
      </c>
      <c r="F921">
        <v>495</v>
      </c>
      <c r="G921" s="180" t="s">
        <v>20</v>
      </c>
      <c r="H921" s="180" t="s">
        <v>18</v>
      </c>
      <c r="I921" s="180" t="s">
        <v>80</v>
      </c>
      <c r="J921">
        <v>2017</v>
      </c>
    </row>
    <row r="922" spans="1:10" x14ac:dyDescent="0.2">
      <c r="A922" s="180" t="s">
        <v>1302</v>
      </c>
      <c r="B922" s="181">
        <v>44909</v>
      </c>
      <c r="C922" s="180" t="s">
        <v>13</v>
      </c>
      <c r="D922">
        <v>17</v>
      </c>
      <c r="E922" s="180" t="s">
        <v>15</v>
      </c>
      <c r="F922">
        <v>5960</v>
      </c>
      <c r="G922" s="180" t="s">
        <v>20</v>
      </c>
      <c r="H922" s="180" t="s">
        <v>34</v>
      </c>
      <c r="I922" s="180" t="s">
        <v>79</v>
      </c>
      <c r="J922">
        <v>2017</v>
      </c>
    </row>
    <row r="923" spans="1:10" x14ac:dyDescent="0.2">
      <c r="A923" s="180" t="s">
        <v>1303</v>
      </c>
      <c r="B923" s="181">
        <v>44909</v>
      </c>
      <c r="C923" s="180" t="s">
        <v>13</v>
      </c>
      <c r="D923">
        <v>24</v>
      </c>
      <c r="E923" s="180" t="s">
        <v>15</v>
      </c>
      <c r="F923">
        <v>8320</v>
      </c>
      <c r="G923" s="180" t="s">
        <v>20</v>
      </c>
      <c r="H923" s="180" t="s">
        <v>34</v>
      </c>
      <c r="I923" s="180" t="s">
        <v>79</v>
      </c>
      <c r="J923">
        <v>2017</v>
      </c>
    </row>
    <row r="924" spans="1:10" x14ac:dyDescent="0.2">
      <c r="A924" s="180" t="s">
        <v>1304</v>
      </c>
      <c r="B924" s="181">
        <v>44909</v>
      </c>
      <c r="C924" s="180" t="s">
        <v>13</v>
      </c>
      <c r="D924">
        <v>3</v>
      </c>
      <c r="E924" s="180" t="s">
        <v>15</v>
      </c>
      <c r="F924">
        <v>4060</v>
      </c>
      <c r="G924" s="180" t="s">
        <v>20</v>
      </c>
      <c r="H924" s="180" t="s">
        <v>31</v>
      </c>
      <c r="I924" s="180" t="s">
        <v>79</v>
      </c>
      <c r="J924">
        <v>2017</v>
      </c>
    </row>
    <row r="925" spans="1:10" x14ac:dyDescent="0.2">
      <c r="A925" s="180" t="s">
        <v>1305</v>
      </c>
      <c r="B925" s="181">
        <v>44909</v>
      </c>
      <c r="C925" s="180" t="s">
        <v>23</v>
      </c>
      <c r="D925">
        <v>30</v>
      </c>
      <c r="E925" s="180" t="s">
        <v>35</v>
      </c>
      <c r="F925">
        <v>1000</v>
      </c>
      <c r="G925" s="180" t="s">
        <v>20</v>
      </c>
      <c r="H925" s="180" t="s">
        <v>18</v>
      </c>
      <c r="I925" s="180" t="s">
        <v>82</v>
      </c>
      <c r="J925">
        <v>2019</v>
      </c>
    </row>
    <row r="926" spans="1:10" x14ac:dyDescent="0.2">
      <c r="A926" s="180" t="s">
        <v>1306</v>
      </c>
      <c r="B926" s="181">
        <v>44909</v>
      </c>
      <c r="C926" s="180" t="s">
        <v>21</v>
      </c>
      <c r="D926">
        <v>12</v>
      </c>
      <c r="E926" s="180" t="s">
        <v>22</v>
      </c>
      <c r="F926">
        <v>1100</v>
      </c>
      <c r="G926" s="180" t="s">
        <v>20</v>
      </c>
      <c r="H926" s="180" t="s">
        <v>18</v>
      </c>
      <c r="I926" s="180" t="s">
        <v>81</v>
      </c>
      <c r="J926">
        <v>2018</v>
      </c>
    </row>
    <row r="927" spans="1:10" x14ac:dyDescent="0.2">
      <c r="A927" s="180" t="s">
        <v>1307</v>
      </c>
      <c r="B927" s="181">
        <v>44909</v>
      </c>
      <c r="C927" s="180" t="s">
        <v>19</v>
      </c>
      <c r="D927">
        <v>5</v>
      </c>
      <c r="E927" s="180" t="s">
        <v>22</v>
      </c>
      <c r="F927">
        <v>1200</v>
      </c>
      <c r="G927" s="180" t="s">
        <v>20</v>
      </c>
      <c r="H927" s="180" t="s">
        <v>18</v>
      </c>
      <c r="I927" s="180" t="s">
        <v>80</v>
      </c>
      <c r="J927">
        <v>2017</v>
      </c>
    </row>
    <row r="928" spans="1:10" x14ac:dyDescent="0.2">
      <c r="A928" s="180" t="s">
        <v>1308</v>
      </c>
      <c r="B928" s="181">
        <v>44910</v>
      </c>
      <c r="C928" s="180" t="s">
        <v>19</v>
      </c>
      <c r="D928">
        <v>5</v>
      </c>
      <c r="E928" s="180" t="s">
        <v>22</v>
      </c>
      <c r="F928">
        <v>1300</v>
      </c>
      <c r="G928" s="180" t="s">
        <v>20</v>
      </c>
      <c r="H928" s="180" t="s">
        <v>18</v>
      </c>
      <c r="I928" s="180" t="s">
        <v>80</v>
      </c>
      <c r="J928">
        <v>2017</v>
      </c>
    </row>
    <row r="929" spans="1:10" x14ac:dyDescent="0.2">
      <c r="A929" s="180" t="s">
        <v>1309</v>
      </c>
      <c r="B929" s="181">
        <v>44910</v>
      </c>
      <c r="C929" s="180" t="s">
        <v>13</v>
      </c>
      <c r="E929" s="180" t="s">
        <v>15</v>
      </c>
      <c r="F929">
        <v>1400</v>
      </c>
      <c r="G929" s="180" t="s">
        <v>20</v>
      </c>
      <c r="H929" s="180" t="s">
        <v>34</v>
      </c>
      <c r="I929" s="180" t="s">
        <v>79</v>
      </c>
      <c r="J929">
        <v>2017</v>
      </c>
    </row>
    <row r="930" spans="1:10" x14ac:dyDescent="0.2">
      <c r="A930" s="180" t="s">
        <v>1310</v>
      </c>
      <c r="B930" s="181">
        <v>44910</v>
      </c>
      <c r="C930" s="180" t="s">
        <v>13</v>
      </c>
      <c r="D930">
        <v>23</v>
      </c>
      <c r="E930" s="180" t="s">
        <v>15</v>
      </c>
      <c r="F930">
        <v>1500</v>
      </c>
      <c r="G930" s="180" t="s">
        <v>20</v>
      </c>
      <c r="H930" s="180" t="s">
        <v>34</v>
      </c>
      <c r="I930" s="180" t="s">
        <v>79</v>
      </c>
      <c r="J930">
        <v>2017</v>
      </c>
    </row>
    <row r="931" spans="1:10" x14ac:dyDescent="0.2">
      <c r="A931" s="180" t="s">
        <v>1311</v>
      </c>
      <c r="B931" s="181">
        <v>44910</v>
      </c>
      <c r="C931" s="180" t="s">
        <v>13</v>
      </c>
      <c r="D931">
        <v>4</v>
      </c>
      <c r="E931" s="180" t="s">
        <v>15</v>
      </c>
      <c r="F931">
        <v>1600</v>
      </c>
      <c r="G931" s="180" t="s">
        <v>20</v>
      </c>
      <c r="H931" s="180" t="s">
        <v>31</v>
      </c>
      <c r="I931" s="180" t="s">
        <v>79</v>
      </c>
      <c r="J931">
        <v>2017</v>
      </c>
    </row>
    <row r="932" spans="1:10" x14ac:dyDescent="0.2">
      <c r="A932" s="180" t="s">
        <v>1312</v>
      </c>
      <c r="B932" s="181">
        <v>44910</v>
      </c>
      <c r="C932" s="180" t="s">
        <v>13</v>
      </c>
      <c r="D932">
        <v>1</v>
      </c>
      <c r="E932" s="180" t="s">
        <v>15</v>
      </c>
      <c r="F932">
        <v>1700</v>
      </c>
      <c r="G932" s="180" t="s">
        <v>20</v>
      </c>
      <c r="H932" s="180" t="s">
        <v>31</v>
      </c>
      <c r="I932" s="180" t="s">
        <v>79</v>
      </c>
      <c r="J932">
        <v>2017</v>
      </c>
    </row>
    <row r="933" spans="1:10" x14ac:dyDescent="0.2">
      <c r="A933" s="180" t="s">
        <v>1313</v>
      </c>
      <c r="B933" s="181">
        <v>44910</v>
      </c>
      <c r="C933" s="180" t="s">
        <v>21</v>
      </c>
      <c r="D933">
        <v>12</v>
      </c>
      <c r="E933" s="180" t="s">
        <v>22</v>
      </c>
      <c r="F933">
        <v>1800</v>
      </c>
      <c r="G933" s="180" t="s">
        <v>20</v>
      </c>
      <c r="H933" s="180" t="s">
        <v>18</v>
      </c>
      <c r="I933" s="180" t="s">
        <v>81</v>
      </c>
      <c r="J933">
        <v>2018</v>
      </c>
    </row>
    <row r="934" spans="1:10" x14ac:dyDescent="0.2">
      <c r="A934" s="180" t="s">
        <v>1314</v>
      </c>
      <c r="B934" s="181">
        <v>44910</v>
      </c>
      <c r="C934" s="180" t="s">
        <v>23</v>
      </c>
      <c r="D934">
        <v>30</v>
      </c>
      <c r="E934" s="180" t="s">
        <v>35</v>
      </c>
      <c r="F934">
        <v>1900</v>
      </c>
      <c r="G934" s="180" t="s">
        <v>20</v>
      </c>
      <c r="H934" s="180" t="s">
        <v>18</v>
      </c>
      <c r="I934" s="180" t="s">
        <v>82</v>
      </c>
      <c r="J934">
        <v>2019</v>
      </c>
    </row>
    <row r="935" spans="1:10" x14ac:dyDescent="0.2">
      <c r="A935" s="180" t="s">
        <v>1315</v>
      </c>
      <c r="B935" s="181">
        <v>44911</v>
      </c>
      <c r="C935" s="180" t="s">
        <v>23</v>
      </c>
      <c r="D935">
        <v>22</v>
      </c>
      <c r="E935" s="180" t="s">
        <v>35</v>
      </c>
      <c r="F935">
        <v>2000</v>
      </c>
      <c r="G935" s="180" t="s">
        <v>20</v>
      </c>
      <c r="H935" s="180" t="s">
        <v>18</v>
      </c>
      <c r="I935" s="180" t="s">
        <v>82</v>
      </c>
      <c r="J935">
        <v>2019</v>
      </c>
    </row>
    <row r="936" spans="1:10" x14ac:dyDescent="0.2">
      <c r="A936" s="180" t="s">
        <v>1316</v>
      </c>
      <c r="B936" s="181">
        <v>44911</v>
      </c>
      <c r="C936" s="180" t="s">
        <v>19</v>
      </c>
      <c r="D936">
        <v>5</v>
      </c>
      <c r="E936" s="180" t="s">
        <v>22</v>
      </c>
      <c r="F936">
        <v>2100</v>
      </c>
      <c r="G936" s="180" t="s">
        <v>20</v>
      </c>
      <c r="H936" s="180" t="s">
        <v>18</v>
      </c>
      <c r="I936" s="180" t="s">
        <v>80</v>
      </c>
      <c r="J936">
        <v>2017</v>
      </c>
    </row>
    <row r="937" spans="1:10" x14ac:dyDescent="0.2">
      <c r="A937" s="180" t="s">
        <v>1317</v>
      </c>
      <c r="B937" s="181">
        <v>44911</v>
      </c>
      <c r="C937" s="180" t="s">
        <v>13</v>
      </c>
      <c r="D937">
        <v>17</v>
      </c>
      <c r="E937" s="180" t="s">
        <v>15</v>
      </c>
      <c r="F937">
        <v>2200</v>
      </c>
      <c r="G937" s="180" t="s">
        <v>20</v>
      </c>
      <c r="H937" s="180" t="s">
        <v>34</v>
      </c>
      <c r="I937" s="180" t="s">
        <v>79</v>
      </c>
      <c r="J937">
        <v>2017</v>
      </c>
    </row>
    <row r="938" spans="1:10" x14ac:dyDescent="0.2">
      <c r="A938" s="180" t="s">
        <v>1318</v>
      </c>
      <c r="B938" s="181">
        <v>44911</v>
      </c>
      <c r="C938" s="180" t="s">
        <v>13</v>
      </c>
      <c r="D938">
        <v>4</v>
      </c>
      <c r="E938" s="180" t="s">
        <v>15</v>
      </c>
      <c r="F938">
        <v>2300</v>
      </c>
      <c r="G938" s="180" t="s">
        <v>20</v>
      </c>
      <c r="H938" s="180" t="s">
        <v>31</v>
      </c>
      <c r="I938" s="180" t="s">
        <v>79</v>
      </c>
      <c r="J938">
        <v>2017</v>
      </c>
    </row>
    <row r="939" spans="1:10" x14ac:dyDescent="0.2">
      <c r="A939" s="180" t="s">
        <v>1319</v>
      </c>
      <c r="B939" s="181">
        <v>44911</v>
      </c>
      <c r="C939" s="180" t="s">
        <v>13</v>
      </c>
      <c r="D939">
        <v>23</v>
      </c>
      <c r="E939" s="180" t="s">
        <v>15</v>
      </c>
      <c r="F939">
        <v>2400</v>
      </c>
      <c r="G939" s="180" t="s">
        <v>20</v>
      </c>
      <c r="H939" s="180" t="s">
        <v>34</v>
      </c>
      <c r="I939" s="180" t="s">
        <v>79</v>
      </c>
      <c r="J939">
        <v>2017</v>
      </c>
    </row>
    <row r="940" spans="1:10" x14ac:dyDescent="0.2">
      <c r="A940" s="180" t="s">
        <v>1320</v>
      </c>
      <c r="B940" s="181">
        <v>44911</v>
      </c>
      <c r="C940" s="180" t="s">
        <v>13</v>
      </c>
      <c r="D940">
        <v>1</v>
      </c>
      <c r="E940" s="180" t="s">
        <v>15</v>
      </c>
      <c r="F940">
        <v>1780</v>
      </c>
      <c r="G940" s="180" t="s">
        <v>20</v>
      </c>
      <c r="H940" s="180" t="s">
        <v>31</v>
      </c>
      <c r="I940" s="180" t="s">
        <v>79</v>
      </c>
      <c r="J940">
        <v>2017</v>
      </c>
    </row>
    <row r="941" spans="1:10" x14ac:dyDescent="0.2">
      <c r="A941" s="180" t="s">
        <v>1321</v>
      </c>
      <c r="B941" s="181">
        <v>44912</v>
      </c>
      <c r="C941" s="180" t="s">
        <v>13</v>
      </c>
      <c r="D941">
        <v>3</v>
      </c>
      <c r="E941" s="180" t="s">
        <v>15</v>
      </c>
      <c r="F941">
        <v>4700</v>
      </c>
      <c r="G941" s="180" t="s">
        <v>20</v>
      </c>
      <c r="H941" s="180" t="s">
        <v>31</v>
      </c>
      <c r="I941" s="180" t="s">
        <v>79</v>
      </c>
      <c r="J941">
        <v>2017</v>
      </c>
    </row>
    <row r="942" spans="1:10" x14ac:dyDescent="0.2">
      <c r="A942" s="180" t="s">
        <v>1322</v>
      </c>
      <c r="B942" s="181">
        <v>44913</v>
      </c>
      <c r="C942" s="180" t="s">
        <v>13</v>
      </c>
      <c r="D942">
        <v>4</v>
      </c>
      <c r="E942" s="180" t="s">
        <v>15</v>
      </c>
      <c r="F942">
        <v>1000</v>
      </c>
      <c r="G942" s="180" t="s">
        <v>20</v>
      </c>
      <c r="H942" s="180" t="s">
        <v>31</v>
      </c>
      <c r="I942" s="180" t="s">
        <v>79</v>
      </c>
      <c r="J942">
        <v>2017</v>
      </c>
    </row>
    <row r="943" spans="1:10" x14ac:dyDescent="0.2">
      <c r="A943" s="180" t="s">
        <v>1323</v>
      </c>
      <c r="B943" s="181">
        <v>44914</v>
      </c>
      <c r="C943" s="180" t="s">
        <v>13</v>
      </c>
      <c r="D943">
        <v>17</v>
      </c>
      <c r="E943" s="180" t="s">
        <v>15</v>
      </c>
      <c r="F943">
        <v>1100</v>
      </c>
      <c r="G943" s="180" t="s">
        <v>20</v>
      </c>
      <c r="H943" s="180" t="s">
        <v>18</v>
      </c>
      <c r="I943" s="180" t="s">
        <v>79</v>
      </c>
      <c r="J943">
        <v>2017</v>
      </c>
    </row>
    <row r="944" spans="1:10" x14ac:dyDescent="0.2">
      <c r="A944" s="180" t="s">
        <v>1324</v>
      </c>
      <c r="B944" s="181">
        <v>44914</v>
      </c>
      <c r="C944" s="180" t="s">
        <v>13</v>
      </c>
      <c r="D944">
        <v>4</v>
      </c>
      <c r="E944" s="180" t="s">
        <v>15</v>
      </c>
      <c r="F944">
        <v>1200</v>
      </c>
      <c r="G944" s="180" t="s">
        <v>20</v>
      </c>
      <c r="H944" s="180" t="s">
        <v>31</v>
      </c>
      <c r="I944" s="180" t="s">
        <v>79</v>
      </c>
      <c r="J944">
        <v>2017</v>
      </c>
    </row>
    <row r="945" spans="1:10" x14ac:dyDescent="0.2">
      <c r="A945" s="180" t="s">
        <v>1325</v>
      </c>
      <c r="B945" s="181">
        <v>44914</v>
      </c>
      <c r="C945" s="180" t="s">
        <v>13</v>
      </c>
      <c r="D945">
        <v>19</v>
      </c>
      <c r="E945" s="180" t="s">
        <v>15</v>
      </c>
      <c r="F945">
        <v>1300</v>
      </c>
      <c r="G945" s="180" t="s">
        <v>20</v>
      </c>
      <c r="H945" s="180" t="s">
        <v>34</v>
      </c>
      <c r="I945" s="180" t="s">
        <v>79</v>
      </c>
      <c r="J945">
        <v>2017</v>
      </c>
    </row>
    <row r="946" spans="1:10" x14ac:dyDescent="0.2">
      <c r="A946" s="180" t="s">
        <v>1326</v>
      </c>
      <c r="B946" s="181">
        <v>44914</v>
      </c>
      <c r="C946" s="180" t="s">
        <v>13</v>
      </c>
      <c r="D946">
        <v>2</v>
      </c>
      <c r="E946" s="180" t="s">
        <v>15</v>
      </c>
      <c r="F946">
        <v>1400</v>
      </c>
      <c r="G946" s="180" t="s">
        <v>20</v>
      </c>
      <c r="H946" s="180" t="s">
        <v>31</v>
      </c>
      <c r="I946" s="180" t="s">
        <v>79</v>
      </c>
      <c r="J946">
        <v>2017</v>
      </c>
    </row>
    <row r="947" spans="1:10" x14ac:dyDescent="0.2">
      <c r="A947" s="180" t="s">
        <v>1327</v>
      </c>
      <c r="B947" s="181">
        <v>44914</v>
      </c>
      <c r="C947" s="180" t="s">
        <v>23</v>
      </c>
      <c r="E947" s="180" t="s">
        <v>35</v>
      </c>
      <c r="F947">
        <v>1500</v>
      </c>
      <c r="G947" s="180" t="s">
        <v>20</v>
      </c>
      <c r="H947" s="180" t="s">
        <v>18</v>
      </c>
      <c r="I947" s="180" t="s">
        <v>82</v>
      </c>
      <c r="J947">
        <v>2019</v>
      </c>
    </row>
    <row r="948" spans="1:10" x14ac:dyDescent="0.2">
      <c r="A948" s="180" t="s">
        <v>1328</v>
      </c>
      <c r="B948" s="181">
        <v>44914</v>
      </c>
      <c r="C948" s="180" t="s">
        <v>19</v>
      </c>
      <c r="D948">
        <v>7</v>
      </c>
      <c r="E948" s="180" t="s">
        <v>22</v>
      </c>
      <c r="F948">
        <v>1600</v>
      </c>
      <c r="G948" s="180" t="s">
        <v>20</v>
      </c>
      <c r="H948" s="180" t="s">
        <v>18</v>
      </c>
      <c r="I948" s="180" t="s">
        <v>80</v>
      </c>
      <c r="J948">
        <v>2017</v>
      </c>
    </row>
    <row r="949" spans="1:10" x14ac:dyDescent="0.2">
      <c r="A949" s="180" t="s">
        <v>1329</v>
      </c>
      <c r="B949" s="181">
        <v>44915</v>
      </c>
      <c r="C949" s="180" t="s">
        <v>13</v>
      </c>
      <c r="D949">
        <v>17</v>
      </c>
      <c r="E949" s="180" t="s">
        <v>15</v>
      </c>
      <c r="F949">
        <v>17000000000</v>
      </c>
      <c r="G949" s="180" t="s">
        <v>20</v>
      </c>
      <c r="H949" s="180" t="s">
        <v>34</v>
      </c>
      <c r="I949" s="180" t="s">
        <v>79</v>
      </c>
      <c r="J949">
        <v>2017</v>
      </c>
    </row>
    <row r="950" spans="1:10" x14ac:dyDescent="0.2">
      <c r="A950" s="180" t="s">
        <v>1330</v>
      </c>
      <c r="B950" s="181">
        <v>44915</v>
      </c>
      <c r="C950" s="180" t="s">
        <v>13</v>
      </c>
      <c r="D950">
        <v>4</v>
      </c>
      <c r="E950" s="180" t="s">
        <v>15</v>
      </c>
      <c r="F950">
        <v>1800</v>
      </c>
      <c r="G950" s="180" t="s">
        <v>20</v>
      </c>
      <c r="H950" s="180" t="s">
        <v>31</v>
      </c>
      <c r="I950" s="180" t="s">
        <v>79</v>
      </c>
      <c r="J950">
        <v>2017</v>
      </c>
    </row>
    <row r="951" spans="1:10" x14ac:dyDescent="0.2">
      <c r="A951" s="180" t="s">
        <v>1331</v>
      </c>
      <c r="B951" s="181">
        <v>44915</v>
      </c>
      <c r="C951" s="180" t="s">
        <v>13</v>
      </c>
      <c r="D951">
        <v>20</v>
      </c>
      <c r="E951" s="180" t="s">
        <v>15</v>
      </c>
      <c r="F951">
        <v>1900</v>
      </c>
      <c r="G951" s="180" t="s">
        <v>20</v>
      </c>
      <c r="H951" s="180" t="s">
        <v>18</v>
      </c>
      <c r="I951" s="180" t="s">
        <v>79</v>
      </c>
      <c r="J951">
        <v>2017</v>
      </c>
    </row>
    <row r="952" spans="1:10" x14ac:dyDescent="0.2">
      <c r="A952" s="180" t="s">
        <v>1332</v>
      </c>
      <c r="B952" s="181">
        <v>44915</v>
      </c>
      <c r="C952" s="180" t="s">
        <v>13</v>
      </c>
      <c r="D952">
        <v>2</v>
      </c>
      <c r="E952" s="180" t="s">
        <v>15</v>
      </c>
      <c r="F952">
        <v>2000</v>
      </c>
      <c r="G952" s="180" t="s">
        <v>20</v>
      </c>
      <c r="H952" s="180" t="s">
        <v>31</v>
      </c>
      <c r="I952" s="180" t="s">
        <v>79</v>
      </c>
      <c r="J952">
        <v>2017</v>
      </c>
    </row>
    <row r="953" spans="1:10" x14ac:dyDescent="0.2">
      <c r="A953" s="180" t="s">
        <v>1333</v>
      </c>
      <c r="B953" s="181">
        <v>44915</v>
      </c>
      <c r="C953" s="180" t="s">
        <v>21</v>
      </c>
      <c r="D953">
        <v>5</v>
      </c>
      <c r="E953" s="180" t="s">
        <v>22</v>
      </c>
      <c r="F953">
        <v>2100</v>
      </c>
      <c r="G953" s="180" t="s">
        <v>20</v>
      </c>
      <c r="H953" s="180" t="s">
        <v>18</v>
      </c>
      <c r="I953" s="180" t="s">
        <v>81</v>
      </c>
      <c r="J953">
        <v>2018</v>
      </c>
    </row>
    <row r="954" spans="1:10" x14ac:dyDescent="0.2">
      <c r="A954" s="180" t="s">
        <v>1334</v>
      </c>
      <c r="B954" s="181">
        <v>44916</v>
      </c>
      <c r="C954" s="180" t="s">
        <v>21</v>
      </c>
      <c r="D954">
        <v>5</v>
      </c>
      <c r="E954" s="180" t="s">
        <v>22</v>
      </c>
      <c r="F954">
        <v>2200</v>
      </c>
      <c r="G954" s="180" t="s">
        <v>20</v>
      </c>
      <c r="H954" s="180" t="s">
        <v>18</v>
      </c>
      <c r="I954" s="180" t="s">
        <v>81</v>
      </c>
      <c r="J954">
        <v>2018</v>
      </c>
    </row>
    <row r="955" spans="1:10" x14ac:dyDescent="0.2">
      <c r="A955" s="180" t="s">
        <v>1335</v>
      </c>
      <c r="B955" s="181">
        <v>44916</v>
      </c>
      <c r="C955" s="180" t="s">
        <v>13</v>
      </c>
      <c r="D955">
        <v>18</v>
      </c>
      <c r="E955" s="180" t="s">
        <v>15</v>
      </c>
      <c r="F955">
        <v>2300</v>
      </c>
      <c r="G955" s="180" t="s">
        <v>20</v>
      </c>
      <c r="H955" s="180" t="s">
        <v>34</v>
      </c>
      <c r="I955" s="180" t="s">
        <v>79</v>
      </c>
      <c r="J955">
        <v>2017</v>
      </c>
    </row>
    <row r="956" spans="1:10" x14ac:dyDescent="0.2">
      <c r="A956" s="180" t="s">
        <v>1336</v>
      </c>
      <c r="B956" s="181">
        <v>44916</v>
      </c>
      <c r="C956" s="180" t="s">
        <v>13</v>
      </c>
      <c r="D956">
        <v>19</v>
      </c>
      <c r="E956" s="180" t="s">
        <v>15</v>
      </c>
      <c r="F956">
        <v>2400</v>
      </c>
      <c r="G956" s="180" t="s">
        <v>20</v>
      </c>
      <c r="H956" s="180" t="s">
        <v>18</v>
      </c>
      <c r="I956" s="180" t="s">
        <v>79</v>
      </c>
      <c r="J956">
        <v>2017</v>
      </c>
    </row>
    <row r="957" spans="1:10" x14ac:dyDescent="0.2">
      <c r="A957" s="180" t="s">
        <v>1337</v>
      </c>
      <c r="B957" s="181">
        <v>44916</v>
      </c>
      <c r="C957" s="180" t="s">
        <v>13</v>
      </c>
      <c r="D957">
        <v>4</v>
      </c>
      <c r="E957" s="180" t="s">
        <v>15</v>
      </c>
      <c r="F957">
        <v>4000</v>
      </c>
      <c r="G957" s="180" t="s">
        <v>20</v>
      </c>
      <c r="H957" s="180" t="s">
        <v>31</v>
      </c>
      <c r="I957" s="180" t="s">
        <v>79</v>
      </c>
      <c r="J957">
        <v>2017</v>
      </c>
    </row>
    <row r="958" spans="1:10" x14ac:dyDescent="0.2">
      <c r="A958" s="180" t="s">
        <v>1338</v>
      </c>
      <c r="B958" s="181">
        <v>117964</v>
      </c>
      <c r="C958" s="180" t="s">
        <v>13</v>
      </c>
      <c r="D958">
        <v>2</v>
      </c>
      <c r="E958" s="180" t="s">
        <v>15</v>
      </c>
      <c r="F958">
        <v>2180</v>
      </c>
      <c r="G958" s="180" t="s">
        <v>20</v>
      </c>
      <c r="H958" s="180" t="s">
        <v>31</v>
      </c>
      <c r="I958" s="180" t="s">
        <v>79</v>
      </c>
      <c r="J958">
        <v>2017</v>
      </c>
    </row>
    <row r="959" spans="1:10" x14ac:dyDescent="0.2">
      <c r="A959" s="180" t="s">
        <v>1339</v>
      </c>
      <c r="B959" s="181">
        <v>44916</v>
      </c>
      <c r="C959" s="180" t="s">
        <v>23</v>
      </c>
      <c r="E959" s="180" t="s">
        <v>35</v>
      </c>
      <c r="F959">
        <v>582</v>
      </c>
      <c r="G959" s="180" t="s">
        <v>20</v>
      </c>
      <c r="H959" s="180" t="s">
        <v>18</v>
      </c>
      <c r="I959" s="180" t="s">
        <v>82</v>
      </c>
      <c r="J959">
        <v>2019</v>
      </c>
    </row>
    <row r="960" spans="1:10" x14ac:dyDescent="0.2">
      <c r="A960" s="180" t="s">
        <v>1340</v>
      </c>
      <c r="B960" s="181">
        <v>44916</v>
      </c>
      <c r="C960" s="180" t="s">
        <v>23</v>
      </c>
      <c r="D960">
        <v>14</v>
      </c>
      <c r="E960" s="180" t="s">
        <v>35</v>
      </c>
      <c r="F960">
        <v>1553</v>
      </c>
      <c r="G960" s="180" t="s">
        <v>20</v>
      </c>
      <c r="H960" s="180" t="s">
        <v>18</v>
      </c>
      <c r="I960" s="180" t="s">
        <v>82</v>
      </c>
      <c r="J960">
        <v>2019</v>
      </c>
    </row>
    <row r="961" spans="1:10" x14ac:dyDescent="0.2">
      <c r="A961" s="180" t="s">
        <v>1341</v>
      </c>
      <c r="B961" s="181">
        <v>44917</v>
      </c>
      <c r="C961" s="180" t="s">
        <v>13</v>
      </c>
      <c r="D961">
        <v>17</v>
      </c>
      <c r="E961" s="180" t="s">
        <v>15</v>
      </c>
      <c r="F961">
        <v>4680</v>
      </c>
      <c r="G961" s="180" t="s">
        <v>20</v>
      </c>
      <c r="H961" s="180" t="s">
        <v>34</v>
      </c>
      <c r="I961" s="180" t="s">
        <v>79</v>
      </c>
      <c r="J961">
        <v>2017</v>
      </c>
    </row>
    <row r="962" spans="1:10" x14ac:dyDescent="0.2">
      <c r="A962" s="180" t="s">
        <v>1342</v>
      </c>
      <c r="B962" s="181">
        <v>44917</v>
      </c>
      <c r="C962" s="180" t="s">
        <v>13</v>
      </c>
      <c r="D962">
        <v>18</v>
      </c>
      <c r="E962" s="180" t="s">
        <v>15</v>
      </c>
      <c r="F962">
        <v>5600</v>
      </c>
      <c r="G962" s="180" t="s">
        <v>20</v>
      </c>
      <c r="H962" s="180" t="s">
        <v>34</v>
      </c>
      <c r="I962" s="180" t="s">
        <v>79</v>
      </c>
      <c r="J962">
        <v>2017</v>
      </c>
    </row>
    <row r="963" spans="1:10" x14ac:dyDescent="0.2">
      <c r="A963" s="180" t="s">
        <v>1343</v>
      </c>
      <c r="B963" s="181">
        <v>44917</v>
      </c>
      <c r="C963" s="180" t="s">
        <v>13</v>
      </c>
      <c r="D963">
        <v>3</v>
      </c>
      <c r="E963" s="180" t="s">
        <v>15</v>
      </c>
      <c r="F963">
        <v>1000</v>
      </c>
      <c r="G963" s="180" t="s">
        <v>20</v>
      </c>
      <c r="H963" s="180" t="s">
        <v>31</v>
      </c>
      <c r="I963" s="180" t="s">
        <v>79</v>
      </c>
      <c r="J963">
        <v>2017</v>
      </c>
    </row>
    <row r="964" spans="1:10" x14ac:dyDescent="0.2">
      <c r="A964" s="180" t="s">
        <v>1344</v>
      </c>
      <c r="B964" s="181">
        <v>44917</v>
      </c>
      <c r="C964" s="180" t="s">
        <v>13</v>
      </c>
      <c r="D964">
        <v>2</v>
      </c>
      <c r="E964" s="180" t="s">
        <v>15</v>
      </c>
      <c r="F964">
        <v>1100</v>
      </c>
      <c r="G964" s="180" t="s">
        <v>20</v>
      </c>
      <c r="H964" s="180" t="s">
        <v>31</v>
      </c>
      <c r="I964" s="180" t="s">
        <v>79</v>
      </c>
      <c r="J964">
        <v>2017</v>
      </c>
    </row>
    <row r="965" spans="1:10" x14ac:dyDescent="0.2">
      <c r="A965" s="180" t="s">
        <v>1345</v>
      </c>
      <c r="B965" s="181">
        <v>44917</v>
      </c>
      <c r="C965" s="180" t="s">
        <v>23</v>
      </c>
      <c r="D965">
        <v>23</v>
      </c>
      <c r="E965" s="180" t="s">
        <v>35</v>
      </c>
      <c r="F965">
        <v>1200</v>
      </c>
      <c r="G965" s="180" t="s">
        <v>20</v>
      </c>
      <c r="H965" s="180" t="s">
        <v>18</v>
      </c>
      <c r="I965" s="180" t="s">
        <v>82</v>
      </c>
      <c r="J965">
        <v>2019</v>
      </c>
    </row>
    <row r="966" spans="1:10" x14ac:dyDescent="0.2">
      <c r="A966" s="180" t="s">
        <v>1346</v>
      </c>
      <c r="B966" s="181">
        <v>44917</v>
      </c>
      <c r="C966" s="180" t="s">
        <v>19</v>
      </c>
      <c r="D966">
        <v>7</v>
      </c>
      <c r="E966" s="180" t="s">
        <v>22</v>
      </c>
      <c r="F966">
        <v>1300</v>
      </c>
      <c r="G966" s="180" t="s">
        <v>20</v>
      </c>
      <c r="H966" s="180" t="s">
        <v>18</v>
      </c>
      <c r="I966" s="180" t="s">
        <v>80</v>
      </c>
      <c r="J966">
        <v>2017</v>
      </c>
    </row>
    <row r="967" spans="1:10" x14ac:dyDescent="0.2">
      <c r="A967" s="180" t="s">
        <v>1347</v>
      </c>
      <c r="B967" s="181">
        <v>44917</v>
      </c>
      <c r="C967" s="180" t="s">
        <v>21</v>
      </c>
      <c r="D967">
        <v>6</v>
      </c>
      <c r="E967" s="180" t="s">
        <v>22</v>
      </c>
      <c r="F967">
        <v>1400</v>
      </c>
      <c r="G967" s="180" t="s">
        <v>20</v>
      </c>
      <c r="H967" s="180" t="s">
        <v>18</v>
      </c>
      <c r="I967" s="180" t="s">
        <v>81</v>
      </c>
      <c r="J967">
        <v>2018</v>
      </c>
    </row>
    <row r="968" spans="1:10" x14ac:dyDescent="0.2">
      <c r="A968" s="180" t="s">
        <v>1348</v>
      </c>
      <c r="B968" s="181">
        <v>44918</v>
      </c>
      <c r="C968" s="180" t="s">
        <v>19</v>
      </c>
      <c r="D968">
        <v>7</v>
      </c>
      <c r="E968" s="180" t="s">
        <v>22</v>
      </c>
      <c r="F968">
        <v>1500</v>
      </c>
      <c r="G968" s="180" t="s">
        <v>20</v>
      </c>
      <c r="H968" s="180" t="s">
        <v>18</v>
      </c>
      <c r="I968" s="180" t="s">
        <v>80</v>
      </c>
      <c r="J968">
        <v>2017</v>
      </c>
    </row>
    <row r="969" spans="1:10" x14ac:dyDescent="0.2">
      <c r="A969" s="180" t="s">
        <v>1349</v>
      </c>
      <c r="B969" s="181">
        <v>44918</v>
      </c>
      <c r="C969" s="180" t="s">
        <v>21</v>
      </c>
      <c r="D969">
        <v>6</v>
      </c>
      <c r="E969" s="180" t="s">
        <v>22</v>
      </c>
      <c r="F969">
        <v>1600</v>
      </c>
      <c r="G969" s="180" t="s">
        <v>20</v>
      </c>
      <c r="H969" s="180" t="s">
        <v>18</v>
      </c>
      <c r="I969" s="180" t="s">
        <v>81</v>
      </c>
      <c r="J969">
        <v>2018</v>
      </c>
    </row>
    <row r="970" spans="1:10" x14ac:dyDescent="0.2">
      <c r="A970" s="180" t="s">
        <v>1350</v>
      </c>
      <c r="B970" s="181">
        <v>44918</v>
      </c>
      <c r="C970" s="180" t="s">
        <v>23</v>
      </c>
      <c r="D970">
        <v>31</v>
      </c>
      <c r="E970" s="180" t="s">
        <v>35</v>
      </c>
      <c r="F970">
        <v>1700</v>
      </c>
      <c r="G970" s="180" t="s">
        <v>20</v>
      </c>
      <c r="H970" s="180" t="s">
        <v>18</v>
      </c>
      <c r="I970" s="180" t="s">
        <v>82</v>
      </c>
      <c r="J970">
        <v>2019</v>
      </c>
    </row>
    <row r="971" spans="1:10" x14ac:dyDescent="0.2">
      <c r="A971" s="180" t="s">
        <v>1351</v>
      </c>
      <c r="B971" s="181">
        <v>44918</v>
      </c>
      <c r="C971" s="180" t="s">
        <v>13</v>
      </c>
      <c r="D971">
        <v>18</v>
      </c>
      <c r="E971" s="180" t="s">
        <v>15</v>
      </c>
      <c r="F971">
        <v>1800</v>
      </c>
      <c r="G971" s="180" t="s">
        <v>20</v>
      </c>
      <c r="H971" s="180" t="s">
        <v>34</v>
      </c>
      <c r="I971" s="180" t="s">
        <v>79</v>
      </c>
      <c r="J971">
        <v>2017</v>
      </c>
    </row>
    <row r="972" spans="1:10" x14ac:dyDescent="0.2">
      <c r="A972" s="180" t="s">
        <v>1352</v>
      </c>
      <c r="B972" s="181">
        <v>44918</v>
      </c>
      <c r="C972" s="180" t="s">
        <v>13</v>
      </c>
      <c r="D972">
        <v>20</v>
      </c>
      <c r="E972" s="180" t="s">
        <v>15</v>
      </c>
      <c r="F972">
        <v>1900</v>
      </c>
      <c r="G972" s="180" t="s">
        <v>20</v>
      </c>
      <c r="H972" s="180" t="s">
        <v>34</v>
      </c>
      <c r="I972" s="180" t="s">
        <v>79</v>
      </c>
      <c r="J972">
        <v>2017</v>
      </c>
    </row>
    <row r="973" spans="1:10" x14ac:dyDescent="0.2">
      <c r="A973" s="180" t="s">
        <v>1353</v>
      </c>
      <c r="B973" s="181">
        <v>44918</v>
      </c>
      <c r="C973" s="180" t="s">
        <v>13</v>
      </c>
      <c r="D973">
        <v>1</v>
      </c>
      <c r="E973" s="180" t="s">
        <v>15</v>
      </c>
      <c r="F973">
        <v>2000</v>
      </c>
      <c r="G973" s="180" t="s">
        <v>20</v>
      </c>
      <c r="H973" s="180" t="s">
        <v>31</v>
      </c>
      <c r="I973" s="180" t="s">
        <v>79</v>
      </c>
      <c r="J973">
        <v>2017</v>
      </c>
    </row>
    <row r="974" spans="1:10" x14ac:dyDescent="0.2">
      <c r="A974" s="180" t="s">
        <v>1354</v>
      </c>
      <c r="B974" s="181">
        <v>44918</v>
      </c>
      <c r="C974" s="180" t="s">
        <v>13</v>
      </c>
      <c r="D974">
        <v>2</v>
      </c>
      <c r="E974" s="180" t="s">
        <v>15</v>
      </c>
      <c r="F974">
        <v>2100</v>
      </c>
      <c r="G974" s="180" t="s">
        <v>20</v>
      </c>
      <c r="H974" s="180" t="s">
        <v>31</v>
      </c>
      <c r="I974" s="180" t="s">
        <v>79</v>
      </c>
      <c r="J974">
        <v>2017</v>
      </c>
    </row>
    <row r="975" spans="1:10" x14ac:dyDescent="0.2">
      <c r="A975" s="180" t="s">
        <v>1355</v>
      </c>
      <c r="B975" s="181">
        <v>44918</v>
      </c>
      <c r="C975" s="180" t="s">
        <v>13</v>
      </c>
      <c r="D975">
        <v>2</v>
      </c>
      <c r="E975" s="180" t="s">
        <v>15</v>
      </c>
      <c r="F975">
        <v>2200</v>
      </c>
      <c r="G975" s="180" t="s">
        <v>20</v>
      </c>
      <c r="H975" s="180" t="s">
        <v>31</v>
      </c>
      <c r="I975" s="180" t="s">
        <v>79</v>
      </c>
      <c r="J975">
        <v>2017</v>
      </c>
    </row>
    <row r="976" spans="1:10" x14ac:dyDescent="0.2">
      <c r="A976" s="180" t="s">
        <v>1356</v>
      </c>
      <c r="B976" s="181">
        <v>44919</v>
      </c>
      <c r="C976" s="180" t="s">
        <v>13</v>
      </c>
      <c r="D976">
        <v>3</v>
      </c>
      <c r="E976" s="180" t="s">
        <v>15</v>
      </c>
      <c r="F976">
        <v>2300</v>
      </c>
      <c r="G976" s="180" t="s">
        <v>20</v>
      </c>
      <c r="H976" s="180" t="s">
        <v>31</v>
      </c>
      <c r="I976" s="180" t="s">
        <v>79</v>
      </c>
      <c r="J976">
        <v>2017</v>
      </c>
    </row>
    <row r="977" spans="1:10" x14ac:dyDescent="0.2">
      <c r="A977" s="180" t="s">
        <v>1357</v>
      </c>
      <c r="B977" s="181">
        <v>44919</v>
      </c>
      <c r="C977" s="180" t="s">
        <v>13</v>
      </c>
      <c r="D977">
        <v>2</v>
      </c>
      <c r="E977" s="180" t="s">
        <v>15</v>
      </c>
      <c r="F977">
        <v>2400</v>
      </c>
      <c r="G977" s="180" t="s">
        <v>20</v>
      </c>
      <c r="H977" s="180" t="s">
        <v>31</v>
      </c>
      <c r="I977" s="180" t="s">
        <v>79</v>
      </c>
      <c r="J977">
        <v>2017</v>
      </c>
    </row>
    <row r="978" spans="1:10" x14ac:dyDescent="0.2">
      <c r="A978" s="180" t="s">
        <v>1358</v>
      </c>
      <c r="B978" s="181">
        <v>44921</v>
      </c>
      <c r="C978" s="180" t="s">
        <v>13</v>
      </c>
      <c r="D978">
        <v>2</v>
      </c>
      <c r="E978" s="180" t="s">
        <v>15</v>
      </c>
      <c r="F978">
        <v>3120</v>
      </c>
      <c r="G978" s="180" t="s">
        <v>20</v>
      </c>
      <c r="H978" s="180" t="s">
        <v>31</v>
      </c>
      <c r="I978" s="180" t="s">
        <v>79</v>
      </c>
      <c r="J978">
        <v>2017</v>
      </c>
    </row>
    <row r="979" spans="1:10" x14ac:dyDescent="0.2">
      <c r="A979" s="180" t="s">
        <v>1359</v>
      </c>
      <c r="B979" s="181">
        <v>44921</v>
      </c>
      <c r="C979" s="180" t="s">
        <v>13</v>
      </c>
      <c r="D979">
        <v>24</v>
      </c>
      <c r="E979" s="180" t="s">
        <v>15</v>
      </c>
      <c r="F979">
        <v>5080</v>
      </c>
      <c r="G979" s="180" t="s">
        <v>20</v>
      </c>
      <c r="H979" s="180" t="s">
        <v>34</v>
      </c>
      <c r="I979" s="180" t="s">
        <v>79</v>
      </c>
      <c r="J979">
        <v>2017</v>
      </c>
    </row>
    <row r="980" spans="1:10" x14ac:dyDescent="0.2">
      <c r="A980" s="180" t="s">
        <v>1360</v>
      </c>
      <c r="B980" s="181">
        <v>44921</v>
      </c>
      <c r="C980" s="180" t="s">
        <v>13</v>
      </c>
      <c r="D980">
        <v>17</v>
      </c>
      <c r="E980" s="180" t="s">
        <v>15</v>
      </c>
      <c r="F980">
        <v>6220</v>
      </c>
      <c r="G980" s="180" t="s">
        <v>20</v>
      </c>
      <c r="H980" s="180" t="s">
        <v>34</v>
      </c>
      <c r="I980" s="180" t="s">
        <v>79</v>
      </c>
      <c r="J980">
        <v>2017</v>
      </c>
    </row>
    <row r="981" spans="1:10" x14ac:dyDescent="0.2">
      <c r="A981" s="180" t="s">
        <v>1361</v>
      </c>
      <c r="B981" s="181">
        <v>44921</v>
      </c>
      <c r="C981" s="180" t="s">
        <v>23</v>
      </c>
      <c r="D981">
        <v>31</v>
      </c>
      <c r="E981" s="180" t="s">
        <v>35</v>
      </c>
      <c r="F981">
        <v>1000</v>
      </c>
      <c r="G981" s="180" t="s">
        <v>20</v>
      </c>
      <c r="H981" s="180" t="s">
        <v>18</v>
      </c>
      <c r="I981" s="180" t="s">
        <v>82</v>
      </c>
      <c r="J981">
        <v>2019</v>
      </c>
    </row>
    <row r="982" spans="1:10" x14ac:dyDescent="0.2">
      <c r="A982" s="180" t="s">
        <v>1362</v>
      </c>
      <c r="B982" s="181">
        <v>44922</v>
      </c>
      <c r="C982" s="180" t="s">
        <v>13</v>
      </c>
      <c r="D982">
        <v>3</v>
      </c>
      <c r="E982" s="180" t="s">
        <v>15</v>
      </c>
      <c r="F982">
        <v>1100</v>
      </c>
      <c r="G982" s="180" t="s">
        <v>20</v>
      </c>
      <c r="H982" s="180" t="s">
        <v>31</v>
      </c>
      <c r="I982" s="180" t="s">
        <v>79</v>
      </c>
      <c r="J982">
        <v>2017</v>
      </c>
    </row>
    <row r="983" spans="1:10" x14ac:dyDescent="0.2">
      <c r="A983" s="180" t="s">
        <v>1363</v>
      </c>
      <c r="B983" s="181">
        <v>44922</v>
      </c>
      <c r="C983" s="180" t="s">
        <v>13</v>
      </c>
      <c r="D983">
        <v>1</v>
      </c>
      <c r="E983" s="180" t="s">
        <v>15</v>
      </c>
      <c r="F983">
        <v>1200</v>
      </c>
      <c r="G983" s="180" t="s">
        <v>20</v>
      </c>
      <c r="H983" s="180" t="s">
        <v>31</v>
      </c>
      <c r="I983" s="180" t="s">
        <v>79</v>
      </c>
      <c r="J983">
        <v>2017</v>
      </c>
    </row>
    <row r="984" spans="1:10" x14ac:dyDescent="0.2">
      <c r="A984" s="180" t="s">
        <v>1364</v>
      </c>
      <c r="B984" s="181">
        <v>44922</v>
      </c>
      <c r="C984" s="180" t="s">
        <v>13</v>
      </c>
      <c r="D984">
        <v>22</v>
      </c>
      <c r="E984" s="180" t="s">
        <v>15</v>
      </c>
      <c r="F984">
        <v>1300</v>
      </c>
      <c r="G984" s="180" t="s">
        <v>20</v>
      </c>
      <c r="H984" s="180" t="s">
        <v>34</v>
      </c>
      <c r="I984" s="180" t="s">
        <v>79</v>
      </c>
      <c r="J984">
        <v>2017</v>
      </c>
    </row>
    <row r="985" spans="1:10" x14ac:dyDescent="0.2">
      <c r="A985" s="180" t="s">
        <v>1365</v>
      </c>
      <c r="B985" s="181">
        <v>44922</v>
      </c>
      <c r="C985" s="180" t="s">
        <v>13</v>
      </c>
      <c r="D985">
        <v>18</v>
      </c>
      <c r="E985" s="180" t="s">
        <v>15</v>
      </c>
      <c r="F985">
        <v>1400</v>
      </c>
      <c r="G985" s="180" t="s">
        <v>20</v>
      </c>
      <c r="H985" s="180" t="s">
        <v>34</v>
      </c>
      <c r="I985" s="180" t="s">
        <v>79</v>
      </c>
      <c r="J985">
        <v>2017</v>
      </c>
    </row>
    <row r="986" spans="1:10" x14ac:dyDescent="0.2">
      <c r="A986" s="180" t="s">
        <v>1366</v>
      </c>
      <c r="B986" s="181">
        <v>44922</v>
      </c>
      <c r="C986" s="180" t="s">
        <v>23</v>
      </c>
      <c r="D986">
        <v>31</v>
      </c>
      <c r="E986" s="180" t="s">
        <v>35</v>
      </c>
      <c r="F986">
        <v>1500</v>
      </c>
      <c r="G986" s="180" t="s">
        <v>20</v>
      </c>
      <c r="H986" s="180" t="s">
        <v>18</v>
      </c>
      <c r="I986" s="180" t="s">
        <v>82</v>
      </c>
      <c r="J986">
        <v>2019</v>
      </c>
    </row>
    <row r="987" spans="1:10" x14ac:dyDescent="0.2">
      <c r="A987" s="180" t="s">
        <v>1367</v>
      </c>
      <c r="B987" s="181">
        <v>44921</v>
      </c>
      <c r="C987" s="180" t="s">
        <v>21</v>
      </c>
      <c r="D987">
        <v>10</v>
      </c>
      <c r="E987" s="180" t="s">
        <v>22</v>
      </c>
      <c r="F987">
        <v>1600</v>
      </c>
      <c r="G987" s="180" t="s">
        <v>20</v>
      </c>
      <c r="H987" s="180" t="s">
        <v>18</v>
      </c>
      <c r="I987" s="180" t="s">
        <v>81</v>
      </c>
      <c r="J987">
        <v>2018</v>
      </c>
    </row>
    <row r="988" spans="1:10" x14ac:dyDescent="0.2">
      <c r="A988" s="180" t="s">
        <v>1368</v>
      </c>
      <c r="B988" s="181">
        <v>44922</v>
      </c>
      <c r="C988" s="180" t="s">
        <v>21</v>
      </c>
      <c r="D988">
        <v>10</v>
      </c>
      <c r="E988" s="180" t="s">
        <v>22</v>
      </c>
      <c r="F988">
        <v>1700</v>
      </c>
      <c r="G988" s="180" t="s">
        <v>20</v>
      </c>
      <c r="H988" s="180" t="s">
        <v>18</v>
      </c>
      <c r="I988" s="180" t="s">
        <v>81</v>
      </c>
      <c r="J988">
        <v>2018</v>
      </c>
    </row>
    <row r="989" spans="1:10" x14ac:dyDescent="0.2">
      <c r="A989" s="180" t="s">
        <v>1369</v>
      </c>
      <c r="B989" s="181">
        <v>44923</v>
      </c>
      <c r="C989" s="180" t="s">
        <v>13</v>
      </c>
      <c r="D989">
        <v>17</v>
      </c>
      <c r="E989" s="180" t="s">
        <v>15</v>
      </c>
      <c r="F989">
        <v>1800</v>
      </c>
      <c r="G989" s="180" t="s">
        <v>20</v>
      </c>
      <c r="H989" s="180" t="s">
        <v>34</v>
      </c>
      <c r="I989" s="180" t="s">
        <v>79</v>
      </c>
      <c r="J989">
        <v>2017</v>
      </c>
    </row>
    <row r="990" spans="1:10" x14ac:dyDescent="0.2">
      <c r="A990" s="180" t="s">
        <v>1370</v>
      </c>
      <c r="B990" s="181">
        <v>44923</v>
      </c>
      <c r="C990" s="180" t="s">
        <v>23</v>
      </c>
      <c r="D990">
        <v>31</v>
      </c>
      <c r="E990" s="180" t="s">
        <v>35</v>
      </c>
      <c r="F990">
        <v>1900</v>
      </c>
      <c r="G990" s="180" t="s">
        <v>20</v>
      </c>
      <c r="H990" s="180" t="s">
        <v>18</v>
      </c>
      <c r="I990" s="180" t="s">
        <v>82</v>
      </c>
      <c r="J990">
        <v>2019</v>
      </c>
    </row>
    <row r="991" spans="1:10" x14ac:dyDescent="0.2">
      <c r="A991" s="180" t="s">
        <v>1371</v>
      </c>
      <c r="B991" s="181">
        <v>44923</v>
      </c>
      <c r="C991" s="180" t="s">
        <v>13</v>
      </c>
      <c r="D991">
        <v>22</v>
      </c>
      <c r="E991" s="180" t="s">
        <v>15</v>
      </c>
      <c r="F991">
        <v>2000</v>
      </c>
      <c r="G991" s="180" t="s">
        <v>20</v>
      </c>
      <c r="H991" s="180" t="s">
        <v>34</v>
      </c>
      <c r="I991" s="180" t="s">
        <v>79</v>
      </c>
      <c r="J991">
        <v>2017</v>
      </c>
    </row>
    <row r="992" spans="1:10" x14ac:dyDescent="0.2">
      <c r="A992" s="180" t="s">
        <v>1372</v>
      </c>
      <c r="B992" s="181">
        <v>44923</v>
      </c>
      <c r="C992" s="180" t="s">
        <v>13</v>
      </c>
      <c r="D992">
        <v>1</v>
      </c>
      <c r="E992" s="180" t="s">
        <v>15</v>
      </c>
      <c r="F992">
        <v>2100</v>
      </c>
      <c r="G992" s="180" t="s">
        <v>20</v>
      </c>
      <c r="H992" s="180" t="s">
        <v>31</v>
      </c>
      <c r="I992" s="180" t="s">
        <v>79</v>
      </c>
      <c r="J992">
        <v>2017</v>
      </c>
    </row>
    <row r="993" spans="1:10" x14ac:dyDescent="0.2">
      <c r="A993" s="180" t="s">
        <v>1373</v>
      </c>
      <c r="B993" s="181">
        <v>44923</v>
      </c>
      <c r="C993" s="180" t="s">
        <v>13</v>
      </c>
      <c r="D993">
        <v>3</v>
      </c>
      <c r="E993" s="180" t="s">
        <v>15</v>
      </c>
      <c r="F993">
        <v>2200</v>
      </c>
      <c r="G993" s="180" t="s">
        <v>20</v>
      </c>
      <c r="H993" s="180" t="s">
        <v>31</v>
      </c>
      <c r="I993" s="180" t="s">
        <v>79</v>
      </c>
      <c r="J993">
        <v>2017</v>
      </c>
    </row>
    <row r="994" spans="1:10" x14ac:dyDescent="0.2">
      <c r="A994" s="180" t="s">
        <v>1374</v>
      </c>
      <c r="B994" s="181">
        <v>44923</v>
      </c>
      <c r="C994" s="180" t="s">
        <v>21</v>
      </c>
      <c r="D994">
        <v>10</v>
      </c>
      <c r="E994" s="180" t="s">
        <v>22</v>
      </c>
      <c r="F994">
        <v>2300</v>
      </c>
      <c r="G994" s="180" t="s">
        <v>20</v>
      </c>
      <c r="H994" s="180" t="s">
        <v>18</v>
      </c>
      <c r="I994" s="180" t="s">
        <v>81</v>
      </c>
      <c r="J994">
        <v>2018</v>
      </c>
    </row>
    <row r="995" spans="1:10" x14ac:dyDescent="0.2">
      <c r="A995" s="180" t="s">
        <v>1375</v>
      </c>
      <c r="B995" s="181">
        <v>44924</v>
      </c>
      <c r="C995" s="180" t="s">
        <v>21</v>
      </c>
      <c r="D995">
        <v>10</v>
      </c>
      <c r="E995" s="180" t="s">
        <v>22</v>
      </c>
      <c r="F995">
        <v>2400</v>
      </c>
      <c r="G995" s="180" t="s">
        <v>20</v>
      </c>
      <c r="H995" s="180" t="s">
        <v>18</v>
      </c>
      <c r="I995" s="180" t="s">
        <v>81</v>
      </c>
      <c r="J995">
        <v>2018</v>
      </c>
    </row>
    <row r="996" spans="1:10" x14ac:dyDescent="0.2">
      <c r="A996" s="180" t="s">
        <v>1376</v>
      </c>
      <c r="B996" s="181">
        <v>44924</v>
      </c>
      <c r="C996" s="180" t="s">
        <v>23</v>
      </c>
      <c r="D996">
        <v>30</v>
      </c>
      <c r="E996" s="180" t="s">
        <v>35</v>
      </c>
      <c r="F996">
        <v>1900</v>
      </c>
      <c r="G996" s="180" t="s">
        <v>20</v>
      </c>
      <c r="H996" s="180" t="s">
        <v>18</v>
      </c>
      <c r="I996" s="180" t="s">
        <v>82</v>
      </c>
      <c r="J996">
        <v>2019</v>
      </c>
    </row>
    <row r="997" spans="1:10" x14ac:dyDescent="0.2">
      <c r="A997" s="180" t="s">
        <v>1377</v>
      </c>
      <c r="B997" s="181">
        <v>44924</v>
      </c>
      <c r="C997" s="180" t="s">
        <v>13</v>
      </c>
      <c r="D997">
        <v>4</v>
      </c>
      <c r="E997" s="180" t="s">
        <v>15</v>
      </c>
      <c r="F997">
        <v>1000</v>
      </c>
      <c r="G997" s="180" t="s">
        <v>20</v>
      </c>
      <c r="H997" s="180" t="s">
        <v>31</v>
      </c>
      <c r="I997" s="180" t="s">
        <v>79</v>
      </c>
      <c r="J997">
        <v>2017</v>
      </c>
    </row>
    <row r="998" spans="1:10" x14ac:dyDescent="0.2">
      <c r="A998" s="180" t="s">
        <v>1378</v>
      </c>
      <c r="B998" s="181">
        <v>44924</v>
      </c>
      <c r="C998" s="180" t="s">
        <v>13</v>
      </c>
      <c r="D998">
        <v>4</v>
      </c>
      <c r="E998" s="180" t="s">
        <v>15</v>
      </c>
      <c r="F998">
        <v>1100</v>
      </c>
      <c r="G998" s="180" t="s">
        <v>20</v>
      </c>
      <c r="H998" s="180" t="s">
        <v>31</v>
      </c>
      <c r="I998" s="180" t="s">
        <v>79</v>
      </c>
      <c r="J998">
        <v>2017</v>
      </c>
    </row>
    <row r="999" spans="1:10" x14ac:dyDescent="0.2">
      <c r="A999" s="180" t="s">
        <v>1379</v>
      </c>
      <c r="B999" s="181">
        <v>44924</v>
      </c>
      <c r="C999" s="180" t="s">
        <v>13</v>
      </c>
      <c r="D999">
        <v>18</v>
      </c>
      <c r="E999" s="180" t="s">
        <v>15</v>
      </c>
      <c r="F999">
        <v>1200</v>
      </c>
      <c r="G999" s="180" t="s">
        <v>20</v>
      </c>
      <c r="H999" s="180" t="s">
        <v>34</v>
      </c>
      <c r="I999" s="180" t="s">
        <v>79</v>
      </c>
      <c r="J999">
        <v>2017</v>
      </c>
    </row>
    <row r="1000" spans="1:10" x14ac:dyDescent="0.2">
      <c r="A1000" s="180" t="s">
        <v>1380</v>
      </c>
      <c r="B1000" s="181">
        <v>44924</v>
      </c>
      <c r="C1000" s="180" t="s">
        <v>13</v>
      </c>
      <c r="D1000">
        <v>18</v>
      </c>
      <c r="E1000" s="180" t="s">
        <v>15</v>
      </c>
      <c r="F1000">
        <v>1300</v>
      </c>
      <c r="G1000" s="180" t="s">
        <v>20</v>
      </c>
      <c r="H1000" s="180" t="s">
        <v>34</v>
      </c>
      <c r="I1000" s="180" t="s">
        <v>79</v>
      </c>
      <c r="J1000">
        <v>2017</v>
      </c>
    </row>
    <row r="1001" spans="1:10" x14ac:dyDescent="0.2">
      <c r="A1001" s="180" t="s">
        <v>1381</v>
      </c>
      <c r="B1001" s="181">
        <v>44925</v>
      </c>
      <c r="C1001" s="180" t="s">
        <v>13</v>
      </c>
      <c r="D1001">
        <v>18</v>
      </c>
      <c r="E1001" s="180" t="s">
        <v>15</v>
      </c>
      <c r="F1001">
        <v>1400</v>
      </c>
      <c r="G1001" s="180" t="s">
        <v>20</v>
      </c>
      <c r="H1001" s="180" t="s">
        <v>34</v>
      </c>
      <c r="I1001" s="180" t="s">
        <v>79</v>
      </c>
      <c r="J1001">
        <v>2017</v>
      </c>
    </row>
    <row r="1002" spans="1:10" x14ac:dyDescent="0.2">
      <c r="A1002" s="180" t="s">
        <v>1382</v>
      </c>
      <c r="B1002" s="181">
        <v>44925</v>
      </c>
      <c r="C1002" s="180" t="s">
        <v>13</v>
      </c>
      <c r="D1002">
        <v>4</v>
      </c>
      <c r="E1002" s="180" t="s">
        <v>15</v>
      </c>
      <c r="F1002">
        <v>1500</v>
      </c>
      <c r="G1002" s="180" t="s">
        <v>20</v>
      </c>
      <c r="H1002" s="180" t="s">
        <v>31</v>
      </c>
      <c r="I1002" s="180" t="s">
        <v>79</v>
      </c>
      <c r="J1002">
        <v>2017</v>
      </c>
    </row>
    <row r="1003" spans="1:10" x14ac:dyDescent="0.2">
      <c r="A1003" s="180" t="s">
        <v>1383</v>
      </c>
      <c r="B1003" s="181">
        <v>44925</v>
      </c>
      <c r="C1003" s="180" t="s">
        <v>13</v>
      </c>
      <c r="D1003">
        <v>18</v>
      </c>
      <c r="E1003" s="180" t="s">
        <v>15</v>
      </c>
      <c r="F1003">
        <v>1600</v>
      </c>
      <c r="G1003" s="180" t="s">
        <v>20</v>
      </c>
      <c r="H1003" s="180" t="s">
        <v>34</v>
      </c>
      <c r="I1003" s="180" t="s">
        <v>79</v>
      </c>
      <c r="J1003">
        <v>2017</v>
      </c>
    </row>
    <row r="1004" spans="1:10" x14ac:dyDescent="0.2">
      <c r="A1004" s="180" t="s">
        <v>1384</v>
      </c>
      <c r="B1004" s="181">
        <v>44831</v>
      </c>
      <c r="C1004" s="180" t="s">
        <v>13</v>
      </c>
      <c r="D1004">
        <v>32</v>
      </c>
      <c r="E1004" s="180" t="s">
        <v>15</v>
      </c>
      <c r="F1004">
        <v>1000</v>
      </c>
      <c r="G1004" s="180" t="s">
        <v>17</v>
      </c>
      <c r="H1004" s="180" t="s">
        <v>18</v>
      </c>
      <c r="I1004" s="180" t="s">
        <v>79</v>
      </c>
      <c r="J1004">
        <v>2017</v>
      </c>
    </row>
    <row r="1005" spans="1:10" x14ac:dyDescent="0.2">
      <c r="A1005" s="180" t="s">
        <v>1385</v>
      </c>
      <c r="B1005" s="181">
        <v>44832</v>
      </c>
      <c r="C1005" s="180" t="s">
        <v>13</v>
      </c>
      <c r="D1005">
        <v>20</v>
      </c>
      <c r="E1005" s="180" t="s">
        <v>15</v>
      </c>
      <c r="F1005">
        <v>1100</v>
      </c>
      <c r="G1005" s="180" t="s">
        <v>17</v>
      </c>
      <c r="H1005" s="180" t="s">
        <v>18</v>
      </c>
      <c r="I1005" s="180" t="s">
        <v>79</v>
      </c>
      <c r="J1005">
        <v>2017</v>
      </c>
    </row>
    <row r="1006" spans="1:10" x14ac:dyDescent="0.2">
      <c r="A1006" s="180" t="s">
        <v>1386</v>
      </c>
      <c r="B1006" s="181">
        <v>44832</v>
      </c>
      <c r="C1006" s="180" t="s">
        <v>13</v>
      </c>
      <c r="D1006">
        <v>18</v>
      </c>
      <c r="E1006" s="180" t="s">
        <v>15</v>
      </c>
      <c r="F1006">
        <v>1200</v>
      </c>
      <c r="G1006" s="180" t="s">
        <v>17</v>
      </c>
      <c r="H1006" s="180" t="s">
        <v>18</v>
      </c>
      <c r="I1006" s="180" t="s">
        <v>79</v>
      </c>
      <c r="J1006">
        <v>2017</v>
      </c>
    </row>
    <row r="1007" spans="1:10" x14ac:dyDescent="0.2">
      <c r="A1007" s="180" t="s">
        <v>1387</v>
      </c>
      <c r="B1007" s="181">
        <v>44832</v>
      </c>
      <c r="C1007" s="180" t="s">
        <v>19</v>
      </c>
      <c r="D1007">
        <v>14</v>
      </c>
      <c r="E1007" s="180" t="s">
        <v>15</v>
      </c>
      <c r="F1007">
        <v>1300</v>
      </c>
      <c r="G1007" s="180" t="s">
        <v>17</v>
      </c>
      <c r="H1007" s="180" t="s">
        <v>18</v>
      </c>
      <c r="I1007" s="180" t="s">
        <v>80</v>
      </c>
      <c r="J1007">
        <v>2017</v>
      </c>
    </row>
    <row r="1008" spans="1:10" x14ac:dyDescent="0.2">
      <c r="A1008" s="180" t="s">
        <v>1388</v>
      </c>
      <c r="B1008" s="181">
        <v>44833</v>
      </c>
      <c r="C1008" s="180" t="s">
        <v>13</v>
      </c>
      <c r="D1008">
        <v>12</v>
      </c>
      <c r="E1008" s="180" t="s">
        <v>15</v>
      </c>
      <c r="F1008">
        <v>1400</v>
      </c>
      <c r="G1008" s="180" t="s">
        <v>17</v>
      </c>
      <c r="H1008" s="180" t="s">
        <v>18</v>
      </c>
      <c r="I1008" s="180" t="s">
        <v>79</v>
      </c>
      <c r="J1008">
        <v>2017</v>
      </c>
    </row>
    <row r="1009" spans="1:10" x14ac:dyDescent="0.2">
      <c r="A1009" s="180" t="s">
        <v>1389</v>
      </c>
      <c r="B1009" s="181">
        <v>44833</v>
      </c>
      <c r="C1009" s="180" t="s">
        <v>13</v>
      </c>
      <c r="D1009">
        <v>26</v>
      </c>
      <c r="E1009" s="180" t="s">
        <v>15</v>
      </c>
      <c r="F1009">
        <v>1500</v>
      </c>
      <c r="G1009" s="180" t="s">
        <v>17</v>
      </c>
      <c r="H1009" s="180" t="s">
        <v>18</v>
      </c>
      <c r="I1009" s="180" t="s">
        <v>79</v>
      </c>
      <c r="J1009">
        <v>2017</v>
      </c>
    </row>
    <row r="1010" spans="1:10" x14ac:dyDescent="0.2">
      <c r="A1010" s="180" t="s">
        <v>1390</v>
      </c>
      <c r="B1010" s="181">
        <v>44833</v>
      </c>
      <c r="C1010" s="180" t="s">
        <v>19</v>
      </c>
      <c r="D1010">
        <v>24</v>
      </c>
      <c r="E1010" s="180" t="s">
        <v>15</v>
      </c>
      <c r="F1010">
        <v>1600</v>
      </c>
      <c r="G1010" s="180" t="s">
        <v>17</v>
      </c>
      <c r="H1010" s="180" t="s">
        <v>18</v>
      </c>
      <c r="I1010" s="180" t="s">
        <v>80</v>
      </c>
      <c r="J1010">
        <v>2017</v>
      </c>
    </row>
    <row r="1011" spans="1:10" x14ac:dyDescent="0.2">
      <c r="A1011" s="180" t="s">
        <v>1391</v>
      </c>
      <c r="B1011" s="181">
        <v>44834</v>
      </c>
      <c r="C1011" s="180" t="s">
        <v>19</v>
      </c>
      <c r="D1011">
        <v>24</v>
      </c>
      <c r="E1011" s="180" t="s">
        <v>15</v>
      </c>
      <c r="F1011">
        <v>1700</v>
      </c>
      <c r="G1011" s="180" t="s">
        <v>17</v>
      </c>
      <c r="H1011" s="180" t="s">
        <v>18</v>
      </c>
      <c r="I1011" s="180" t="s">
        <v>80</v>
      </c>
      <c r="J1011">
        <v>2017</v>
      </c>
    </row>
    <row r="1012" spans="1:10" x14ac:dyDescent="0.2">
      <c r="A1012" s="180" t="s">
        <v>1392</v>
      </c>
      <c r="B1012" s="181">
        <v>44834</v>
      </c>
      <c r="C1012" s="180" t="s">
        <v>13</v>
      </c>
      <c r="D1012">
        <v>9</v>
      </c>
      <c r="E1012" s="180" t="s">
        <v>15</v>
      </c>
      <c r="F1012">
        <v>1800</v>
      </c>
      <c r="G1012" s="180" t="s">
        <v>17</v>
      </c>
      <c r="H1012" s="180" t="s">
        <v>18</v>
      </c>
      <c r="I1012" s="180" t="s">
        <v>79</v>
      </c>
      <c r="J1012">
        <v>2017</v>
      </c>
    </row>
    <row r="1013" spans="1:10" x14ac:dyDescent="0.2">
      <c r="A1013" s="180" t="s">
        <v>1393</v>
      </c>
      <c r="B1013" s="181">
        <v>44834</v>
      </c>
      <c r="C1013" s="180" t="s">
        <v>13</v>
      </c>
      <c r="D1013">
        <v>32</v>
      </c>
      <c r="E1013" s="180" t="s">
        <v>15</v>
      </c>
      <c r="F1013">
        <v>1900</v>
      </c>
      <c r="G1013" s="180" t="s">
        <v>17</v>
      </c>
      <c r="H1013" s="180" t="s">
        <v>18</v>
      </c>
      <c r="I1013" s="180" t="s">
        <v>79</v>
      </c>
      <c r="J1013">
        <v>2017</v>
      </c>
    </row>
    <row r="1014" spans="1:10" x14ac:dyDescent="0.2">
      <c r="A1014" s="180" t="s">
        <v>1394</v>
      </c>
      <c r="B1014" s="181">
        <v>44835</v>
      </c>
      <c r="C1014" s="180" t="s">
        <v>19</v>
      </c>
      <c r="D1014">
        <v>24</v>
      </c>
      <c r="E1014" s="180" t="s">
        <v>15</v>
      </c>
      <c r="F1014">
        <v>2000</v>
      </c>
      <c r="G1014" s="180" t="s">
        <v>17</v>
      </c>
      <c r="H1014" s="180" t="s">
        <v>18</v>
      </c>
      <c r="I1014" s="180" t="s">
        <v>80</v>
      </c>
      <c r="J1014">
        <v>2017</v>
      </c>
    </row>
    <row r="1015" spans="1:10" x14ac:dyDescent="0.2">
      <c r="A1015" s="180" t="s">
        <v>1395</v>
      </c>
      <c r="B1015" s="181">
        <v>44835</v>
      </c>
      <c r="C1015" s="180" t="s">
        <v>13</v>
      </c>
      <c r="D1015">
        <v>23</v>
      </c>
      <c r="E1015" s="180" t="s">
        <v>15</v>
      </c>
      <c r="F1015">
        <v>2100</v>
      </c>
      <c r="G1015" s="180" t="s">
        <v>17</v>
      </c>
      <c r="H1015" s="180" t="s">
        <v>18</v>
      </c>
      <c r="I1015" s="180" t="s">
        <v>79</v>
      </c>
      <c r="J1015">
        <v>2017</v>
      </c>
    </row>
    <row r="1016" spans="1:10" x14ac:dyDescent="0.2">
      <c r="A1016" s="180" t="s">
        <v>1396</v>
      </c>
      <c r="B1016" s="181">
        <v>44835</v>
      </c>
      <c r="C1016" s="180" t="s">
        <v>13</v>
      </c>
      <c r="D1016">
        <v>4</v>
      </c>
      <c r="E1016" s="180" t="s">
        <v>15</v>
      </c>
      <c r="F1016">
        <v>2200</v>
      </c>
      <c r="G1016" s="180" t="s">
        <v>17</v>
      </c>
      <c r="H1016" s="180" t="s">
        <v>18</v>
      </c>
      <c r="I1016" s="180" t="s">
        <v>79</v>
      </c>
      <c r="J1016">
        <v>2017</v>
      </c>
    </row>
    <row r="1017" spans="1:10" x14ac:dyDescent="0.2">
      <c r="A1017" s="180" t="s">
        <v>1397</v>
      </c>
      <c r="B1017" s="181">
        <v>44837</v>
      </c>
      <c r="C1017" s="180" t="s">
        <v>19</v>
      </c>
      <c r="D1017">
        <v>24</v>
      </c>
      <c r="E1017" s="180" t="s">
        <v>15</v>
      </c>
      <c r="F1017">
        <v>2300</v>
      </c>
      <c r="G1017" s="180" t="s">
        <v>17</v>
      </c>
      <c r="H1017" s="180" t="s">
        <v>18</v>
      </c>
      <c r="I1017" s="180" t="s">
        <v>80</v>
      </c>
      <c r="J1017">
        <v>2017</v>
      </c>
    </row>
    <row r="1018" spans="1:10" x14ac:dyDescent="0.2">
      <c r="A1018" s="180" t="s">
        <v>1398</v>
      </c>
      <c r="B1018" s="181">
        <v>44837</v>
      </c>
      <c r="C1018" s="180" t="s">
        <v>13</v>
      </c>
      <c r="D1018">
        <v>17</v>
      </c>
      <c r="E1018" s="180" t="s">
        <v>15</v>
      </c>
      <c r="F1018">
        <v>2400</v>
      </c>
      <c r="G1018" s="180" t="s">
        <v>17</v>
      </c>
      <c r="H1018" s="180" t="s">
        <v>18</v>
      </c>
      <c r="I1018" s="180" t="s">
        <v>79</v>
      </c>
      <c r="J1018">
        <v>2017</v>
      </c>
    </row>
    <row r="1019" spans="1:10" x14ac:dyDescent="0.2">
      <c r="A1019" s="180" t="s">
        <v>1399</v>
      </c>
      <c r="B1019" s="181">
        <v>44837</v>
      </c>
      <c r="C1019" s="180" t="s">
        <v>13</v>
      </c>
      <c r="D1019">
        <v>8</v>
      </c>
      <c r="E1019" s="180" t="s">
        <v>15</v>
      </c>
      <c r="F1019">
        <v>2500</v>
      </c>
      <c r="G1019" s="180" t="s">
        <v>17</v>
      </c>
      <c r="H1019" s="180" t="s">
        <v>18</v>
      </c>
      <c r="I1019" s="180" t="s">
        <v>79</v>
      </c>
      <c r="J1019">
        <v>2017</v>
      </c>
    </row>
    <row r="1020" spans="1:10" x14ac:dyDescent="0.2">
      <c r="A1020" s="180" t="s">
        <v>1400</v>
      </c>
      <c r="B1020" s="181">
        <v>44837</v>
      </c>
      <c r="C1020" s="180" t="s">
        <v>13</v>
      </c>
      <c r="D1020">
        <v>20</v>
      </c>
      <c r="E1020" s="180" t="s">
        <v>15</v>
      </c>
      <c r="F1020">
        <v>2600</v>
      </c>
      <c r="G1020" s="180" t="s">
        <v>17</v>
      </c>
      <c r="H1020" s="180" t="s">
        <v>18</v>
      </c>
      <c r="I1020" s="180" t="s">
        <v>79</v>
      </c>
      <c r="J1020">
        <v>2017</v>
      </c>
    </row>
    <row r="1021" spans="1:10" x14ac:dyDescent="0.2">
      <c r="A1021" s="180" t="s">
        <v>1401</v>
      </c>
      <c r="B1021" s="181">
        <v>44838</v>
      </c>
      <c r="C1021" s="180" t="s">
        <v>19</v>
      </c>
      <c r="D1021">
        <v>27</v>
      </c>
      <c r="E1021" s="180" t="s">
        <v>15</v>
      </c>
      <c r="F1021">
        <v>2700</v>
      </c>
      <c r="G1021" s="180" t="s">
        <v>17</v>
      </c>
      <c r="H1021" s="180" t="s">
        <v>18</v>
      </c>
      <c r="I1021" s="180" t="s">
        <v>80</v>
      </c>
      <c r="J1021">
        <v>2017</v>
      </c>
    </row>
    <row r="1022" spans="1:10" x14ac:dyDescent="0.2">
      <c r="A1022" s="180" t="s">
        <v>1402</v>
      </c>
      <c r="B1022" s="181">
        <v>44838</v>
      </c>
      <c r="C1022" s="180" t="s">
        <v>13</v>
      </c>
      <c r="D1022">
        <v>18</v>
      </c>
      <c r="E1022" s="180" t="s">
        <v>15</v>
      </c>
      <c r="F1022">
        <v>2800</v>
      </c>
      <c r="G1022" s="180" t="s">
        <v>17</v>
      </c>
      <c r="H1022" s="180" t="s">
        <v>18</v>
      </c>
      <c r="I1022" s="180" t="s">
        <v>79</v>
      </c>
      <c r="J1022">
        <v>2017</v>
      </c>
    </row>
    <row r="1023" spans="1:10" x14ac:dyDescent="0.2">
      <c r="A1023" s="180" t="s">
        <v>1403</v>
      </c>
      <c r="B1023" s="181">
        <v>44838</v>
      </c>
      <c r="C1023" s="180" t="s">
        <v>13</v>
      </c>
      <c r="D1023">
        <v>16</v>
      </c>
      <c r="E1023" s="180" t="s">
        <v>15</v>
      </c>
      <c r="F1023">
        <v>2900</v>
      </c>
      <c r="G1023" s="180" t="s">
        <v>17</v>
      </c>
      <c r="H1023" s="180" t="s">
        <v>18</v>
      </c>
      <c r="I1023" s="180" t="s">
        <v>79</v>
      </c>
      <c r="J1023">
        <v>2017</v>
      </c>
    </row>
    <row r="1024" spans="1:10" x14ac:dyDescent="0.2">
      <c r="A1024" s="180" t="s">
        <v>1404</v>
      </c>
      <c r="B1024" s="181">
        <v>44838</v>
      </c>
      <c r="C1024" s="180" t="s">
        <v>13</v>
      </c>
      <c r="D1024">
        <v>12</v>
      </c>
      <c r="E1024" s="180" t="s">
        <v>15</v>
      </c>
      <c r="F1024">
        <v>3000</v>
      </c>
      <c r="G1024" s="180" t="s">
        <v>17</v>
      </c>
      <c r="H1024" s="180" t="s">
        <v>18</v>
      </c>
      <c r="I1024" s="180" t="s">
        <v>79</v>
      </c>
      <c r="J1024">
        <v>2017</v>
      </c>
    </row>
    <row r="1025" spans="1:10" x14ac:dyDescent="0.2">
      <c r="A1025" s="180" t="s">
        <v>1405</v>
      </c>
      <c r="B1025" s="181">
        <v>44839</v>
      </c>
      <c r="C1025" s="180" t="s">
        <v>13</v>
      </c>
      <c r="D1025">
        <v>18</v>
      </c>
      <c r="E1025" s="180" t="s">
        <v>15</v>
      </c>
      <c r="F1025">
        <v>1000</v>
      </c>
      <c r="G1025" s="180" t="s">
        <v>17</v>
      </c>
      <c r="H1025" s="180" t="s">
        <v>18</v>
      </c>
      <c r="I1025" s="180" t="s">
        <v>79</v>
      </c>
      <c r="J1025">
        <v>2017</v>
      </c>
    </row>
    <row r="1026" spans="1:10" x14ac:dyDescent="0.2">
      <c r="A1026" s="180" t="s">
        <v>1406</v>
      </c>
      <c r="B1026" s="181">
        <v>44839</v>
      </c>
      <c r="C1026" s="180" t="s">
        <v>19</v>
      </c>
      <c r="D1026">
        <v>24</v>
      </c>
      <c r="E1026" s="180" t="s">
        <v>15</v>
      </c>
      <c r="F1026">
        <v>1100</v>
      </c>
      <c r="G1026" s="180" t="s">
        <v>17</v>
      </c>
      <c r="H1026" s="180" t="s">
        <v>18</v>
      </c>
      <c r="I1026" s="180" t="s">
        <v>80</v>
      </c>
      <c r="J1026">
        <v>2017</v>
      </c>
    </row>
    <row r="1027" spans="1:10" x14ac:dyDescent="0.2">
      <c r="A1027" s="180" t="s">
        <v>1407</v>
      </c>
      <c r="B1027" s="181">
        <v>44839</v>
      </c>
      <c r="C1027" s="180" t="s">
        <v>19</v>
      </c>
      <c r="D1027">
        <v>6</v>
      </c>
      <c r="E1027" s="180" t="s">
        <v>15</v>
      </c>
      <c r="F1027">
        <v>1200</v>
      </c>
      <c r="G1027" s="180" t="s">
        <v>17</v>
      </c>
      <c r="H1027" s="180" t="s">
        <v>18</v>
      </c>
      <c r="I1027" s="180" t="s">
        <v>80</v>
      </c>
      <c r="J1027">
        <v>2017</v>
      </c>
    </row>
    <row r="1028" spans="1:10" x14ac:dyDescent="0.2">
      <c r="A1028" s="180" t="s">
        <v>1408</v>
      </c>
      <c r="B1028" s="181">
        <v>44839</v>
      </c>
      <c r="C1028" s="180" t="s">
        <v>13</v>
      </c>
      <c r="D1028">
        <v>13</v>
      </c>
      <c r="E1028" s="180" t="s">
        <v>15</v>
      </c>
      <c r="F1028">
        <v>1300</v>
      </c>
      <c r="G1028" s="180" t="s">
        <v>17</v>
      </c>
      <c r="H1028" s="180" t="s">
        <v>18</v>
      </c>
      <c r="I1028" s="180" t="s">
        <v>79</v>
      </c>
      <c r="J1028">
        <v>2017</v>
      </c>
    </row>
    <row r="1029" spans="1:10" x14ac:dyDescent="0.2">
      <c r="A1029" s="180" t="s">
        <v>1409</v>
      </c>
      <c r="B1029" s="181">
        <v>44839</v>
      </c>
      <c r="C1029" s="180" t="s">
        <v>13</v>
      </c>
      <c r="D1029">
        <v>10</v>
      </c>
      <c r="E1029" s="180" t="s">
        <v>15</v>
      </c>
      <c r="F1029">
        <v>1400</v>
      </c>
      <c r="G1029" s="180" t="s">
        <v>17</v>
      </c>
      <c r="H1029" s="180" t="s">
        <v>18</v>
      </c>
      <c r="I1029" s="180" t="s">
        <v>79</v>
      </c>
      <c r="J1029">
        <v>2017</v>
      </c>
    </row>
    <row r="1030" spans="1:10" x14ac:dyDescent="0.2">
      <c r="A1030" s="180" t="s">
        <v>1410</v>
      </c>
      <c r="B1030" s="181">
        <v>44840</v>
      </c>
      <c r="C1030" s="180" t="s">
        <v>13</v>
      </c>
      <c r="D1030">
        <v>6</v>
      </c>
      <c r="E1030" s="180" t="s">
        <v>15</v>
      </c>
      <c r="F1030">
        <v>1500</v>
      </c>
      <c r="G1030" s="180" t="s">
        <v>17</v>
      </c>
      <c r="H1030" s="180" t="s">
        <v>18</v>
      </c>
      <c r="I1030" s="180" t="s">
        <v>79</v>
      </c>
      <c r="J1030">
        <v>2017</v>
      </c>
    </row>
    <row r="1031" spans="1:10" x14ac:dyDescent="0.2">
      <c r="A1031" s="180" t="s">
        <v>1411</v>
      </c>
      <c r="B1031" s="181">
        <v>44840</v>
      </c>
      <c r="C1031" s="180" t="s">
        <v>13</v>
      </c>
      <c r="D1031">
        <v>11</v>
      </c>
      <c r="E1031" s="180" t="s">
        <v>15</v>
      </c>
      <c r="F1031">
        <v>1600</v>
      </c>
      <c r="G1031" s="180" t="s">
        <v>17</v>
      </c>
      <c r="H1031" s="180" t="s">
        <v>18</v>
      </c>
      <c r="I1031" s="180" t="s">
        <v>79</v>
      </c>
      <c r="J1031">
        <v>2017</v>
      </c>
    </row>
    <row r="1032" spans="1:10" x14ac:dyDescent="0.2">
      <c r="A1032" s="180" t="s">
        <v>1412</v>
      </c>
      <c r="B1032" s="181">
        <v>44840</v>
      </c>
      <c r="C1032" s="180" t="s">
        <v>19</v>
      </c>
      <c r="D1032">
        <v>20</v>
      </c>
      <c r="E1032" s="180" t="s">
        <v>15</v>
      </c>
      <c r="F1032">
        <v>1700</v>
      </c>
      <c r="G1032" s="180" t="s">
        <v>17</v>
      </c>
      <c r="H1032" s="180" t="s">
        <v>18</v>
      </c>
      <c r="I1032" s="180" t="s">
        <v>80</v>
      </c>
      <c r="J1032">
        <v>2017</v>
      </c>
    </row>
    <row r="1033" spans="1:10" x14ac:dyDescent="0.2">
      <c r="A1033" s="180" t="s">
        <v>1413</v>
      </c>
      <c r="B1033" s="181">
        <v>44840</v>
      </c>
      <c r="C1033" s="180" t="s">
        <v>19</v>
      </c>
      <c r="D1033">
        <v>4</v>
      </c>
      <c r="E1033" s="180" t="s">
        <v>15</v>
      </c>
      <c r="F1033">
        <v>1800</v>
      </c>
      <c r="G1033" s="180" t="s">
        <v>17</v>
      </c>
      <c r="H1033" s="180" t="s">
        <v>18</v>
      </c>
      <c r="I1033" s="180" t="s">
        <v>80</v>
      </c>
      <c r="J1033">
        <v>2017</v>
      </c>
    </row>
    <row r="1034" spans="1:10" x14ac:dyDescent="0.2">
      <c r="A1034" s="180" t="s">
        <v>1414</v>
      </c>
      <c r="B1034" s="181">
        <v>44840</v>
      </c>
      <c r="C1034" s="180" t="s">
        <v>19</v>
      </c>
      <c r="D1034">
        <v>2</v>
      </c>
      <c r="E1034" s="180" t="s">
        <v>15</v>
      </c>
      <c r="F1034">
        <v>1900</v>
      </c>
      <c r="G1034" s="180" t="s">
        <v>17</v>
      </c>
      <c r="H1034" s="180" t="s">
        <v>18</v>
      </c>
      <c r="I1034" s="180" t="s">
        <v>80</v>
      </c>
      <c r="J1034">
        <v>2017</v>
      </c>
    </row>
    <row r="1035" spans="1:10" x14ac:dyDescent="0.2">
      <c r="A1035" s="180" t="s">
        <v>1415</v>
      </c>
      <c r="B1035" s="181">
        <v>44840</v>
      </c>
      <c r="C1035" s="180" t="s">
        <v>13</v>
      </c>
      <c r="D1035">
        <v>11</v>
      </c>
      <c r="E1035" s="180" t="s">
        <v>15</v>
      </c>
      <c r="F1035">
        <v>2000</v>
      </c>
      <c r="G1035" s="180" t="s">
        <v>17</v>
      </c>
      <c r="H1035" s="180" t="s">
        <v>18</v>
      </c>
      <c r="I1035" s="180" t="s">
        <v>79</v>
      </c>
      <c r="J1035">
        <v>2017</v>
      </c>
    </row>
    <row r="1036" spans="1:10" x14ac:dyDescent="0.2">
      <c r="A1036" s="180" t="s">
        <v>1416</v>
      </c>
      <c r="B1036" s="181">
        <v>44840</v>
      </c>
      <c r="C1036" s="180" t="s">
        <v>13</v>
      </c>
      <c r="D1036">
        <v>12</v>
      </c>
      <c r="E1036" s="180" t="s">
        <v>15</v>
      </c>
      <c r="F1036">
        <v>2100</v>
      </c>
      <c r="G1036" s="180" t="s">
        <v>17</v>
      </c>
      <c r="H1036" s="180" t="s">
        <v>18</v>
      </c>
      <c r="I1036" s="180" t="s">
        <v>79</v>
      </c>
      <c r="J1036">
        <v>2017</v>
      </c>
    </row>
    <row r="1037" spans="1:10" x14ac:dyDescent="0.2">
      <c r="A1037" s="180" t="s">
        <v>1417</v>
      </c>
      <c r="B1037" s="181">
        <v>44841</v>
      </c>
      <c r="C1037" s="180" t="s">
        <v>19</v>
      </c>
      <c r="D1037">
        <v>27</v>
      </c>
      <c r="E1037" s="180" t="s">
        <v>15</v>
      </c>
      <c r="F1037">
        <v>2200</v>
      </c>
      <c r="G1037" s="180" t="s">
        <v>17</v>
      </c>
      <c r="H1037" s="180" t="s">
        <v>18</v>
      </c>
      <c r="I1037" s="180" t="s">
        <v>80</v>
      </c>
      <c r="J1037">
        <v>2017</v>
      </c>
    </row>
    <row r="1038" spans="1:10" x14ac:dyDescent="0.2">
      <c r="A1038" s="180" t="s">
        <v>1418</v>
      </c>
      <c r="B1038" s="181">
        <v>44841</v>
      </c>
      <c r="C1038" s="180" t="s">
        <v>13</v>
      </c>
      <c r="D1038">
        <v>14</v>
      </c>
      <c r="E1038" s="180" t="s">
        <v>15</v>
      </c>
      <c r="F1038">
        <v>2300</v>
      </c>
      <c r="G1038" s="180" t="s">
        <v>17</v>
      </c>
      <c r="H1038" s="180" t="s">
        <v>18</v>
      </c>
      <c r="I1038" s="180" t="s">
        <v>79</v>
      </c>
      <c r="J1038">
        <v>2017</v>
      </c>
    </row>
    <row r="1039" spans="1:10" x14ac:dyDescent="0.2">
      <c r="A1039" s="180" t="s">
        <v>1419</v>
      </c>
      <c r="B1039" s="181">
        <v>44841</v>
      </c>
      <c r="C1039" s="180" t="s">
        <v>13</v>
      </c>
      <c r="D1039">
        <v>31</v>
      </c>
      <c r="E1039" s="180" t="s">
        <v>15</v>
      </c>
      <c r="F1039">
        <v>2400</v>
      </c>
      <c r="G1039" s="180" t="s">
        <v>17</v>
      </c>
      <c r="H1039" s="180" t="s">
        <v>18</v>
      </c>
      <c r="I1039" s="180" t="s">
        <v>79</v>
      </c>
      <c r="J1039">
        <v>2017</v>
      </c>
    </row>
    <row r="1040" spans="1:10" x14ac:dyDescent="0.2">
      <c r="A1040" s="180" t="s">
        <v>1420</v>
      </c>
      <c r="B1040" s="181">
        <v>44844</v>
      </c>
      <c r="C1040" s="180" t="s">
        <v>19</v>
      </c>
      <c r="D1040">
        <v>20</v>
      </c>
      <c r="E1040" s="180" t="s">
        <v>15</v>
      </c>
      <c r="F1040">
        <v>2500</v>
      </c>
      <c r="G1040" s="180" t="s">
        <v>17</v>
      </c>
      <c r="H1040" s="180" t="s">
        <v>18</v>
      </c>
      <c r="I1040" s="180" t="s">
        <v>80</v>
      </c>
      <c r="J1040">
        <v>2017</v>
      </c>
    </row>
    <row r="1041" spans="1:10" x14ac:dyDescent="0.2">
      <c r="A1041" s="180" t="s">
        <v>1421</v>
      </c>
      <c r="B1041" s="181">
        <v>44844</v>
      </c>
      <c r="C1041" s="180" t="s">
        <v>13</v>
      </c>
      <c r="D1041">
        <v>39</v>
      </c>
      <c r="E1041" s="180" t="s">
        <v>15</v>
      </c>
      <c r="F1041">
        <v>2600</v>
      </c>
      <c r="G1041" s="180" t="s">
        <v>17</v>
      </c>
      <c r="H1041" s="180" t="s">
        <v>18</v>
      </c>
      <c r="I1041" s="180" t="s">
        <v>79</v>
      </c>
      <c r="J1041">
        <v>2017</v>
      </c>
    </row>
    <row r="1042" spans="1:10" x14ac:dyDescent="0.2">
      <c r="A1042" s="180" t="s">
        <v>1422</v>
      </c>
      <c r="B1042" s="181">
        <v>44846</v>
      </c>
      <c r="C1042" s="180" t="s">
        <v>13</v>
      </c>
      <c r="D1042">
        <v>12</v>
      </c>
      <c r="E1042" s="180" t="s">
        <v>15</v>
      </c>
      <c r="F1042">
        <v>2700</v>
      </c>
      <c r="G1042" s="180" t="s">
        <v>17</v>
      </c>
      <c r="H1042" s="180" t="s">
        <v>18</v>
      </c>
      <c r="I1042" s="180" t="s">
        <v>79</v>
      </c>
      <c r="J1042">
        <v>2017</v>
      </c>
    </row>
    <row r="1043" spans="1:10" x14ac:dyDescent="0.2">
      <c r="A1043" s="180" t="s">
        <v>1423</v>
      </c>
      <c r="B1043" s="181">
        <v>44846</v>
      </c>
      <c r="C1043" s="180" t="s">
        <v>13</v>
      </c>
      <c r="D1043">
        <v>15</v>
      </c>
      <c r="E1043" s="180" t="s">
        <v>15</v>
      </c>
      <c r="F1043">
        <v>2800</v>
      </c>
      <c r="G1043" s="180" t="s">
        <v>17</v>
      </c>
      <c r="H1043" s="180" t="s">
        <v>18</v>
      </c>
      <c r="I1043" s="180" t="s">
        <v>79</v>
      </c>
      <c r="J1043">
        <v>2017</v>
      </c>
    </row>
    <row r="1044" spans="1:10" x14ac:dyDescent="0.2">
      <c r="A1044" s="180" t="s">
        <v>1424</v>
      </c>
      <c r="B1044" s="181">
        <v>44846</v>
      </c>
      <c r="C1044" s="180" t="s">
        <v>13</v>
      </c>
      <c r="D1044">
        <v>18</v>
      </c>
      <c r="E1044" s="180" t="s">
        <v>15</v>
      </c>
      <c r="F1044">
        <v>2900</v>
      </c>
      <c r="G1044" s="180" t="s">
        <v>20</v>
      </c>
      <c r="H1044" s="180" t="s">
        <v>18</v>
      </c>
      <c r="I1044" s="180" t="s">
        <v>79</v>
      </c>
      <c r="J1044">
        <v>2017</v>
      </c>
    </row>
    <row r="1045" spans="1:10" x14ac:dyDescent="0.2">
      <c r="A1045" s="180" t="s">
        <v>1425</v>
      </c>
      <c r="B1045" s="181">
        <v>44847</v>
      </c>
      <c r="C1045" s="180" t="s">
        <v>13</v>
      </c>
      <c r="D1045">
        <v>19</v>
      </c>
      <c r="E1045" s="180" t="s">
        <v>15</v>
      </c>
      <c r="F1045">
        <v>3000</v>
      </c>
      <c r="G1045" s="180" t="s">
        <v>17</v>
      </c>
      <c r="H1045" s="180" t="s">
        <v>18</v>
      </c>
      <c r="I1045" s="180" t="s">
        <v>79</v>
      </c>
      <c r="J1045">
        <v>2017</v>
      </c>
    </row>
    <row r="1046" spans="1:10" x14ac:dyDescent="0.2">
      <c r="A1046" s="180" t="s">
        <v>1426</v>
      </c>
      <c r="B1046" s="181">
        <v>44847</v>
      </c>
      <c r="C1046" s="180" t="s">
        <v>13</v>
      </c>
      <c r="D1046">
        <v>13</v>
      </c>
      <c r="E1046" s="180" t="s">
        <v>15</v>
      </c>
      <c r="F1046">
        <v>1000</v>
      </c>
      <c r="G1046" s="180" t="s">
        <v>17</v>
      </c>
      <c r="H1046" s="180" t="s">
        <v>18</v>
      </c>
      <c r="I1046" s="180" t="s">
        <v>79</v>
      </c>
      <c r="J1046">
        <v>2017</v>
      </c>
    </row>
    <row r="1047" spans="1:10" x14ac:dyDescent="0.2">
      <c r="A1047" s="180" t="s">
        <v>1427</v>
      </c>
      <c r="B1047" s="181">
        <v>44848</v>
      </c>
      <c r="C1047" s="180" t="s">
        <v>13</v>
      </c>
      <c r="D1047">
        <v>17</v>
      </c>
      <c r="E1047" s="180" t="s">
        <v>15</v>
      </c>
      <c r="F1047">
        <v>1100</v>
      </c>
      <c r="G1047" s="180" t="s">
        <v>17</v>
      </c>
      <c r="H1047" s="180" t="s">
        <v>18</v>
      </c>
      <c r="I1047" s="180" t="s">
        <v>79</v>
      </c>
      <c r="J1047">
        <v>2017</v>
      </c>
    </row>
    <row r="1048" spans="1:10" x14ac:dyDescent="0.2">
      <c r="A1048" s="180" t="s">
        <v>1428</v>
      </c>
      <c r="B1048" s="181">
        <v>44851</v>
      </c>
      <c r="C1048" s="180" t="s">
        <v>13</v>
      </c>
      <c r="D1048">
        <v>17</v>
      </c>
      <c r="E1048" s="180" t="s">
        <v>15</v>
      </c>
      <c r="F1048">
        <v>1200</v>
      </c>
      <c r="G1048" s="180" t="s">
        <v>17</v>
      </c>
      <c r="H1048" s="180" t="s">
        <v>18</v>
      </c>
      <c r="I1048" s="180" t="s">
        <v>79</v>
      </c>
      <c r="J1048">
        <v>2017</v>
      </c>
    </row>
    <row r="1049" spans="1:10" x14ac:dyDescent="0.2">
      <c r="A1049" s="180" t="s">
        <v>1429</v>
      </c>
      <c r="B1049" s="181">
        <v>44851</v>
      </c>
      <c r="C1049" s="180" t="s">
        <v>13</v>
      </c>
      <c r="D1049">
        <v>27</v>
      </c>
      <c r="E1049" s="180" t="s">
        <v>15</v>
      </c>
      <c r="F1049">
        <v>1300</v>
      </c>
      <c r="G1049" s="180" t="s">
        <v>17</v>
      </c>
      <c r="H1049" s="180" t="s">
        <v>18</v>
      </c>
      <c r="I1049" s="180" t="s">
        <v>79</v>
      </c>
      <c r="J1049">
        <v>2017</v>
      </c>
    </row>
    <row r="1050" spans="1:10" x14ac:dyDescent="0.2">
      <c r="A1050" s="180" t="s">
        <v>1430</v>
      </c>
      <c r="B1050" s="181">
        <v>44851</v>
      </c>
      <c r="C1050" s="180" t="s">
        <v>19</v>
      </c>
      <c r="D1050">
        <v>24</v>
      </c>
      <c r="E1050" s="180" t="s">
        <v>15</v>
      </c>
      <c r="F1050">
        <v>1400</v>
      </c>
      <c r="G1050" s="180" t="s">
        <v>17</v>
      </c>
      <c r="H1050" s="180" t="s">
        <v>18</v>
      </c>
      <c r="I1050" s="180" t="s">
        <v>80</v>
      </c>
      <c r="J1050">
        <v>2017</v>
      </c>
    </row>
    <row r="1051" spans="1:10" x14ac:dyDescent="0.2">
      <c r="A1051" s="180" t="s">
        <v>1431</v>
      </c>
      <c r="B1051" s="181">
        <v>44852</v>
      </c>
      <c r="C1051" s="180" t="s">
        <v>19</v>
      </c>
      <c r="D1051">
        <v>23</v>
      </c>
      <c r="E1051" s="180" t="s">
        <v>15</v>
      </c>
      <c r="F1051">
        <v>1500</v>
      </c>
      <c r="G1051" s="180" t="s">
        <v>17</v>
      </c>
      <c r="H1051" s="180" t="s">
        <v>18</v>
      </c>
      <c r="I1051" s="180" t="s">
        <v>80</v>
      </c>
      <c r="J1051">
        <v>2017</v>
      </c>
    </row>
    <row r="1052" spans="1:10" x14ac:dyDescent="0.2">
      <c r="A1052" s="180" t="s">
        <v>1432</v>
      </c>
      <c r="B1052" s="181">
        <v>44852</v>
      </c>
      <c r="C1052" s="180" t="s">
        <v>13</v>
      </c>
      <c r="D1052">
        <v>18</v>
      </c>
      <c r="E1052" s="180" t="s">
        <v>15</v>
      </c>
      <c r="F1052">
        <v>1600</v>
      </c>
      <c r="G1052" s="180" t="s">
        <v>17</v>
      </c>
      <c r="H1052" s="180" t="s">
        <v>18</v>
      </c>
      <c r="I1052" s="180" t="s">
        <v>79</v>
      </c>
      <c r="J1052">
        <v>2017</v>
      </c>
    </row>
    <row r="1053" spans="1:10" x14ac:dyDescent="0.2">
      <c r="A1053" s="180" t="s">
        <v>1433</v>
      </c>
      <c r="B1053" s="181">
        <v>44852</v>
      </c>
      <c r="C1053" s="180" t="s">
        <v>13</v>
      </c>
      <c r="D1053">
        <v>22</v>
      </c>
      <c r="E1053" s="180" t="s">
        <v>15</v>
      </c>
      <c r="F1053">
        <v>1700</v>
      </c>
      <c r="G1053" s="180" t="s">
        <v>17</v>
      </c>
      <c r="H1053" s="180" t="s">
        <v>18</v>
      </c>
      <c r="I1053" s="180" t="s">
        <v>79</v>
      </c>
      <c r="J1053">
        <v>2017</v>
      </c>
    </row>
    <row r="1054" spans="1:10" x14ac:dyDescent="0.2">
      <c r="A1054" s="180" t="s">
        <v>1434</v>
      </c>
      <c r="B1054" s="181">
        <v>44853</v>
      </c>
      <c r="C1054" s="180" t="s">
        <v>13</v>
      </c>
      <c r="D1054">
        <v>17</v>
      </c>
      <c r="E1054" s="180" t="s">
        <v>15</v>
      </c>
      <c r="F1054">
        <v>1800</v>
      </c>
      <c r="G1054" s="180" t="s">
        <v>17</v>
      </c>
      <c r="H1054" s="180" t="s">
        <v>18</v>
      </c>
      <c r="I1054" s="180" t="s">
        <v>79</v>
      </c>
      <c r="J1054">
        <v>2017</v>
      </c>
    </row>
    <row r="1055" spans="1:10" x14ac:dyDescent="0.2">
      <c r="A1055" s="180" t="s">
        <v>1435</v>
      </c>
      <c r="B1055" s="181">
        <v>44853</v>
      </c>
      <c r="C1055" s="180" t="s">
        <v>13</v>
      </c>
      <c r="D1055">
        <v>14</v>
      </c>
      <c r="E1055" s="180" t="s">
        <v>15</v>
      </c>
      <c r="F1055">
        <v>1900</v>
      </c>
      <c r="G1055" s="180" t="s">
        <v>17</v>
      </c>
      <c r="H1055" s="180" t="s">
        <v>18</v>
      </c>
      <c r="I1055" s="180" t="s">
        <v>79</v>
      </c>
      <c r="J1055">
        <v>2017</v>
      </c>
    </row>
    <row r="1056" spans="1:10" x14ac:dyDescent="0.2">
      <c r="A1056" s="180" t="s">
        <v>1436</v>
      </c>
      <c r="B1056" s="181">
        <v>44853</v>
      </c>
      <c r="C1056" s="180" t="s">
        <v>13</v>
      </c>
      <c r="D1056">
        <v>7</v>
      </c>
      <c r="E1056" s="180" t="s">
        <v>15</v>
      </c>
      <c r="F1056">
        <v>2000</v>
      </c>
      <c r="G1056" s="180" t="s">
        <v>17</v>
      </c>
      <c r="H1056" s="180" t="s">
        <v>18</v>
      </c>
      <c r="I1056" s="180" t="s">
        <v>79</v>
      </c>
      <c r="J1056">
        <v>2017</v>
      </c>
    </row>
    <row r="1057" spans="1:10" x14ac:dyDescent="0.2">
      <c r="A1057" s="180" t="s">
        <v>1437</v>
      </c>
      <c r="B1057" s="181">
        <v>44853</v>
      </c>
      <c r="C1057" s="180" t="s">
        <v>19</v>
      </c>
      <c r="D1057">
        <v>25</v>
      </c>
      <c r="E1057" s="180" t="s">
        <v>15</v>
      </c>
      <c r="F1057">
        <v>2100</v>
      </c>
      <c r="G1057" s="180" t="s">
        <v>17</v>
      </c>
      <c r="H1057" s="180" t="s">
        <v>18</v>
      </c>
      <c r="I1057" s="180" t="s">
        <v>80</v>
      </c>
      <c r="J1057">
        <v>2017</v>
      </c>
    </row>
    <row r="1058" spans="1:10" x14ac:dyDescent="0.2">
      <c r="A1058" s="180" t="s">
        <v>1438</v>
      </c>
      <c r="B1058" s="181">
        <v>44854</v>
      </c>
      <c r="C1058" s="180" t="s">
        <v>13</v>
      </c>
      <c r="D1058">
        <v>24</v>
      </c>
      <c r="E1058" s="180" t="s">
        <v>15</v>
      </c>
      <c r="F1058">
        <v>2200</v>
      </c>
      <c r="G1058" s="180" t="s">
        <v>17</v>
      </c>
      <c r="H1058" s="180" t="s">
        <v>18</v>
      </c>
      <c r="I1058" s="180" t="s">
        <v>79</v>
      </c>
      <c r="J1058">
        <v>2017</v>
      </c>
    </row>
    <row r="1059" spans="1:10" x14ac:dyDescent="0.2">
      <c r="A1059" s="180" t="s">
        <v>1439</v>
      </c>
      <c r="B1059" s="181">
        <v>44854</v>
      </c>
      <c r="C1059" s="180" t="s">
        <v>13</v>
      </c>
      <c r="D1059">
        <v>13</v>
      </c>
      <c r="E1059" s="180" t="s">
        <v>15</v>
      </c>
      <c r="F1059">
        <v>2300</v>
      </c>
      <c r="G1059" s="180" t="s">
        <v>17</v>
      </c>
      <c r="H1059" s="180" t="s">
        <v>18</v>
      </c>
      <c r="I1059" s="180" t="s">
        <v>79</v>
      </c>
      <c r="J1059">
        <v>2017</v>
      </c>
    </row>
    <row r="1060" spans="1:10" x14ac:dyDescent="0.2">
      <c r="A1060" s="180" t="s">
        <v>1440</v>
      </c>
      <c r="B1060" s="181">
        <v>44854</v>
      </c>
      <c r="C1060" s="180" t="s">
        <v>13</v>
      </c>
      <c r="D1060">
        <v>4</v>
      </c>
      <c r="E1060" s="180" t="s">
        <v>15</v>
      </c>
      <c r="F1060">
        <v>2400</v>
      </c>
      <c r="G1060" s="180" t="s">
        <v>17</v>
      </c>
      <c r="H1060" s="180" t="s">
        <v>18</v>
      </c>
      <c r="I1060" s="180" t="s">
        <v>79</v>
      </c>
      <c r="J1060">
        <v>2017</v>
      </c>
    </row>
    <row r="1061" spans="1:10" x14ac:dyDescent="0.2">
      <c r="A1061" s="180" t="s">
        <v>1441</v>
      </c>
      <c r="B1061" s="181">
        <v>44854</v>
      </c>
      <c r="C1061" s="180" t="s">
        <v>19</v>
      </c>
      <c r="D1061">
        <v>25</v>
      </c>
      <c r="E1061" s="180" t="s">
        <v>15</v>
      </c>
      <c r="F1061">
        <v>2500</v>
      </c>
      <c r="G1061" s="180" t="s">
        <v>17</v>
      </c>
      <c r="H1061" s="180" t="s">
        <v>18</v>
      </c>
      <c r="I1061" s="180" t="s">
        <v>80</v>
      </c>
      <c r="J1061">
        <v>2017</v>
      </c>
    </row>
    <row r="1062" spans="1:10" x14ac:dyDescent="0.2">
      <c r="A1062" s="180" t="s">
        <v>1442</v>
      </c>
      <c r="B1062" s="181">
        <v>44855</v>
      </c>
      <c r="C1062" s="180" t="s">
        <v>19</v>
      </c>
      <c r="D1062">
        <v>24</v>
      </c>
      <c r="E1062" s="180" t="s">
        <v>15</v>
      </c>
      <c r="F1062">
        <v>2600</v>
      </c>
      <c r="G1062" s="180" t="s">
        <v>17</v>
      </c>
      <c r="H1062" s="180" t="s">
        <v>18</v>
      </c>
      <c r="I1062" s="180" t="s">
        <v>80</v>
      </c>
      <c r="J1062">
        <v>2017</v>
      </c>
    </row>
    <row r="1063" spans="1:10" x14ac:dyDescent="0.2">
      <c r="A1063" s="180" t="s">
        <v>1443</v>
      </c>
      <c r="B1063" s="181">
        <v>44855</v>
      </c>
      <c r="C1063" s="180" t="s">
        <v>13</v>
      </c>
      <c r="D1063">
        <v>17</v>
      </c>
      <c r="E1063" s="180" t="s">
        <v>15</v>
      </c>
      <c r="F1063">
        <v>2700</v>
      </c>
      <c r="G1063" s="180" t="s">
        <v>17</v>
      </c>
      <c r="H1063" s="180" t="s">
        <v>18</v>
      </c>
      <c r="I1063" s="180" t="s">
        <v>79</v>
      </c>
      <c r="J1063">
        <v>2017</v>
      </c>
    </row>
    <row r="1064" spans="1:10" x14ac:dyDescent="0.2">
      <c r="A1064" s="180" t="s">
        <v>1444</v>
      </c>
      <c r="B1064" s="181">
        <v>44855</v>
      </c>
      <c r="C1064" s="180" t="s">
        <v>13</v>
      </c>
      <c r="D1064">
        <v>22</v>
      </c>
      <c r="E1064" s="180" t="s">
        <v>15</v>
      </c>
      <c r="F1064">
        <v>2800</v>
      </c>
      <c r="G1064" s="180" t="s">
        <v>17</v>
      </c>
      <c r="H1064" s="180" t="s">
        <v>18</v>
      </c>
      <c r="I1064" s="180" t="s">
        <v>79</v>
      </c>
      <c r="J1064">
        <v>2017</v>
      </c>
    </row>
    <row r="1065" spans="1:10" x14ac:dyDescent="0.2">
      <c r="A1065" s="180" t="s">
        <v>1445</v>
      </c>
      <c r="B1065" s="181">
        <v>44858</v>
      </c>
      <c r="C1065" s="180" t="s">
        <v>19</v>
      </c>
      <c r="D1065">
        <v>23</v>
      </c>
      <c r="E1065" s="180" t="s">
        <v>15</v>
      </c>
      <c r="F1065">
        <v>2900</v>
      </c>
      <c r="G1065" s="180" t="s">
        <v>17</v>
      </c>
      <c r="H1065" s="180" t="s">
        <v>18</v>
      </c>
      <c r="I1065" s="180" t="s">
        <v>80</v>
      </c>
      <c r="J1065">
        <v>2017</v>
      </c>
    </row>
    <row r="1066" spans="1:10" x14ac:dyDescent="0.2">
      <c r="A1066" s="180" t="s">
        <v>1446</v>
      </c>
      <c r="B1066" s="181">
        <v>44858</v>
      </c>
      <c r="C1066" s="180" t="s">
        <v>13</v>
      </c>
      <c r="D1066">
        <v>9</v>
      </c>
      <c r="E1066" s="180" t="s">
        <v>15</v>
      </c>
      <c r="F1066">
        <v>3000</v>
      </c>
      <c r="G1066" s="180" t="s">
        <v>17</v>
      </c>
      <c r="H1066" s="180" t="s">
        <v>18</v>
      </c>
      <c r="I1066" s="180" t="s">
        <v>79</v>
      </c>
      <c r="J1066">
        <v>2017</v>
      </c>
    </row>
    <row r="1067" spans="1:10" x14ac:dyDescent="0.2">
      <c r="A1067" s="180" t="s">
        <v>1447</v>
      </c>
      <c r="B1067" s="181">
        <v>44858</v>
      </c>
      <c r="C1067" s="180" t="s">
        <v>13</v>
      </c>
      <c r="D1067">
        <v>5</v>
      </c>
      <c r="E1067" s="180" t="s">
        <v>15</v>
      </c>
      <c r="F1067">
        <v>3100</v>
      </c>
      <c r="G1067" s="180" t="s">
        <v>17</v>
      </c>
      <c r="H1067" s="180" t="s">
        <v>18</v>
      </c>
      <c r="I1067" s="180" t="s">
        <v>79</v>
      </c>
      <c r="J1067">
        <v>2017</v>
      </c>
    </row>
    <row r="1068" spans="1:10" x14ac:dyDescent="0.2">
      <c r="A1068" s="180" t="s">
        <v>1448</v>
      </c>
      <c r="B1068" s="181">
        <v>44858</v>
      </c>
      <c r="C1068" s="180" t="s">
        <v>13</v>
      </c>
      <c r="D1068">
        <v>23</v>
      </c>
      <c r="E1068" s="180" t="s">
        <v>15</v>
      </c>
      <c r="F1068">
        <v>3200</v>
      </c>
      <c r="G1068" s="180" t="s">
        <v>17</v>
      </c>
      <c r="H1068" s="180" t="s">
        <v>18</v>
      </c>
      <c r="I1068" s="180" t="s">
        <v>79</v>
      </c>
      <c r="J1068">
        <v>2017</v>
      </c>
    </row>
    <row r="1069" spans="1:10" x14ac:dyDescent="0.2">
      <c r="A1069" s="180" t="s">
        <v>1449</v>
      </c>
      <c r="B1069" s="181">
        <v>44859</v>
      </c>
      <c r="C1069" s="180" t="s">
        <v>13</v>
      </c>
      <c r="D1069">
        <v>23</v>
      </c>
      <c r="E1069" s="180" t="s">
        <v>15</v>
      </c>
      <c r="F1069">
        <v>3300</v>
      </c>
      <c r="G1069" s="180" t="s">
        <v>17</v>
      </c>
      <c r="H1069" s="180" t="s">
        <v>18</v>
      </c>
      <c r="I1069" s="180" t="s">
        <v>79</v>
      </c>
      <c r="J1069">
        <v>2017</v>
      </c>
    </row>
    <row r="1070" spans="1:10" x14ac:dyDescent="0.2">
      <c r="A1070" s="180" t="s">
        <v>1450</v>
      </c>
      <c r="B1070" s="181">
        <v>44859</v>
      </c>
      <c r="C1070" s="180" t="s">
        <v>13</v>
      </c>
      <c r="D1070">
        <v>9</v>
      </c>
      <c r="E1070" s="180" t="s">
        <v>15</v>
      </c>
      <c r="F1070">
        <v>3400</v>
      </c>
      <c r="G1070" s="180" t="s">
        <v>17</v>
      </c>
      <c r="H1070" s="180" t="s">
        <v>18</v>
      </c>
      <c r="I1070" s="180" t="s">
        <v>79</v>
      </c>
      <c r="J1070">
        <v>2017</v>
      </c>
    </row>
    <row r="1071" spans="1:10" x14ac:dyDescent="0.2">
      <c r="A1071" s="180" t="s">
        <v>1451</v>
      </c>
      <c r="B1071" s="181">
        <v>44859</v>
      </c>
      <c r="C1071" s="180" t="s">
        <v>13</v>
      </c>
      <c r="D1071">
        <v>8</v>
      </c>
      <c r="E1071" s="180" t="s">
        <v>15</v>
      </c>
      <c r="F1071">
        <v>3500</v>
      </c>
      <c r="G1071" s="180" t="s">
        <v>17</v>
      </c>
      <c r="H1071" s="180" t="s">
        <v>18</v>
      </c>
      <c r="I1071" s="180" t="s">
        <v>79</v>
      </c>
      <c r="J1071">
        <v>2017</v>
      </c>
    </row>
    <row r="1072" spans="1:10" x14ac:dyDescent="0.2">
      <c r="A1072" s="180" t="s">
        <v>1452</v>
      </c>
      <c r="B1072" s="181">
        <v>44859</v>
      </c>
      <c r="C1072" s="180" t="s">
        <v>19</v>
      </c>
      <c r="D1072">
        <v>25</v>
      </c>
      <c r="E1072" s="180" t="s">
        <v>15</v>
      </c>
      <c r="F1072">
        <v>3600</v>
      </c>
      <c r="G1072" s="180" t="s">
        <v>17</v>
      </c>
      <c r="H1072" s="180" t="s">
        <v>18</v>
      </c>
      <c r="I1072" s="180" t="s">
        <v>80</v>
      </c>
      <c r="J1072">
        <v>2017</v>
      </c>
    </row>
    <row r="1073" spans="1:10" x14ac:dyDescent="0.2">
      <c r="A1073" s="180" t="s">
        <v>1453</v>
      </c>
      <c r="B1073" s="181">
        <v>44860</v>
      </c>
      <c r="C1073" s="180" t="s">
        <v>21</v>
      </c>
      <c r="D1073">
        <v>9</v>
      </c>
      <c r="E1073" s="180" t="s">
        <v>22</v>
      </c>
      <c r="F1073">
        <v>3700</v>
      </c>
      <c r="G1073" s="180" t="s">
        <v>20</v>
      </c>
      <c r="H1073" s="180" t="s">
        <v>18</v>
      </c>
      <c r="I1073" s="180" t="s">
        <v>81</v>
      </c>
      <c r="J1073">
        <v>2018</v>
      </c>
    </row>
    <row r="1074" spans="1:10" x14ac:dyDescent="0.2">
      <c r="A1074" s="180" t="s">
        <v>1454</v>
      </c>
      <c r="B1074" s="181">
        <v>44860</v>
      </c>
      <c r="C1074" s="180" t="s">
        <v>21</v>
      </c>
      <c r="D1074">
        <v>22</v>
      </c>
      <c r="E1074" s="180" t="s">
        <v>22</v>
      </c>
      <c r="F1074">
        <v>3800</v>
      </c>
      <c r="G1074" s="180" t="s">
        <v>20</v>
      </c>
      <c r="H1074" s="180" t="s">
        <v>18</v>
      </c>
      <c r="I1074" s="180" t="s">
        <v>81</v>
      </c>
      <c r="J1074">
        <v>2018</v>
      </c>
    </row>
    <row r="1075" spans="1:10" x14ac:dyDescent="0.2">
      <c r="A1075" s="180" t="s">
        <v>1455</v>
      </c>
      <c r="B1075" s="181">
        <v>44860</v>
      </c>
      <c r="C1075" s="180" t="s">
        <v>23</v>
      </c>
      <c r="D1075">
        <v>29</v>
      </c>
      <c r="E1075" s="180" t="s">
        <v>22</v>
      </c>
      <c r="F1075">
        <v>3900</v>
      </c>
      <c r="G1075" s="180" t="s">
        <v>20</v>
      </c>
      <c r="H1075" s="180" t="s">
        <v>18</v>
      </c>
      <c r="I1075" s="180" t="s">
        <v>82</v>
      </c>
      <c r="J1075">
        <v>2019</v>
      </c>
    </row>
    <row r="1076" spans="1:10" x14ac:dyDescent="0.2">
      <c r="A1076" s="180" t="s">
        <v>1456</v>
      </c>
      <c r="B1076" s="181">
        <v>44862</v>
      </c>
      <c r="C1076" s="180" t="s">
        <v>21</v>
      </c>
      <c r="D1076">
        <v>15</v>
      </c>
      <c r="E1076" s="180" t="s">
        <v>22</v>
      </c>
      <c r="F1076">
        <v>4000</v>
      </c>
      <c r="G1076" s="180" t="s">
        <v>20</v>
      </c>
      <c r="H1076" s="180" t="s">
        <v>18</v>
      </c>
      <c r="I1076" s="180" t="s">
        <v>81</v>
      </c>
      <c r="J1076">
        <v>2018</v>
      </c>
    </row>
    <row r="1077" spans="1:10" x14ac:dyDescent="0.2">
      <c r="A1077" s="180" t="s">
        <v>1457</v>
      </c>
      <c r="B1077" s="181">
        <v>44862</v>
      </c>
      <c r="C1077" s="180" t="s">
        <v>23</v>
      </c>
      <c r="D1077">
        <v>29</v>
      </c>
      <c r="E1077" s="180" t="s">
        <v>22</v>
      </c>
      <c r="F1077">
        <v>4100</v>
      </c>
      <c r="G1077" s="180" t="s">
        <v>20</v>
      </c>
      <c r="H1077" s="180" t="s">
        <v>18</v>
      </c>
      <c r="I1077" s="180" t="s">
        <v>82</v>
      </c>
      <c r="J1077">
        <v>2019</v>
      </c>
    </row>
    <row r="1078" spans="1:10" x14ac:dyDescent="0.2">
      <c r="A1078" s="180" t="s">
        <v>1458</v>
      </c>
      <c r="B1078" s="181">
        <v>44865</v>
      </c>
      <c r="C1078" s="180" t="s">
        <v>19</v>
      </c>
      <c r="D1078">
        <v>22</v>
      </c>
      <c r="E1078" s="180" t="s">
        <v>22</v>
      </c>
      <c r="F1078">
        <v>4200</v>
      </c>
      <c r="G1078" s="180" t="s">
        <v>20</v>
      </c>
      <c r="H1078" s="180" t="s">
        <v>18</v>
      </c>
      <c r="I1078" s="180" t="s">
        <v>80</v>
      </c>
      <c r="J1078">
        <v>2017</v>
      </c>
    </row>
    <row r="1079" spans="1:10" x14ac:dyDescent="0.2">
      <c r="A1079" s="180" t="s">
        <v>1459</v>
      </c>
      <c r="B1079" s="181">
        <v>44865</v>
      </c>
      <c r="C1079" s="180" t="s">
        <v>23</v>
      </c>
      <c r="D1079">
        <v>28</v>
      </c>
      <c r="E1079" s="180" t="s">
        <v>22</v>
      </c>
      <c r="F1079">
        <v>1540</v>
      </c>
      <c r="G1079" s="180" t="s">
        <v>20</v>
      </c>
      <c r="H1079" s="180" t="s">
        <v>18</v>
      </c>
      <c r="I1079" s="180" t="s">
        <v>82</v>
      </c>
      <c r="J1079">
        <v>2019</v>
      </c>
    </row>
    <row r="1080" spans="1:10" x14ac:dyDescent="0.2">
      <c r="A1080" s="180" t="s">
        <v>1460</v>
      </c>
      <c r="B1080" s="181">
        <v>44865</v>
      </c>
      <c r="C1080" s="180" t="s">
        <v>21</v>
      </c>
      <c r="D1080">
        <v>6</v>
      </c>
      <c r="E1080" s="180" t="s">
        <v>22</v>
      </c>
      <c r="F1080">
        <v>4100</v>
      </c>
      <c r="G1080" s="180" t="s">
        <v>20</v>
      </c>
      <c r="H1080" s="180" t="s">
        <v>18</v>
      </c>
      <c r="I1080" s="180" t="s">
        <v>81</v>
      </c>
      <c r="J1080">
        <v>2018</v>
      </c>
    </row>
    <row r="1081" spans="1:10" x14ac:dyDescent="0.2">
      <c r="A1081" s="180" t="s">
        <v>1461</v>
      </c>
      <c r="B1081" s="181">
        <v>44865</v>
      </c>
      <c r="C1081" s="180" t="s">
        <v>21</v>
      </c>
      <c r="D1081">
        <v>9</v>
      </c>
      <c r="E1081" s="180" t="s">
        <v>22</v>
      </c>
      <c r="F1081">
        <v>4100</v>
      </c>
      <c r="G1081" s="180" t="s">
        <v>20</v>
      </c>
      <c r="H1081" s="180" t="s">
        <v>18</v>
      </c>
      <c r="I1081" s="180" t="s">
        <v>81</v>
      </c>
      <c r="J1081">
        <v>2018</v>
      </c>
    </row>
    <row r="1082" spans="1:10" x14ac:dyDescent="0.2">
      <c r="A1082" s="180" t="s">
        <v>1462</v>
      </c>
      <c r="B1082" s="181">
        <v>44866</v>
      </c>
      <c r="C1082" s="180" t="s">
        <v>21</v>
      </c>
      <c r="D1082">
        <v>6</v>
      </c>
      <c r="E1082" s="180" t="s">
        <v>22</v>
      </c>
      <c r="F1082">
        <v>4100</v>
      </c>
      <c r="G1082" s="180" t="s">
        <v>20</v>
      </c>
      <c r="H1082" s="180" t="s">
        <v>18</v>
      </c>
      <c r="I1082" s="180" t="s">
        <v>81</v>
      </c>
      <c r="J1082">
        <v>2018</v>
      </c>
    </row>
    <row r="1083" spans="1:10" x14ac:dyDescent="0.2">
      <c r="A1083" s="180" t="s">
        <v>1463</v>
      </c>
      <c r="B1083" s="181">
        <v>44866</v>
      </c>
      <c r="C1083" s="180" t="s">
        <v>23</v>
      </c>
      <c r="D1083">
        <v>28</v>
      </c>
      <c r="E1083" s="180" t="s">
        <v>22</v>
      </c>
      <c r="F1083">
        <v>4100</v>
      </c>
      <c r="G1083" s="180" t="s">
        <v>20</v>
      </c>
      <c r="H1083" s="180" t="s">
        <v>18</v>
      </c>
      <c r="I1083" s="180" t="s">
        <v>82</v>
      </c>
      <c r="J1083">
        <v>2019</v>
      </c>
    </row>
    <row r="1084" spans="1:10" x14ac:dyDescent="0.2">
      <c r="A1084" s="180" t="s">
        <v>1464</v>
      </c>
      <c r="B1084" s="181">
        <v>44866</v>
      </c>
      <c r="C1084" s="180" t="s">
        <v>19</v>
      </c>
      <c r="D1084">
        <v>20</v>
      </c>
      <c r="E1084" s="180" t="s">
        <v>22</v>
      </c>
      <c r="F1084">
        <v>4100</v>
      </c>
      <c r="G1084" s="180" t="s">
        <v>20</v>
      </c>
      <c r="H1084" s="180" t="s">
        <v>18</v>
      </c>
      <c r="I1084" s="180" t="s">
        <v>80</v>
      </c>
      <c r="J1084">
        <v>2017</v>
      </c>
    </row>
    <row r="1085" spans="1:10" x14ac:dyDescent="0.2">
      <c r="A1085" s="180" t="s">
        <v>1465</v>
      </c>
      <c r="B1085" s="181">
        <v>44866</v>
      </c>
      <c r="C1085" s="180" t="s">
        <v>21</v>
      </c>
      <c r="D1085">
        <v>1</v>
      </c>
      <c r="E1085" s="180" t="s">
        <v>24</v>
      </c>
      <c r="F1085">
        <v>4100</v>
      </c>
      <c r="G1085" s="180" t="s">
        <v>20</v>
      </c>
      <c r="H1085" s="180" t="s">
        <v>18</v>
      </c>
      <c r="I1085" s="180" t="s">
        <v>81</v>
      </c>
      <c r="J1085">
        <v>2018</v>
      </c>
    </row>
    <row r="1086" spans="1:10" x14ac:dyDescent="0.2">
      <c r="A1086" s="180" t="s">
        <v>1466</v>
      </c>
      <c r="B1086" s="181">
        <v>44866</v>
      </c>
      <c r="C1086" s="180" t="s">
        <v>21</v>
      </c>
      <c r="D1086">
        <v>1</v>
      </c>
      <c r="E1086" s="180" t="s">
        <v>24</v>
      </c>
      <c r="F1086">
        <v>4100</v>
      </c>
      <c r="G1086" s="180" t="s">
        <v>20</v>
      </c>
      <c r="H1086" s="180" t="s">
        <v>18</v>
      </c>
      <c r="I1086" s="180" t="s">
        <v>81</v>
      </c>
      <c r="J1086">
        <v>2018</v>
      </c>
    </row>
    <row r="1087" spans="1:10" x14ac:dyDescent="0.2">
      <c r="A1087" s="180" t="s">
        <v>1467</v>
      </c>
      <c r="B1087" s="181">
        <v>44866</v>
      </c>
      <c r="C1087" s="180" t="s">
        <v>21</v>
      </c>
      <c r="D1087">
        <v>3</v>
      </c>
      <c r="E1087" s="180" t="s">
        <v>25</v>
      </c>
      <c r="F1087">
        <v>4100</v>
      </c>
      <c r="G1087" s="180" t="s">
        <v>20</v>
      </c>
      <c r="H1087" s="180" t="s">
        <v>18</v>
      </c>
      <c r="I1087" s="180" t="s">
        <v>81</v>
      </c>
      <c r="J1087">
        <v>2018</v>
      </c>
    </row>
    <row r="1088" spans="1:10" x14ac:dyDescent="0.2">
      <c r="A1088" s="180" t="s">
        <v>1468</v>
      </c>
      <c r="B1088" s="181">
        <v>44867</v>
      </c>
      <c r="C1088" s="180" t="s">
        <v>23</v>
      </c>
      <c r="D1088">
        <v>28</v>
      </c>
      <c r="E1088" s="180" t="s">
        <v>22</v>
      </c>
      <c r="F1088">
        <v>4100</v>
      </c>
      <c r="G1088" s="180" t="s">
        <v>20</v>
      </c>
      <c r="H1088" s="180" t="s">
        <v>18</v>
      </c>
      <c r="I1088" s="180" t="s">
        <v>82</v>
      </c>
      <c r="J1088">
        <v>2019</v>
      </c>
    </row>
    <row r="1089" spans="1:10" x14ac:dyDescent="0.2">
      <c r="A1089" s="180" t="s">
        <v>1469</v>
      </c>
      <c r="B1089" s="181">
        <v>44867</v>
      </c>
      <c r="C1089" s="180" t="s">
        <v>21</v>
      </c>
      <c r="D1089">
        <v>5</v>
      </c>
      <c r="E1089" s="180" t="s">
        <v>25</v>
      </c>
      <c r="F1089">
        <v>4100</v>
      </c>
      <c r="G1089" s="180" t="s">
        <v>20</v>
      </c>
      <c r="H1089" s="180" t="s">
        <v>18</v>
      </c>
      <c r="I1089" s="180" t="s">
        <v>81</v>
      </c>
      <c r="J1089">
        <v>2018</v>
      </c>
    </row>
    <row r="1090" spans="1:10" x14ac:dyDescent="0.2">
      <c r="A1090" s="180" t="s">
        <v>1470</v>
      </c>
      <c r="B1090" s="181">
        <v>44867</v>
      </c>
      <c r="C1090" s="180" t="s">
        <v>21</v>
      </c>
      <c r="D1090">
        <v>14</v>
      </c>
      <c r="E1090" s="180" t="s">
        <v>22</v>
      </c>
      <c r="F1090">
        <v>4100</v>
      </c>
      <c r="G1090" s="180" t="s">
        <v>20</v>
      </c>
      <c r="H1090" s="180" t="s">
        <v>18</v>
      </c>
      <c r="I1090" s="180" t="s">
        <v>81</v>
      </c>
      <c r="J1090">
        <v>2018</v>
      </c>
    </row>
    <row r="1091" spans="1:10" x14ac:dyDescent="0.2">
      <c r="A1091" s="180" t="s">
        <v>1471</v>
      </c>
      <c r="B1091" s="181">
        <v>44867</v>
      </c>
      <c r="C1091" s="180" t="s">
        <v>19</v>
      </c>
      <c r="D1091">
        <v>19</v>
      </c>
      <c r="E1091" s="180" t="s">
        <v>22</v>
      </c>
      <c r="F1091">
        <v>680</v>
      </c>
      <c r="G1091" s="180" t="s">
        <v>20</v>
      </c>
      <c r="H1091" s="180" t="s">
        <v>18</v>
      </c>
      <c r="I1091" s="180" t="s">
        <v>80</v>
      </c>
      <c r="J1091">
        <v>2017</v>
      </c>
    </row>
    <row r="1092" spans="1:10" x14ac:dyDescent="0.2">
      <c r="A1092" s="180" t="s">
        <v>1472</v>
      </c>
      <c r="B1092" s="181">
        <v>44869</v>
      </c>
      <c r="C1092" s="180" t="s">
        <v>23</v>
      </c>
      <c r="D1092">
        <v>25</v>
      </c>
      <c r="E1092" s="180" t="s">
        <v>22</v>
      </c>
      <c r="F1092">
        <v>1166</v>
      </c>
      <c r="G1092" s="180" t="s">
        <v>20</v>
      </c>
      <c r="H1092" s="180" t="s">
        <v>18</v>
      </c>
      <c r="I1092" s="180" t="s">
        <v>82</v>
      </c>
      <c r="J1092">
        <v>2019</v>
      </c>
    </row>
    <row r="1093" spans="1:10" x14ac:dyDescent="0.2">
      <c r="A1093" s="180" t="s">
        <v>1473</v>
      </c>
      <c r="B1093" s="181">
        <v>44869</v>
      </c>
      <c r="C1093" s="180" t="s">
        <v>23</v>
      </c>
      <c r="D1093">
        <v>4</v>
      </c>
      <c r="E1093" s="180" t="s">
        <v>22</v>
      </c>
      <c r="F1093">
        <v>1652</v>
      </c>
      <c r="G1093" s="180" t="s">
        <v>20</v>
      </c>
      <c r="H1093" s="180" t="s">
        <v>18</v>
      </c>
      <c r="I1093" s="180" t="s">
        <v>82</v>
      </c>
      <c r="J1093">
        <v>2019</v>
      </c>
    </row>
    <row r="1094" spans="1:10" x14ac:dyDescent="0.2">
      <c r="A1094" s="180" t="s">
        <v>1474</v>
      </c>
      <c r="B1094" s="181">
        <v>44869</v>
      </c>
      <c r="C1094" s="180" t="s">
        <v>19</v>
      </c>
      <c r="D1094">
        <v>20</v>
      </c>
      <c r="E1094" s="180" t="s">
        <v>22</v>
      </c>
      <c r="F1094">
        <v>2138</v>
      </c>
      <c r="G1094" s="180" t="s">
        <v>20</v>
      </c>
      <c r="H1094" s="180" t="s">
        <v>18</v>
      </c>
      <c r="I1094" s="180" t="s">
        <v>80</v>
      </c>
      <c r="J1094">
        <v>2017</v>
      </c>
    </row>
    <row r="1095" spans="1:10" x14ac:dyDescent="0.2">
      <c r="A1095" s="180" t="s">
        <v>1475</v>
      </c>
      <c r="B1095" s="181">
        <v>44869</v>
      </c>
      <c r="C1095" s="180" t="s">
        <v>21</v>
      </c>
      <c r="D1095">
        <v>16</v>
      </c>
      <c r="E1095" s="180" t="s">
        <v>22</v>
      </c>
      <c r="F1095">
        <v>2624</v>
      </c>
      <c r="G1095" s="180" t="s">
        <v>20</v>
      </c>
      <c r="H1095" s="180" t="s">
        <v>18</v>
      </c>
      <c r="I1095" s="180" t="s">
        <v>81</v>
      </c>
      <c r="J1095">
        <v>2018</v>
      </c>
    </row>
    <row r="1096" spans="1:10" x14ac:dyDescent="0.2">
      <c r="A1096" s="180" t="s">
        <v>1476</v>
      </c>
      <c r="B1096" s="181">
        <v>44869</v>
      </c>
      <c r="C1096" s="180" t="s">
        <v>21</v>
      </c>
      <c r="D1096">
        <v>5</v>
      </c>
      <c r="E1096" s="180" t="s">
        <v>25</v>
      </c>
      <c r="F1096">
        <v>3110</v>
      </c>
      <c r="G1096" s="180" t="s">
        <v>20</v>
      </c>
      <c r="H1096" s="180" t="s">
        <v>18</v>
      </c>
      <c r="I1096" s="180" t="s">
        <v>81</v>
      </c>
      <c r="J1096">
        <v>2018</v>
      </c>
    </row>
    <row r="1097" spans="1:10" x14ac:dyDescent="0.2">
      <c r="A1097" s="180" t="s">
        <v>1477</v>
      </c>
      <c r="B1097" s="181">
        <v>44870</v>
      </c>
      <c r="C1097" s="180" t="s">
        <v>19</v>
      </c>
      <c r="D1097">
        <v>20</v>
      </c>
      <c r="E1097" s="180" t="s">
        <v>22</v>
      </c>
      <c r="F1097">
        <v>3596</v>
      </c>
      <c r="G1097" s="180" t="s">
        <v>20</v>
      </c>
      <c r="H1097" s="180" t="s">
        <v>18</v>
      </c>
      <c r="I1097" s="180" t="s">
        <v>80</v>
      </c>
      <c r="J1097">
        <v>2017</v>
      </c>
    </row>
    <row r="1098" spans="1:10" x14ac:dyDescent="0.2">
      <c r="A1098" s="180" t="s">
        <v>1478</v>
      </c>
      <c r="B1098" s="181">
        <v>44870</v>
      </c>
      <c r="C1098" s="180" t="s">
        <v>21</v>
      </c>
      <c r="D1098">
        <v>12</v>
      </c>
      <c r="E1098" s="180" t="s">
        <v>22</v>
      </c>
      <c r="F1098">
        <v>4082</v>
      </c>
      <c r="G1098" s="180" t="s">
        <v>20</v>
      </c>
      <c r="H1098" s="180" t="s">
        <v>18</v>
      </c>
      <c r="I1098" s="180" t="s">
        <v>81</v>
      </c>
      <c r="J1098">
        <v>2018</v>
      </c>
    </row>
    <row r="1099" spans="1:10" x14ac:dyDescent="0.2">
      <c r="A1099" s="180" t="s">
        <v>1479</v>
      </c>
      <c r="B1099" s="181">
        <v>44870</v>
      </c>
      <c r="C1099" s="180" t="s">
        <v>23</v>
      </c>
      <c r="D1099">
        <v>28</v>
      </c>
      <c r="E1099" s="180" t="s">
        <v>22</v>
      </c>
      <c r="F1099">
        <v>4568</v>
      </c>
      <c r="G1099" s="180" t="s">
        <v>20</v>
      </c>
      <c r="H1099" s="180" t="s">
        <v>18</v>
      </c>
      <c r="I1099" s="180" t="s">
        <v>82</v>
      </c>
      <c r="J1099">
        <v>2019</v>
      </c>
    </row>
    <row r="1100" spans="1:10" x14ac:dyDescent="0.2">
      <c r="A1100" s="180" t="s">
        <v>1480</v>
      </c>
      <c r="B1100" s="181">
        <v>44870</v>
      </c>
      <c r="C1100" s="180" t="s">
        <v>21</v>
      </c>
      <c r="D1100">
        <v>5</v>
      </c>
      <c r="E1100" s="180" t="s">
        <v>25</v>
      </c>
      <c r="F1100">
        <v>5054</v>
      </c>
      <c r="G1100" s="180" t="s">
        <v>20</v>
      </c>
      <c r="H1100" s="180" t="s">
        <v>18</v>
      </c>
      <c r="I1100" s="180" t="s">
        <v>81</v>
      </c>
      <c r="J1100">
        <v>2018</v>
      </c>
    </row>
    <row r="1101" spans="1:10" x14ac:dyDescent="0.2">
      <c r="A1101" s="180" t="s">
        <v>1481</v>
      </c>
      <c r="B1101" s="181">
        <v>44875</v>
      </c>
      <c r="C1101" s="180" t="s">
        <v>21</v>
      </c>
      <c r="D1101">
        <v>12</v>
      </c>
      <c r="E1101" s="180" t="s">
        <v>22</v>
      </c>
      <c r="F1101">
        <v>5540</v>
      </c>
      <c r="G1101" s="180" t="s">
        <v>20</v>
      </c>
      <c r="H1101" s="180" t="s">
        <v>18</v>
      </c>
      <c r="I1101" s="180" t="s">
        <v>81</v>
      </c>
      <c r="J1101">
        <v>2018</v>
      </c>
    </row>
    <row r="1102" spans="1:10" x14ac:dyDescent="0.2">
      <c r="A1102" s="180" t="s">
        <v>1482</v>
      </c>
      <c r="B1102" s="181">
        <v>44875</v>
      </c>
      <c r="C1102" s="180" t="s">
        <v>19</v>
      </c>
      <c r="D1102">
        <v>3</v>
      </c>
      <c r="E1102" s="180" t="s">
        <v>26</v>
      </c>
      <c r="F1102">
        <v>6026</v>
      </c>
      <c r="G1102" s="180" t="s">
        <v>17</v>
      </c>
      <c r="H1102" s="180" t="s">
        <v>18</v>
      </c>
      <c r="I1102" s="180" t="s">
        <v>80</v>
      </c>
      <c r="J1102">
        <v>2017</v>
      </c>
    </row>
    <row r="1103" spans="1:10" x14ac:dyDescent="0.2">
      <c r="A1103" s="180" t="s">
        <v>1483</v>
      </c>
      <c r="B1103" s="181">
        <v>44875</v>
      </c>
      <c r="C1103" s="180" t="s">
        <v>19</v>
      </c>
      <c r="D1103">
        <v>23</v>
      </c>
      <c r="E1103" s="180" t="s">
        <v>26</v>
      </c>
      <c r="F1103">
        <v>933.6</v>
      </c>
      <c r="G1103" s="180" t="s">
        <v>17</v>
      </c>
      <c r="H1103" s="180" t="s">
        <v>18</v>
      </c>
      <c r="I1103" s="180" t="s">
        <v>80</v>
      </c>
      <c r="J1103">
        <v>2017</v>
      </c>
    </row>
    <row r="1104" spans="1:10" x14ac:dyDescent="0.2">
      <c r="A1104" s="180" t="s">
        <v>1484</v>
      </c>
      <c r="B1104" s="181">
        <v>44875</v>
      </c>
      <c r="C1104" s="180" t="s">
        <v>13</v>
      </c>
      <c r="D1104">
        <v>6</v>
      </c>
      <c r="E1104" s="180" t="s">
        <v>26</v>
      </c>
      <c r="F1104">
        <v>600</v>
      </c>
      <c r="G1104" s="180" t="s">
        <v>17</v>
      </c>
      <c r="H1104" s="180" t="s">
        <v>18</v>
      </c>
      <c r="I1104" s="180" t="s">
        <v>79</v>
      </c>
      <c r="J1104">
        <v>2017</v>
      </c>
    </row>
    <row r="1105" spans="1:10" x14ac:dyDescent="0.2">
      <c r="A1105" s="180" t="s">
        <v>1485</v>
      </c>
      <c r="B1105" s="181">
        <v>44875</v>
      </c>
      <c r="C1105" s="180" t="s">
        <v>13</v>
      </c>
      <c r="D1105">
        <v>13</v>
      </c>
      <c r="E1105" s="180" t="s">
        <v>26</v>
      </c>
      <c r="F1105">
        <v>1445</v>
      </c>
      <c r="G1105" s="180" t="s">
        <v>17</v>
      </c>
      <c r="H1105" s="180" t="s">
        <v>18</v>
      </c>
      <c r="I1105" s="180" t="s">
        <v>79</v>
      </c>
      <c r="J1105">
        <v>2017</v>
      </c>
    </row>
    <row r="1106" spans="1:10" x14ac:dyDescent="0.2">
      <c r="A1106" s="180" t="s">
        <v>1486</v>
      </c>
      <c r="B1106" s="181">
        <v>44875</v>
      </c>
      <c r="C1106" s="180" t="s">
        <v>23</v>
      </c>
      <c r="D1106">
        <v>28</v>
      </c>
      <c r="E1106" s="180" t="s">
        <v>22</v>
      </c>
      <c r="F1106">
        <v>1330</v>
      </c>
      <c r="G1106" s="180" t="s">
        <v>20</v>
      </c>
      <c r="H1106" s="180" t="s">
        <v>18</v>
      </c>
      <c r="I1106" s="180" t="s">
        <v>82</v>
      </c>
      <c r="J1106">
        <v>2019</v>
      </c>
    </row>
    <row r="1107" spans="1:10" x14ac:dyDescent="0.2">
      <c r="A1107" s="180" t="s">
        <v>1487</v>
      </c>
      <c r="B1107" s="181">
        <v>44875</v>
      </c>
      <c r="C1107" s="180" t="s">
        <v>21</v>
      </c>
      <c r="D1107">
        <v>5</v>
      </c>
      <c r="E1107" s="180" t="s">
        <v>25</v>
      </c>
      <c r="F1107">
        <v>1215</v>
      </c>
      <c r="G1107" s="180" t="s">
        <v>20</v>
      </c>
      <c r="H1107" s="180" t="s">
        <v>18</v>
      </c>
      <c r="I1107" s="180" t="s">
        <v>81</v>
      </c>
      <c r="J1107">
        <v>2018</v>
      </c>
    </row>
    <row r="1108" spans="1:10" x14ac:dyDescent="0.2">
      <c r="A1108" s="180" t="s">
        <v>1488</v>
      </c>
      <c r="B1108" s="181">
        <v>44876</v>
      </c>
      <c r="C1108" s="180" t="s">
        <v>19</v>
      </c>
      <c r="D1108">
        <v>42</v>
      </c>
      <c r="E1108" s="180" t="s">
        <v>26</v>
      </c>
      <c r="F1108">
        <v>1100</v>
      </c>
      <c r="G1108" s="180" t="s">
        <v>17</v>
      </c>
      <c r="H1108" s="180" t="s">
        <v>18</v>
      </c>
      <c r="I1108" s="180" t="s">
        <v>80</v>
      </c>
      <c r="J1108">
        <v>2017</v>
      </c>
    </row>
    <row r="1109" spans="1:10" x14ac:dyDescent="0.2">
      <c r="A1109" s="180" t="s">
        <v>1489</v>
      </c>
      <c r="B1109" s="181">
        <v>44876</v>
      </c>
      <c r="C1109" s="180" t="s">
        <v>21</v>
      </c>
      <c r="D1109">
        <v>11</v>
      </c>
      <c r="E1109" s="180" t="s">
        <v>22</v>
      </c>
      <c r="F1109">
        <v>985</v>
      </c>
      <c r="G1109" s="180" t="s">
        <v>20</v>
      </c>
      <c r="H1109" s="180" t="s">
        <v>18</v>
      </c>
      <c r="I1109" s="180" t="s">
        <v>81</v>
      </c>
      <c r="J1109">
        <v>2018</v>
      </c>
    </row>
    <row r="1110" spans="1:10" x14ac:dyDescent="0.2">
      <c r="A1110" s="180" t="s">
        <v>1490</v>
      </c>
      <c r="B1110" s="181">
        <v>44876</v>
      </c>
      <c r="C1110" s="180" t="s">
        <v>23</v>
      </c>
      <c r="D1110">
        <v>10</v>
      </c>
      <c r="E1110" s="180" t="s">
        <v>22</v>
      </c>
      <c r="F1110">
        <v>870</v>
      </c>
      <c r="G1110" s="180" t="s">
        <v>20</v>
      </c>
      <c r="H1110" s="180" t="s">
        <v>18</v>
      </c>
      <c r="I1110" s="180" t="s">
        <v>82</v>
      </c>
      <c r="J1110">
        <v>2019</v>
      </c>
    </row>
    <row r="1111" spans="1:10" x14ac:dyDescent="0.2">
      <c r="A1111" s="180" t="s">
        <v>1491</v>
      </c>
      <c r="B1111" s="181">
        <v>44876</v>
      </c>
      <c r="C1111" s="180" t="s">
        <v>23</v>
      </c>
      <c r="D1111">
        <v>18</v>
      </c>
      <c r="E1111" s="180" t="s">
        <v>22</v>
      </c>
      <c r="F1111">
        <v>755</v>
      </c>
      <c r="G1111" s="180" t="s">
        <v>20</v>
      </c>
      <c r="H1111" s="180" t="s">
        <v>18</v>
      </c>
      <c r="I1111" s="180" t="s">
        <v>82</v>
      </c>
      <c r="J1111">
        <v>2019</v>
      </c>
    </row>
    <row r="1112" spans="1:10" x14ac:dyDescent="0.2">
      <c r="A1112" s="180" t="s">
        <v>1492</v>
      </c>
      <c r="B1112" s="181">
        <v>44876</v>
      </c>
      <c r="C1112" s="180" t="s">
        <v>21</v>
      </c>
      <c r="D1112">
        <v>5</v>
      </c>
      <c r="E1112" s="180" t="s">
        <v>25</v>
      </c>
      <c r="F1112">
        <v>640</v>
      </c>
      <c r="G1112" s="180" t="s">
        <v>20</v>
      </c>
      <c r="H1112" s="180" t="s">
        <v>18</v>
      </c>
      <c r="I1112" s="180" t="s">
        <v>81</v>
      </c>
      <c r="J1112">
        <v>2018</v>
      </c>
    </row>
    <row r="1113" spans="1:10" x14ac:dyDescent="0.2">
      <c r="A1113" s="180" t="s">
        <v>1493</v>
      </c>
      <c r="B1113" s="181">
        <v>44879</v>
      </c>
      <c r="C1113" s="180" t="s">
        <v>19</v>
      </c>
      <c r="D1113">
        <v>11</v>
      </c>
      <c r="E1113" s="180" t="s">
        <v>26</v>
      </c>
      <c r="F1113">
        <v>525</v>
      </c>
      <c r="G1113" s="180" t="s">
        <v>17</v>
      </c>
      <c r="H1113" s="180" t="s">
        <v>18</v>
      </c>
      <c r="I1113" s="180" t="s">
        <v>80</v>
      </c>
      <c r="J1113">
        <v>2017</v>
      </c>
    </row>
    <row r="1114" spans="1:10" x14ac:dyDescent="0.2">
      <c r="A1114" s="180" t="s">
        <v>1494</v>
      </c>
      <c r="B1114" s="181">
        <v>44879</v>
      </c>
      <c r="C1114" s="180" t="s">
        <v>19</v>
      </c>
      <c r="D1114">
        <v>22</v>
      </c>
      <c r="E1114" s="180" t="s">
        <v>26</v>
      </c>
      <c r="F1114">
        <v>410</v>
      </c>
      <c r="G1114" s="180" t="s">
        <v>17</v>
      </c>
      <c r="H1114" s="180" t="s">
        <v>18</v>
      </c>
      <c r="I1114" s="180" t="s">
        <v>80</v>
      </c>
      <c r="J1114">
        <v>2017</v>
      </c>
    </row>
    <row r="1115" spans="1:10" x14ac:dyDescent="0.2">
      <c r="A1115" s="180" t="s">
        <v>1495</v>
      </c>
      <c r="B1115" s="181">
        <v>44879</v>
      </c>
      <c r="C1115" s="180" t="s">
        <v>19</v>
      </c>
      <c r="D1115">
        <v>2</v>
      </c>
      <c r="E1115" s="180" t="s">
        <v>26</v>
      </c>
      <c r="F1115">
        <v>295</v>
      </c>
      <c r="G1115" s="180" t="s">
        <v>17</v>
      </c>
      <c r="H1115" s="180" t="s">
        <v>18</v>
      </c>
      <c r="I1115" s="180" t="s">
        <v>80</v>
      </c>
      <c r="J1115">
        <v>2017</v>
      </c>
    </row>
    <row r="1116" spans="1:10" x14ac:dyDescent="0.2">
      <c r="A1116" s="180" t="s">
        <v>1496</v>
      </c>
      <c r="B1116" s="181">
        <v>44879</v>
      </c>
      <c r="C1116" s="180" t="s">
        <v>19</v>
      </c>
      <c r="D1116">
        <v>7</v>
      </c>
      <c r="E1116" s="180" t="s">
        <v>26</v>
      </c>
      <c r="F1116">
        <v>401</v>
      </c>
      <c r="G1116" s="180" t="s">
        <v>17</v>
      </c>
      <c r="H1116" s="180" t="s">
        <v>18</v>
      </c>
      <c r="I1116" s="180" t="s">
        <v>80</v>
      </c>
      <c r="J1116">
        <v>2017</v>
      </c>
    </row>
    <row r="1117" spans="1:10" x14ac:dyDescent="0.2">
      <c r="A1117" s="180" t="s">
        <v>1497</v>
      </c>
      <c r="B1117" s="181">
        <v>44879</v>
      </c>
      <c r="C1117" s="180" t="s">
        <v>21</v>
      </c>
      <c r="D1117">
        <v>17</v>
      </c>
      <c r="E1117" s="180" t="s">
        <v>25</v>
      </c>
      <c r="F1117">
        <v>1700</v>
      </c>
      <c r="G1117" s="180" t="s">
        <v>20</v>
      </c>
      <c r="H1117" s="180" t="s">
        <v>18</v>
      </c>
      <c r="I1117" s="180" t="s">
        <v>81</v>
      </c>
      <c r="J1117">
        <v>2018</v>
      </c>
    </row>
    <row r="1118" spans="1:10" x14ac:dyDescent="0.2">
      <c r="A1118" s="180" t="s">
        <v>1498</v>
      </c>
      <c r="B1118" s="181">
        <v>44879</v>
      </c>
      <c r="C1118" s="180" t="s">
        <v>23</v>
      </c>
      <c r="D1118">
        <v>23</v>
      </c>
      <c r="E1118" s="180" t="s">
        <v>22</v>
      </c>
      <c r="F1118">
        <v>1238.2</v>
      </c>
      <c r="G1118" s="180" t="s">
        <v>20</v>
      </c>
      <c r="H1118" s="180" t="s">
        <v>18</v>
      </c>
      <c r="I1118" s="180" t="s">
        <v>82</v>
      </c>
      <c r="J1118">
        <v>2019</v>
      </c>
    </row>
    <row r="1119" spans="1:10" x14ac:dyDescent="0.2">
      <c r="A1119" s="180" t="s">
        <v>1499</v>
      </c>
      <c r="B1119" s="181">
        <v>44879</v>
      </c>
      <c r="C1119" s="180" t="s">
        <v>23</v>
      </c>
      <c r="D1119">
        <v>7</v>
      </c>
      <c r="E1119" s="180" t="s">
        <v>22</v>
      </c>
      <c r="F1119">
        <v>361.8</v>
      </c>
      <c r="G1119" s="180" t="s">
        <v>20</v>
      </c>
      <c r="H1119" s="180" t="s">
        <v>18</v>
      </c>
      <c r="I1119" s="180" t="s">
        <v>82</v>
      </c>
      <c r="J1119">
        <v>2019</v>
      </c>
    </row>
    <row r="1120" spans="1:10" x14ac:dyDescent="0.2">
      <c r="A1120" s="180" t="s">
        <v>1500</v>
      </c>
      <c r="B1120" s="181">
        <v>44880</v>
      </c>
      <c r="C1120" s="180" t="s">
        <v>23</v>
      </c>
      <c r="D1120">
        <v>20</v>
      </c>
      <c r="E1120" s="180" t="s">
        <v>22</v>
      </c>
      <c r="F1120">
        <v>751</v>
      </c>
      <c r="G1120" s="180" t="s">
        <v>20</v>
      </c>
      <c r="H1120" s="180" t="s">
        <v>18</v>
      </c>
      <c r="I1120" s="180" t="s">
        <v>82</v>
      </c>
      <c r="J1120">
        <v>2019</v>
      </c>
    </row>
    <row r="1121" spans="1:10" x14ac:dyDescent="0.2">
      <c r="A1121" s="180" t="s">
        <v>1501</v>
      </c>
      <c r="B1121" s="181">
        <v>44881</v>
      </c>
      <c r="C1121" s="180" t="s">
        <v>23</v>
      </c>
      <c r="D1121">
        <v>2</v>
      </c>
      <c r="E1121" s="180" t="s">
        <v>22</v>
      </c>
      <c r="F1121">
        <v>1140.2</v>
      </c>
      <c r="G1121" s="180" t="s">
        <v>20</v>
      </c>
      <c r="H1121" s="180" t="s">
        <v>18</v>
      </c>
      <c r="I1121" s="180" t="s">
        <v>82</v>
      </c>
      <c r="J1121">
        <v>2019</v>
      </c>
    </row>
    <row r="1122" spans="1:10" x14ac:dyDescent="0.2">
      <c r="A1122" s="180" t="s">
        <v>1502</v>
      </c>
      <c r="B1122" s="181">
        <v>44881</v>
      </c>
      <c r="C1122" s="180" t="s">
        <v>23</v>
      </c>
      <c r="D1122">
        <v>27</v>
      </c>
      <c r="E1122" s="180" t="s">
        <v>22</v>
      </c>
      <c r="F1122">
        <v>1529.4</v>
      </c>
      <c r="G1122" s="180" t="s">
        <v>20</v>
      </c>
      <c r="H1122" s="180" t="s">
        <v>18</v>
      </c>
      <c r="I1122" s="180" t="s">
        <v>82</v>
      </c>
      <c r="J1122">
        <v>2019</v>
      </c>
    </row>
    <row r="1123" spans="1:10" x14ac:dyDescent="0.2">
      <c r="A1123" s="180" t="s">
        <v>1503</v>
      </c>
      <c r="B1123" s="181">
        <v>44881</v>
      </c>
      <c r="C1123" s="180" t="s">
        <v>23</v>
      </c>
      <c r="D1123">
        <v>2</v>
      </c>
      <c r="E1123" s="180" t="s">
        <v>22</v>
      </c>
      <c r="F1123">
        <v>1918.6</v>
      </c>
      <c r="G1123" s="180" t="s">
        <v>20</v>
      </c>
      <c r="H1123" s="180" t="s">
        <v>18</v>
      </c>
      <c r="I1123" s="180" t="s">
        <v>82</v>
      </c>
      <c r="J1123">
        <v>2019</v>
      </c>
    </row>
    <row r="1124" spans="1:10" x14ac:dyDescent="0.2">
      <c r="A1124" s="180" t="s">
        <v>1504</v>
      </c>
      <c r="B1124" s="181">
        <v>44881</v>
      </c>
      <c r="C1124" s="180" t="s">
        <v>19</v>
      </c>
      <c r="D1124">
        <v>42</v>
      </c>
      <c r="E1124" s="180" t="s">
        <v>26</v>
      </c>
      <c r="F1124">
        <v>2307.8000000000002</v>
      </c>
      <c r="G1124" s="180" t="s">
        <v>17</v>
      </c>
      <c r="H1124" s="180" t="s">
        <v>18</v>
      </c>
      <c r="I1124" s="180" t="s">
        <v>80</v>
      </c>
      <c r="J1124">
        <v>2017</v>
      </c>
    </row>
    <row r="1125" spans="1:10" x14ac:dyDescent="0.2">
      <c r="A1125" s="180" t="s">
        <v>1505</v>
      </c>
      <c r="B1125" s="181">
        <v>44881</v>
      </c>
      <c r="C1125" s="180" t="s">
        <v>19</v>
      </c>
      <c r="D1125">
        <v>5</v>
      </c>
      <c r="E1125" s="180" t="s">
        <v>26</v>
      </c>
      <c r="F1125">
        <v>2697</v>
      </c>
      <c r="G1125" s="180" t="s">
        <v>17</v>
      </c>
      <c r="H1125" s="180" t="s">
        <v>18</v>
      </c>
      <c r="I1125" s="180" t="s">
        <v>80</v>
      </c>
      <c r="J1125">
        <v>2017</v>
      </c>
    </row>
    <row r="1126" spans="1:10" x14ac:dyDescent="0.2">
      <c r="A1126" s="180" t="s">
        <v>1506</v>
      </c>
      <c r="B1126" s="181">
        <v>44882</v>
      </c>
      <c r="C1126" s="180" t="s">
        <v>23</v>
      </c>
      <c r="D1126">
        <v>7</v>
      </c>
      <c r="E1126" s="180" t="s">
        <v>22</v>
      </c>
      <c r="F1126">
        <v>3086.2</v>
      </c>
      <c r="G1126" s="180" t="s">
        <v>20</v>
      </c>
      <c r="H1126" s="180" t="s">
        <v>18</v>
      </c>
      <c r="I1126" s="180" t="s">
        <v>82</v>
      </c>
      <c r="J1126">
        <v>2019</v>
      </c>
    </row>
    <row r="1127" spans="1:10" x14ac:dyDescent="0.2">
      <c r="A1127" s="180" t="s">
        <v>1507</v>
      </c>
      <c r="B1127" s="181">
        <v>44882</v>
      </c>
      <c r="C1127" s="180" t="s">
        <v>23</v>
      </c>
      <c r="D1127">
        <v>24</v>
      </c>
      <c r="E1127" s="180" t="s">
        <v>22</v>
      </c>
      <c r="F1127">
        <v>3475.4</v>
      </c>
      <c r="G1127" s="180" t="s">
        <v>20</v>
      </c>
      <c r="H1127" s="180" t="s">
        <v>18</v>
      </c>
      <c r="I1127" s="180" t="s">
        <v>82</v>
      </c>
      <c r="J1127">
        <v>2019</v>
      </c>
    </row>
    <row r="1128" spans="1:10" x14ac:dyDescent="0.2">
      <c r="A1128" s="180" t="s">
        <v>1508</v>
      </c>
      <c r="B1128" s="181">
        <v>44882</v>
      </c>
      <c r="C1128" s="180" t="s">
        <v>19</v>
      </c>
      <c r="D1128">
        <v>3</v>
      </c>
      <c r="E1128" s="180" t="s">
        <v>26</v>
      </c>
      <c r="F1128">
        <v>3864.6</v>
      </c>
      <c r="G1128" s="180" t="s">
        <v>17</v>
      </c>
      <c r="H1128" s="180" t="s">
        <v>18</v>
      </c>
      <c r="I1128" s="180" t="s">
        <v>80</v>
      </c>
      <c r="J1128">
        <v>2017</v>
      </c>
    </row>
    <row r="1129" spans="1:10" x14ac:dyDescent="0.2">
      <c r="A1129" s="180" t="s">
        <v>1509</v>
      </c>
      <c r="B1129" s="181">
        <v>44882</v>
      </c>
      <c r="C1129" s="180" t="s">
        <v>19</v>
      </c>
      <c r="D1129">
        <v>5</v>
      </c>
      <c r="E1129" s="180" t="s">
        <v>26</v>
      </c>
      <c r="F1129">
        <v>4253.8</v>
      </c>
      <c r="G1129" s="180" t="s">
        <v>17</v>
      </c>
      <c r="H1129" s="180" t="s">
        <v>18</v>
      </c>
      <c r="I1129" s="180" t="s">
        <v>80</v>
      </c>
      <c r="J1129">
        <v>2017</v>
      </c>
    </row>
    <row r="1130" spans="1:10" x14ac:dyDescent="0.2">
      <c r="A1130" s="180" t="s">
        <v>1510</v>
      </c>
      <c r="B1130" s="181">
        <v>44882</v>
      </c>
      <c r="C1130" s="180" t="s">
        <v>19</v>
      </c>
      <c r="D1130">
        <v>17</v>
      </c>
      <c r="E1130" s="180" t="s">
        <v>26</v>
      </c>
      <c r="F1130">
        <v>4643</v>
      </c>
      <c r="G1130" s="180" t="s">
        <v>17</v>
      </c>
      <c r="H1130" s="180" t="s">
        <v>18</v>
      </c>
      <c r="I1130" s="180" t="s">
        <v>80</v>
      </c>
      <c r="J1130">
        <v>2017</v>
      </c>
    </row>
    <row r="1131" spans="1:10" x14ac:dyDescent="0.2">
      <c r="A1131" s="180" t="s">
        <v>1511</v>
      </c>
      <c r="B1131" s="181">
        <v>44882</v>
      </c>
      <c r="C1131" s="180" t="s">
        <v>19</v>
      </c>
      <c r="D1131">
        <v>12</v>
      </c>
      <c r="E1131" s="180" t="s">
        <v>26</v>
      </c>
      <c r="F1131">
        <v>5032.2</v>
      </c>
      <c r="G1131" s="180" t="s">
        <v>17</v>
      </c>
      <c r="H1131" s="180" t="s">
        <v>18</v>
      </c>
      <c r="I1131" s="180" t="s">
        <v>80</v>
      </c>
      <c r="J1131">
        <v>2017</v>
      </c>
    </row>
    <row r="1132" spans="1:10" x14ac:dyDescent="0.2">
      <c r="A1132" s="180" t="s">
        <v>1512</v>
      </c>
      <c r="B1132" s="181">
        <v>44882</v>
      </c>
      <c r="C1132" s="180" t="s">
        <v>19</v>
      </c>
      <c r="D1132">
        <v>7</v>
      </c>
      <c r="E1132" s="180" t="s">
        <v>26</v>
      </c>
      <c r="F1132">
        <v>5421.4</v>
      </c>
      <c r="G1132" s="180" t="s">
        <v>17</v>
      </c>
      <c r="H1132" s="180" t="s">
        <v>18</v>
      </c>
      <c r="I1132" s="180" t="s">
        <v>80</v>
      </c>
      <c r="J1132">
        <v>2017</v>
      </c>
    </row>
    <row r="1133" spans="1:10" x14ac:dyDescent="0.2">
      <c r="A1133" s="180" t="s">
        <v>1513</v>
      </c>
      <c r="B1133" s="181">
        <v>44882</v>
      </c>
      <c r="C1133" s="180" t="s">
        <v>21</v>
      </c>
      <c r="D1133">
        <v>10</v>
      </c>
      <c r="E1133" s="180" t="s">
        <v>22</v>
      </c>
      <c r="F1133">
        <v>5810.6</v>
      </c>
      <c r="G1133" s="180" t="s">
        <v>20</v>
      </c>
      <c r="H1133" s="180" t="s">
        <v>18</v>
      </c>
      <c r="I1133" s="180" t="s">
        <v>81</v>
      </c>
      <c r="J1133">
        <v>2018</v>
      </c>
    </row>
    <row r="1134" spans="1:10" x14ac:dyDescent="0.2">
      <c r="A1134" s="180" t="s">
        <v>1514</v>
      </c>
      <c r="B1134" s="181">
        <v>44881</v>
      </c>
      <c r="C1134" s="180" t="s">
        <v>21</v>
      </c>
      <c r="D1134">
        <v>16</v>
      </c>
      <c r="E1134" s="180" t="s">
        <v>25</v>
      </c>
      <c r="F1134">
        <v>6199.8</v>
      </c>
      <c r="G1134" s="180" t="s">
        <v>20</v>
      </c>
      <c r="H1134" s="180" t="s">
        <v>18</v>
      </c>
      <c r="I1134" s="180" t="s">
        <v>81</v>
      </c>
      <c r="J1134">
        <v>2018</v>
      </c>
    </row>
    <row r="1135" spans="1:10" x14ac:dyDescent="0.2">
      <c r="A1135" s="180" t="s">
        <v>1515</v>
      </c>
      <c r="B1135" s="181">
        <v>44881</v>
      </c>
      <c r="C1135" s="180" t="s">
        <v>21</v>
      </c>
      <c r="D1135">
        <v>2</v>
      </c>
      <c r="E1135" s="180" t="s">
        <v>25</v>
      </c>
      <c r="F1135">
        <v>6589</v>
      </c>
      <c r="G1135" s="180" t="s">
        <v>20</v>
      </c>
      <c r="H1135" s="180" t="s">
        <v>18</v>
      </c>
      <c r="I1135" s="180" t="s">
        <v>81</v>
      </c>
      <c r="J1135">
        <v>2018</v>
      </c>
    </row>
    <row r="1136" spans="1:10" x14ac:dyDescent="0.2">
      <c r="A1136" s="180" t="s">
        <v>1516</v>
      </c>
      <c r="B1136" s="181">
        <v>44881</v>
      </c>
      <c r="C1136" s="180" t="s">
        <v>21</v>
      </c>
      <c r="D1136">
        <v>2</v>
      </c>
      <c r="E1136" s="180" t="s">
        <v>25</v>
      </c>
      <c r="F1136">
        <v>6978.2</v>
      </c>
      <c r="G1136" s="180" t="s">
        <v>20</v>
      </c>
      <c r="H1136" s="180" t="s">
        <v>18</v>
      </c>
      <c r="I1136" s="180" t="s">
        <v>81</v>
      </c>
      <c r="J1136">
        <v>2018</v>
      </c>
    </row>
    <row r="1137" spans="1:10" x14ac:dyDescent="0.2">
      <c r="A1137" s="180" t="s">
        <v>1517</v>
      </c>
      <c r="B1137" s="181">
        <v>44881</v>
      </c>
      <c r="C1137" s="180" t="s">
        <v>21</v>
      </c>
      <c r="D1137">
        <v>2</v>
      </c>
      <c r="E1137" s="180" t="s">
        <v>25</v>
      </c>
      <c r="F1137">
        <v>7367.4</v>
      </c>
      <c r="G1137" s="180" t="s">
        <v>20</v>
      </c>
      <c r="H1137" s="180" t="s">
        <v>18</v>
      </c>
      <c r="I1137" s="180" t="s">
        <v>81</v>
      </c>
      <c r="J1137">
        <v>2018</v>
      </c>
    </row>
    <row r="1138" spans="1:10" x14ac:dyDescent="0.2">
      <c r="A1138" s="180" t="s">
        <v>1518</v>
      </c>
      <c r="B1138" s="181">
        <v>44882</v>
      </c>
      <c r="C1138" s="180" t="s">
        <v>21</v>
      </c>
      <c r="D1138">
        <v>2</v>
      </c>
      <c r="E1138" s="180" t="s">
        <v>25</v>
      </c>
      <c r="F1138">
        <v>7756.6</v>
      </c>
      <c r="G1138" s="180" t="s">
        <v>20</v>
      </c>
      <c r="H1138" s="180" t="s">
        <v>18</v>
      </c>
      <c r="I1138" s="180" t="s">
        <v>81</v>
      </c>
      <c r="J1138">
        <v>2018</v>
      </c>
    </row>
    <row r="1139" spans="1:10" x14ac:dyDescent="0.2">
      <c r="A1139" s="180" t="s">
        <v>1519</v>
      </c>
      <c r="B1139" s="181">
        <v>44882</v>
      </c>
      <c r="C1139" s="180" t="s">
        <v>21</v>
      </c>
      <c r="D1139">
        <v>2</v>
      </c>
      <c r="E1139" s="180" t="s">
        <v>25</v>
      </c>
      <c r="F1139">
        <v>8145.8</v>
      </c>
      <c r="G1139" s="180" t="s">
        <v>20</v>
      </c>
      <c r="H1139" s="180" t="s">
        <v>18</v>
      </c>
      <c r="I1139" s="180" t="s">
        <v>81</v>
      </c>
      <c r="J1139">
        <v>2018</v>
      </c>
    </row>
    <row r="1140" spans="1:10" x14ac:dyDescent="0.2">
      <c r="A1140" s="180" t="s">
        <v>1520</v>
      </c>
      <c r="B1140" s="181">
        <v>44883</v>
      </c>
      <c r="C1140" s="180" t="s">
        <v>21</v>
      </c>
      <c r="D1140">
        <v>2</v>
      </c>
      <c r="E1140" s="180" t="s">
        <v>25</v>
      </c>
      <c r="F1140">
        <v>87</v>
      </c>
      <c r="G1140" s="180" t="s">
        <v>20</v>
      </c>
      <c r="H1140" s="180" t="s">
        <v>18</v>
      </c>
      <c r="I1140" s="180" t="s">
        <v>81</v>
      </c>
      <c r="J1140">
        <v>2018</v>
      </c>
    </row>
    <row r="1141" spans="1:10" x14ac:dyDescent="0.2">
      <c r="A1141" s="180" t="s">
        <v>1521</v>
      </c>
      <c r="B1141" s="181">
        <v>44883</v>
      </c>
      <c r="C1141" s="180" t="s">
        <v>21</v>
      </c>
      <c r="D1141">
        <v>11</v>
      </c>
      <c r="E1141" s="180" t="s">
        <v>22</v>
      </c>
      <c r="F1141">
        <v>972</v>
      </c>
      <c r="G1141" s="180" t="s">
        <v>20</v>
      </c>
      <c r="H1141" s="180" t="s">
        <v>18</v>
      </c>
      <c r="I1141" s="180" t="s">
        <v>81</v>
      </c>
      <c r="J1141">
        <v>2018</v>
      </c>
    </row>
    <row r="1142" spans="1:10" x14ac:dyDescent="0.2">
      <c r="A1142" s="180" t="s">
        <v>1522</v>
      </c>
      <c r="B1142" s="181">
        <v>44883</v>
      </c>
      <c r="C1142" s="180" t="s">
        <v>23</v>
      </c>
      <c r="D1142">
        <v>4</v>
      </c>
      <c r="E1142" s="180" t="s">
        <v>22</v>
      </c>
      <c r="F1142">
        <v>130</v>
      </c>
      <c r="G1142" s="180" t="s">
        <v>20</v>
      </c>
      <c r="H1142" s="180" t="s">
        <v>18</v>
      </c>
      <c r="I1142" s="180" t="s">
        <v>82</v>
      </c>
      <c r="J1142">
        <v>2019</v>
      </c>
    </row>
    <row r="1143" spans="1:10" x14ac:dyDescent="0.2">
      <c r="A1143" s="180" t="s">
        <v>1523</v>
      </c>
      <c r="B1143" s="181">
        <v>44883</v>
      </c>
      <c r="C1143" s="180" t="s">
        <v>23</v>
      </c>
      <c r="D1143">
        <v>26</v>
      </c>
      <c r="E1143" s="180" t="s">
        <v>22</v>
      </c>
      <c r="F1143">
        <v>1190</v>
      </c>
      <c r="G1143" s="180" t="s">
        <v>20</v>
      </c>
      <c r="H1143" s="180" t="s">
        <v>18</v>
      </c>
      <c r="I1143" s="180" t="s">
        <v>82</v>
      </c>
      <c r="J1143">
        <v>2019</v>
      </c>
    </row>
    <row r="1144" spans="1:10" x14ac:dyDescent="0.2">
      <c r="A1144" s="180" t="s">
        <v>1524</v>
      </c>
      <c r="B1144" s="181">
        <v>44883</v>
      </c>
      <c r="C1144" s="180" t="s">
        <v>19</v>
      </c>
      <c r="D1144">
        <v>12</v>
      </c>
      <c r="E1144" s="180" t="s">
        <v>25</v>
      </c>
      <c r="F1144">
        <v>743.8</v>
      </c>
      <c r="G1144" s="180" t="s">
        <v>20</v>
      </c>
      <c r="H1144" s="180" t="s">
        <v>18</v>
      </c>
      <c r="I1144" s="180" t="s">
        <v>80</v>
      </c>
      <c r="J1144">
        <v>2017</v>
      </c>
    </row>
    <row r="1145" spans="1:10" x14ac:dyDescent="0.2">
      <c r="A1145" s="180" t="s">
        <v>1525</v>
      </c>
      <c r="B1145" s="181">
        <v>44883</v>
      </c>
      <c r="C1145" s="180" t="s">
        <v>19</v>
      </c>
      <c r="D1145">
        <v>21</v>
      </c>
      <c r="E1145" s="180" t="s">
        <v>26</v>
      </c>
      <c r="F1145">
        <v>1059.7</v>
      </c>
      <c r="G1145" s="180" t="s">
        <v>17</v>
      </c>
      <c r="H1145" s="180" t="s">
        <v>18</v>
      </c>
      <c r="I1145" s="180" t="s">
        <v>80</v>
      </c>
      <c r="J1145">
        <v>2017</v>
      </c>
    </row>
    <row r="1146" spans="1:10" x14ac:dyDescent="0.2">
      <c r="A1146" s="180" t="s">
        <v>1526</v>
      </c>
      <c r="B1146" s="181">
        <v>44883</v>
      </c>
      <c r="C1146" s="180" t="s">
        <v>19</v>
      </c>
      <c r="D1146">
        <v>2</v>
      </c>
      <c r="E1146" s="180" t="s">
        <v>26</v>
      </c>
      <c r="F1146">
        <v>95</v>
      </c>
      <c r="G1146" s="180" t="s">
        <v>17</v>
      </c>
      <c r="H1146" s="180" t="s">
        <v>18</v>
      </c>
      <c r="I1146" s="180" t="s">
        <v>80</v>
      </c>
      <c r="J1146">
        <v>2017</v>
      </c>
    </row>
    <row r="1147" spans="1:10" x14ac:dyDescent="0.2">
      <c r="A1147" s="180" t="s">
        <v>1527</v>
      </c>
      <c r="B1147" s="181">
        <v>44883</v>
      </c>
      <c r="C1147" s="180" t="s">
        <v>19</v>
      </c>
      <c r="D1147">
        <v>2</v>
      </c>
      <c r="E1147" s="180" t="s">
        <v>26</v>
      </c>
      <c r="F1147">
        <v>101.2</v>
      </c>
      <c r="G1147" s="180" t="s">
        <v>17</v>
      </c>
      <c r="H1147" s="180" t="s">
        <v>18</v>
      </c>
      <c r="I1147" s="180" t="s">
        <v>80</v>
      </c>
      <c r="J1147">
        <v>2017</v>
      </c>
    </row>
    <row r="1148" spans="1:10" x14ac:dyDescent="0.2">
      <c r="A1148" s="180" t="s">
        <v>1528</v>
      </c>
      <c r="B1148" s="181">
        <v>44883</v>
      </c>
      <c r="C1148" s="180" t="s">
        <v>19</v>
      </c>
      <c r="D1148">
        <v>3</v>
      </c>
      <c r="E1148" s="180" t="s">
        <v>26</v>
      </c>
      <c r="F1148">
        <v>220.5</v>
      </c>
      <c r="G1148" s="180" t="s">
        <v>17</v>
      </c>
      <c r="H1148" s="180" t="s">
        <v>18</v>
      </c>
      <c r="I1148" s="180" t="s">
        <v>80</v>
      </c>
      <c r="J1148">
        <v>2017</v>
      </c>
    </row>
    <row r="1149" spans="1:10" x14ac:dyDescent="0.2">
      <c r="A1149" s="180" t="s">
        <v>1529</v>
      </c>
      <c r="B1149" s="181">
        <v>44883</v>
      </c>
      <c r="C1149" s="180" t="s">
        <v>19</v>
      </c>
      <c r="D1149">
        <v>2</v>
      </c>
      <c r="E1149" s="180" t="s">
        <v>26</v>
      </c>
      <c r="F1149">
        <v>89.2</v>
      </c>
      <c r="G1149" s="180" t="s">
        <v>17</v>
      </c>
      <c r="H1149" s="180" t="s">
        <v>18</v>
      </c>
      <c r="I1149" s="180" t="s">
        <v>80</v>
      </c>
      <c r="J1149">
        <v>2017</v>
      </c>
    </row>
    <row r="1150" spans="1:10" x14ac:dyDescent="0.2">
      <c r="A1150" s="180" t="s">
        <v>1530</v>
      </c>
      <c r="B1150" s="181">
        <v>44886</v>
      </c>
      <c r="C1150" s="180" t="s">
        <v>21</v>
      </c>
      <c r="D1150">
        <v>11</v>
      </c>
      <c r="E1150" s="180" t="s">
        <v>22</v>
      </c>
      <c r="F1150">
        <v>953</v>
      </c>
      <c r="G1150" s="180" t="s">
        <v>20</v>
      </c>
      <c r="H1150" s="180" t="s">
        <v>18</v>
      </c>
      <c r="I1150" s="180" t="s">
        <v>81</v>
      </c>
      <c r="J1150">
        <v>2018</v>
      </c>
    </row>
    <row r="1151" spans="1:10" x14ac:dyDescent="0.2">
      <c r="A1151" s="180" t="s">
        <v>1531</v>
      </c>
      <c r="B1151" s="181">
        <v>44886</v>
      </c>
      <c r="C1151" s="180" t="s">
        <v>23</v>
      </c>
      <c r="D1151">
        <v>9</v>
      </c>
      <c r="E1151" s="180" t="s">
        <v>22</v>
      </c>
      <c r="F1151">
        <v>506</v>
      </c>
      <c r="G1151" s="180" t="s">
        <v>20</v>
      </c>
      <c r="H1151" s="180" t="s">
        <v>18</v>
      </c>
      <c r="I1151" s="180" t="s">
        <v>82</v>
      </c>
      <c r="J1151">
        <v>2019</v>
      </c>
    </row>
    <row r="1152" spans="1:10" x14ac:dyDescent="0.2">
      <c r="A1152" s="180" t="s">
        <v>1532</v>
      </c>
      <c r="B1152" s="181">
        <v>44886</v>
      </c>
      <c r="C1152" s="180" t="s">
        <v>23</v>
      </c>
      <c r="D1152">
        <v>20</v>
      </c>
      <c r="E1152" s="180" t="s">
        <v>22</v>
      </c>
      <c r="F1152">
        <v>1094</v>
      </c>
      <c r="G1152" s="180" t="s">
        <v>20</v>
      </c>
      <c r="H1152" s="180" t="s">
        <v>18</v>
      </c>
      <c r="I1152" s="180" t="s">
        <v>82</v>
      </c>
      <c r="J1152">
        <v>2019</v>
      </c>
    </row>
    <row r="1153" spans="1:10" x14ac:dyDescent="0.2">
      <c r="A1153" s="180" t="s">
        <v>1533</v>
      </c>
      <c r="B1153" s="181">
        <v>44886</v>
      </c>
      <c r="C1153" s="180" t="s">
        <v>19</v>
      </c>
      <c r="D1153">
        <v>17</v>
      </c>
      <c r="E1153" s="180" t="s">
        <v>27</v>
      </c>
      <c r="F1153">
        <v>1191.4000000000001</v>
      </c>
      <c r="G1153" s="180" t="s">
        <v>20</v>
      </c>
      <c r="H1153" s="180" t="s">
        <v>18</v>
      </c>
      <c r="I1153" s="180" t="s">
        <v>80</v>
      </c>
      <c r="J1153">
        <v>2017</v>
      </c>
    </row>
    <row r="1154" spans="1:10" x14ac:dyDescent="0.2">
      <c r="A1154" s="180" t="s">
        <v>1534</v>
      </c>
      <c r="B1154" s="181">
        <v>44886</v>
      </c>
      <c r="C1154" s="180" t="s">
        <v>19</v>
      </c>
      <c r="D1154">
        <v>6</v>
      </c>
      <c r="E1154" s="180" t="s">
        <v>28</v>
      </c>
      <c r="F1154">
        <v>318</v>
      </c>
      <c r="G1154" s="180" t="s">
        <v>20</v>
      </c>
      <c r="H1154" s="180" t="s">
        <v>18</v>
      </c>
      <c r="I1154" s="180" t="s">
        <v>80</v>
      </c>
      <c r="J1154">
        <v>2017</v>
      </c>
    </row>
    <row r="1155" spans="1:10" x14ac:dyDescent="0.2">
      <c r="A1155" s="180" t="s">
        <v>1535</v>
      </c>
      <c r="B1155" s="181">
        <v>44887</v>
      </c>
      <c r="C1155" s="180" t="s">
        <v>13</v>
      </c>
      <c r="D1155">
        <v>46</v>
      </c>
      <c r="E1155" s="180" t="s">
        <v>15</v>
      </c>
      <c r="F1155">
        <v>4840</v>
      </c>
      <c r="G1155" s="180" t="s">
        <v>20</v>
      </c>
      <c r="H1155" s="180" t="s">
        <v>18</v>
      </c>
      <c r="I1155" s="180" t="s">
        <v>79</v>
      </c>
      <c r="J1155">
        <v>2017</v>
      </c>
    </row>
    <row r="1156" spans="1:10" x14ac:dyDescent="0.2">
      <c r="A1156" s="180" t="s">
        <v>1536</v>
      </c>
      <c r="B1156" s="181">
        <v>44887</v>
      </c>
      <c r="C1156" s="180" t="s">
        <v>23</v>
      </c>
      <c r="D1156">
        <v>11</v>
      </c>
      <c r="E1156" s="180" t="s">
        <v>22</v>
      </c>
      <c r="F1156">
        <v>540</v>
      </c>
      <c r="G1156" s="180" t="s">
        <v>20</v>
      </c>
      <c r="H1156" s="180" t="s">
        <v>18</v>
      </c>
      <c r="I1156" s="180" t="s">
        <v>82</v>
      </c>
      <c r="J1156">
        <v>2019</v>
      </c>
    </row>
    <row r="1157" spans="1:10" x14ac:dyDescent="0.2">
      <c r="A1157" s="180" t="s">
        <v>1537</v>
      </c>
      <c r="B1157" s="181">
        <v>44887</v>
      </c>
      <c r="C1157" s="180" t="s">
        <v>23</v>
      </c>
      <c r="D1157">
        <v>19</v>
      </c>
      <c r="E1157" s="180" t="s">
        <v>22</v>
      </c>
      <c r="F1157">
        <v>960</v>
      </c>
      <c r="G1157" s="180" t="s">
        <v>20</v>
      </c>
      <c r="H1157" s="180" t="s">
        <v>18</v>
      </c>
      <c r="I1157" s="180" t="s">
        <v>82</v>
      </c>
      <c r="J1157">
        <v>2019</v>
      </c>
    </row>
    <row r="1158" spans="1:10" x14ac:dyDescent="0.2">
      <c r="A1158" s="180" t="s">
        <v>1538</v>
      </c>
      <c r="B1158" s="181">
        <v>44887</v>
      </c>
      <c r="C1158" s="180" t="s">
        <v>19</v>
      </c>
      <c r="D1158">
        <v>4</v>
      </c>
      <c r="E1158" s="180" t="s">
        <v>28</v>
      </c>
      <c r="F1158">
        <v>300.60000000000002</v>
      </c>
      <c r="G1158" s="180" t="s">
        <v>20</v>
      </c>
      <c r="H1158" s="180" t="s">
        <v>18</v>
      </c>
      <c r="I1158" s="180" t="s">
        <v>80</v>
      </c>
      <c r="J1158">
        <v>2017</v>
      </c>
    </row>
    <row r="1159" spans="1:10" x14ac:dyDescent="0.2">
      <c r="A1159" s="180" t="s">
        <v>1539</v>
      </c>
      <c r="B1159" s="181">
        <v>44887</v>
      </c>
      <c r="C1159" s="180" t="s">
        <v>19</v>
      </c>
      <c r="D1159">
        <v>1</v>
      </c>
      <c r="E1159" s="180" t="s">
        <v>29</v>
      </c>
      <c r="F1159">
        <v>20.5</v>
      </c>
      <c r="G1159" s="180" t="s">
        <v>20</v>
      </c>
      <c r="H1159" s="180" t="s">
        <v>18</v>
      </c>
      <c r="I1159" s="180" t="s">
        <v>80</v>
      </c>
      <c r="J1159">
        <v>2017</v>
      </c>
    </row>
    <row r="1160" spans="1:10" x14ac:dyDescent="0.2">
      <c r="A1160" s="180" t="s">
        <v>1540</v>
      </c>
      <c r="B1160" s="181">
        <v>44887</v>
      </c>
      <c r="C1160" s="180" t="s">
        <v>19</v>
      </c>
      <c r="D1160">
        <v>1</v>
      </c>
      <c r="E1160" s="180" t="s">
        <v>26</v>
      </c>
      <c r="F1160">
        <v>47.5</v>
      </c>
      <c r="G1160" s="180" t="s">
        <v>20</v>
      </c>
      <c r="H1160" s="180" t="s">
        <v>18</v>
      </c>
      <c r="I1160" s="180" t="s">
        <v>80</v>
      </c>
      <c r="J1160">
        <v>2017</v>
      </c>
    </row>
    <row r="1161" spans="1:10" x14ac:dyDescent="0.2">
      <c r="A1161" s="180" t="s">
        <v>1541</v>
      </c>
      <c r="B1161" s="181">
        <v>44887</v>
      </c>
      <c r="C1161" s="180" t="s">
        <v>19</v>
      </c>
      <c r="D1161">
        <v>18</v>
      </c>
      <c r="E1161" s="180" t="s">
        <v>27</v>
      </c>
      <c r="F1161">
        <v>1251.4000000000001</v>
      </c>
      <c r="G1161" s="180" t="s">
        <v>20</v>
      </c>
      <c r="H1161" s="180" t="s">
        <v>18</v>
      </c>
      <c r="I1161" s="180" t="s">
        <v>80</v>
      </c>
      <c r="J1161">
        <v>2017</v>
      </c>
    </row>
    <row r="1162" spans="1:10" x14ac:dyDescent="0.2">
      <c r="A1162" s="180" t="s">
        <v>1542</v>
      </c>
      <c r="B1162" s="181">
        <v>44887</v>
      </c>
      <c r="C1162" s="180" t="s">
        <v>21</v>
      </c>
      <c r="D1162">
        <v>12</v>
      </c>
      <c r="E1162" s="180" t="s">
        <v>22</v>
      </c>
      <c r="F1162">
        <v>1127</v>
      </c>
      <c r="G1162" s="180" t="s">
        <v>20</v>
      </c>
      <c r="H1162" s="180" t="s">
        <v>18</v>
      </c>
      <c r="I1162" s="180" t="s">
        <v>81</v>
      </c>
      <c r="J1162">
        <v>2018</v>
      </c>
    </row>
    <row r="1163" spans="1:10" x14ac:dyDescent="0.2">
      <c r="A1163" s="180" t="s">
        <v>1543</v>
      </c>
      <c r="B1163" s="181">
        <v>44888</v>
      </c>
      <c r="C1163" s="180" t="s">
        <v>13</v>
      </c>
      <c r="D1163">
        <v>14</v>
      </c>
      <c r="E1163" s="180" t="s">
        <v>15</v>
      </c>
      <c r="F1163">
        <v>2760</v>
      </c>
      <c r="G1163" s="180" t="s">
        <v>20</v>
      </c>
      <c r="H1163" s="180" t="s">
        <v>18</v>
      </c>
      <c r="I1163" s="180" t="s">
        <v>79</v>
      </c>
      <c r="J1163">
        <v>2017</v>
      </c>
    </row>
    <row r="1164" spans="1:10" x14ac:dyDescent="0.2">
      <c r="A1164" s="180" t="s">
        <v>1544</v>
      </c>
      <c r="B1164" s="181">
        <v>44888</v>
      </c>
      <c r="C1164" s="180" t="s">
        <v>13</v>
      </c>
      <c r="D1164">
        <v>27</v>
      </c>
      <c r="E1164" s="180" t="s">
        <v>15</v>
      </c>
      <c r="F1164">
        <v>2540</v>
      </c>
      <c r="G1164" s="180" t="s">
        <v>20</v>
      </c>
      <c r="H1164" s="180" t="s">
        <v>18</v>
      </c>
      <c r="I1164" s="180" t="s">
        <v>79</v>
      </c>
      <c r="J1164">
        <v>2017</v>
      </c>
    </row>
    <row r="1165" spans="1:10" x14ac:dyDescent="0.2">
      <c r="A1165" s="180" t="s">
        <v>1545</v>
      </c>
      <c r="B1165" s="181">
        <v>44888</v>
      </c>
      <c r="C1165" s="180" t="s">
        <v>21</v>
      </c>
      <c r="D1165">
        <v>10</v>
      </c>
      <c r="E1165" s="180" t="s">
        <v>22</v>
      </c>
      <c r="F1165">
        <v>975</v>
      </c>
      <c r="G1165" s="180" t="s">
        <v>20</v>
      </c>
      <c r="H1165" s="180" t="s">
        <v>18</v>
      </c>
      <c r="I1165" s="180" t="s">
        <v>81</v>
      </c>
      <c r="J1165">
        <v>2018</v>
      </c>
    </row>
    <row r="1166" spans="1:10" x14ac:dyDescent="0.2">
      <c r="A1166" s="180" t="s">
        <v>1546</v>
      </c>
      <c r="B1166" s="181">
        <v>44888</v>
      </c>
      <c r="C1166" s="180" t="s">
        <v>19</v>
      </c>
      <c r="D1166">
        <v>4</v>
      </c>
      <c r="E1166" s="180" t="s">
        <v>30</v>
      </c>
      <c r="F1166">
        <v>353.5</v>
      </c>
      <c r="G1166" s="180" t="s">
        <v>20</v>
      </c>
      <c r="H1166" s="180" t="s">
        <v>18</v>
      </c>
      <c r="I1166" s="180" t="s">
        <v>80</v>
      </c>
      <c r="J1166">
        <v>2017</v>
      </c>
    </row>
    <row r="1167" spans="1:10" x14ac:dyDescent="0.2">
      <c r="A1167" s="180" t="s">
        <v>1547</v>
      </c>
      <c r="B1167" s="181">
        <v>44888</v>
      </c>
      <c r="C1167" s="180" t="s">
        <v>19</v>
      </c>
      <c r="D1167">
        <v>1</v>
      </c>
      <c r="E1167" s="180" t="s">
        <v>26</v>
      </c>
      <c r="F1167">
        <v>37.700000000000003</v>
      </c>
      <c r="G1167" s="180" t="s">
        <v>20</v>
      </c>
      <c r="H1167" s="180" t="s">
        <v>18</v>
      </c>
      <c r="I1167" s="180" t="s">
        <v>80</v>
      </c>
      <c r="J1167">
        <v>2017</v>
      </c>
    </row>
    <row r="1168" spans="1:10" x14ac:dyDescent="0.2">
      <c r="A1168" s="180" t="s">
        <v>1548</v>
      </c>
      <c r="B1168" s="181">
        <v>44888</v>
      </c>
      <c r="C1168" s="180" t="s">
        <v>19</v>
      </c>
      <c r="D1168">
        <v>1</v>
      </c>
      <c r="E1168" s="180" t="s">
        <v>28</v>
      </c>
      <c r="F1168">
        <v>14.4</v>
      </c>
      <c r="G1168" s="180" t="s">
        <v>20</v>
      </c>
      <c r="H1168" s="180" t="s">
        <v>18</v>
      </c>
      <c r="I1168" s="180" t="s">
        <v>80</v>
      </c>
      <c r="J1168">
        <v>2017</v>
      </c>
    </row>
    <row r="1169" spans="1:10" x14ac:dyDescent="0.2">
      <c r="A1169" s="180" t="s">
        <v>1549</v>
      </c>
      <c r="B1169" s="181">
        <v>44888</v>
      </c>
      <c r="C1169" s="180" t="s">
        <v>19</v>
      </c>
      <c r="D1169">
        <v>18</v>
      </c>
      <c r="E1169" s="180" t="s">
        <v>27</v>
      </c>
      <c r="F1169">
        <v>1194</v>
      </c>
      <c r="G1169" s="180" t="s">
        <v>20</v>
      </c>
      <c r="H1169" s="180" t="s">
        <v>18</v>
      </c>
      <c r="I1169" s="180" t="s">
        <v>80</v>
      </c>
      <c r="J1169">
        <v>2017</v>
      </c>
    </row>
    <row r="1170" spans="1:10" x14ac:dyDescent="0.2">
      <c r="A1170" s="180" t="s">
        <v>1550</v>
      </c>
      <c r="B1170" s="181">
        <v>44888</v>
      </c>
      <c r="C1170" s="180" t="s">
        <v>23</v>
      </c>
      <c r="D1170">
        <v>25</v>
      </c>
      <c r="E1170" s="180" t="s">
        <v>22</v>
      </c>
      <c r="F1170">
        <v>1400</v>
      </c>
      <c r="G1170" s="180" t="s">
        <v>20</v>
      </c>
      <c r="H1170" s="180" t="s">
        <v>18</v>
      </c>
      <c r="I1170" s="180" t="s">
        <v>82</v>
      </c>
      <c r="J1170">
        <v>2019</v>
      </c>
    </row>
    <row r="1171" spans="1:10" x14ac:dyDescent="0.2">
      <c r="A1171" s="180" t="s">
        <v>1551</v>
      </c>
      <c r="B1171" s="181">
        <v>44888</v>
      </c>
      <c r="C1171" s="180" t="s">
        <v>23</v>
      </c>
      <c r="D1171">
        <v>6</v>
      </c>
      <c r="E1171" s="180" t="s">
        <v>22</v>
      </c>
      <c r="F1171">
        <v>380</v>
      </c>
      <c r="G1171" s="180" t="s">
        <v>20</v>
      </c>
      <c r="H1171" s="180" t="s">
        <v>18</v>
      </c>
      <c r="I1171" s="180" t="s">
        <v>82</v>
      </c>
      <c r="J1171">
        <v>2019</v>
      </c>
    </row>
    <row r="1172" spans="1:10" x14ac:dyDescent="0.2">
      <c r="A1172" s="180" t="s">
        <v>1552</v>
      </c>
      <c r="B1172" s="181">
        <v>44889</v>
      </c>
      <c r="C1172" s="180" t="s">
        <v>21</v>
      </c>
      <c r="D1172">
        <v>10</v>
      </c>
      <c r="E1172" s="180" t="s">
        <v>22</v>
      </c>
      <c r="F1172">
        <v>952</v>
      </c>
      <c r="G1172" s="180" t="s">
        <v>20</v>
      </c>
      <c r="H1172" s="180" t="s">
        <v>18</v>
      </c>
      <c r="I1172" s="180" t="s">
        <v>81</v>
      </c>
      <c r="J1172">
        <v>2018</v>
      </c>
    </row>
    <row r="1173" spans="1:10" x14ac:dyDescent="0.2">
      <c r="A1173" s="180" t="s">
        <v>1553</v>
      </c>
      <c r="B1173" s="181">
        <v>44889</v>
      </c>
      <c r="C1173" s="180" t="s">
        <v>19</v>
      </c>
      <c r="D1173">
        <v>17</v>
      </c>
      <c r="E1173" s="180" t="s">
        <v>27</v>
      </c>
      <c r="F1173">
        <v>1039</v>
      </c>
      <c r="G1173" s="180" t="s">
        <v>20</v>
      </c>
      <c r="H1173" s="180" t="s">
        <v>18</v>
      </c>
      <c r="I1173" s="180" t="s">
        <v>80</v>
      </c>
      <c r="J1173">
        <v>2017</v>
      </c>
    </row>
    <row r="1174" spans="1:10" x14ac:dyDescent="0.2">
      <c r="A1174" s="180" t="s">
        <v>1554</v>
      </c>
      <c r="B1174" s="181">
        <v>44889</v>
      </c>
      <c r="C1174" s="180" t="s">
        <v>19</v>
      </c>
      <c r="D1174">
        <v>6</v>
      </c>
      <c r="E1174" s="180" t="s">
        <v>30</v>
      </c>
      <c r="F1174">
        <v>441</v>
      </c>
      <c r="G1174" s="180" t="s">
        <v>20</v>
      </c>
      <c r="H1174" s="180" t="s">
        <v>18</v>
      </c>
      <c r="I1174" s="180" t="s">
        <v>80</v>
      </c>
      <c r="J1174">
        <v>2017</v>
      </c>
    </row>
    <row r="1175" spans="1:10" x14ac:dyDescent="0.2">
      <c r="A1175" s="180" t="s">
        <v>1555</v>
      </c>
      <c r="B1175" s="181">
        <v>44889</v>
      </c>
      <c r="C1175" s="180" t="s">
        <v>13</v>
      </c>
      <c r="D1175">
        <v>5</v>
      </c>
      <c r="E1175" s="180" t="s">
        <v>15</v>
      </c>
      <c r="F1175">
        <v>1080</v>
      </c>
      <c r="G1175" s="180" t="s">
        <v>20</v>
      </c>
      <c r="H1175" s="180" t="s">
        <v>18</v>
      </c>
      <c r="I1175" s="180" t="s">
        <v>79</v>
      </c>
      <c r="J1175">
        <v>2017</v>
      </c>
    </row>
    <row r="1176" spans="1:10" x14ac:dyDescent="0.2">
      <c r="A1176" s="180" t="s">
        <v>1556</v>
      </c>
      <c r="B1176" s="181">
        <v>44889</v>
      </c>
      <c r="C1176" s="180" t="s">
        <v>13</v>
      </c>
      <c r="D1176">
        <v>10</v>
      </c>
      <c r="E1176" s="180" t="s">
        <v>15</v>
      </c>
      <c r="F1176">
        <v>2000</v>
      </c>
      <c r="G1176" s="180" t="s">
        <v>20</v>
      </c>
      <c r="H1176" s="180" t="s">
        <v>18</v>
      </c>
      <c r="I1176" s="180" t="s">
        <v>79</v>
      </c>
      <c r="J1176">
        <v>2017</v>
      </c>
    </row>
    <row r="1177" spans="1:10" x14ac:dyDescent="0.2">
      <c r="A1177" s="180" t="s">
        <v>1557</v>
      </c>
      <c r="B1177" s="181">
        <v>44889</v>
      </c>
      <c r="C1177" s="180" t="s">
        <v>13</v>
      </c>
      <c r="D1177">
        <v>27</v>
      </c>
      <c r="E1177" s="180" t="s">
        <v>15</v>
      </c>
      <c r="F1177">
        <v>4140</v>
      </c>
      <c r="G1177" s="180" t="s">
        <v>20</v>
      </c>
      <c r="H1177" s="180" t="s">
        <v>18</v>
      </c>
      <c r="I1177" s="180" t="s">
        <v>79</v>
      </c>
      <c r="J1177">
        <v>2017</v>
      </c>
    </row>
    <row r="1178" spans="1:10" x14ac:dyDescent="0.2">
      <c r="A1178" s="180" t="s">
        <v>1558</v>
      </c>
      <c r="B1178" s="181">
        <v>44889</v>
      </c>
      <c r="C1178" s="180" t="s">
        <v>23</v>
      </c>
      <c r="D1178">
        <v>30</v>
      </c>
      <c r="E1178" s="180" t="s">
        <v>22</v>
      </c>
      <c r="F1178">
        <v>1357</v>
      </c>
      <c r="G1178" s="180" t="s">
        <v>20</v>
      </c>
      <c r="H1178" s="180" t="s">
        <v>18</v>
      </c>
      <c r="I1178" s="180" t="s">
        <v>82</v>
      </c>
      <c r="J1178">
        <v>2019</v>
      </c>
    </row>
    <row r="1179" spans="1:10" x14ac:dyDescent="0.2">
      <c r="A1179" s="180" t="s">
        <v>1559</v>
      </c>
      <c r="B1179" s="181">
        <v>44890</v>
      </c>
      <c r="C1179" s="180" t="s">
        <v>19</v>
      </c>
      <c r="D1179">
        <v>18</v>
      </c>
      <c r="E1179" s="180" t="s">
        <v>27</v>
      </c>
      <c r="F1179">
        <v>954.5</v>
      </c>
      <c r="G1179" s="180" t="s">
        <v>20</v>
      </c>
      <c r="H1179" s="180" t="s">
        <v>18</v>
      </c>
      <c r="I1179" s="180" t="s">
        <v>80</v>
      </c>
      <c r="J1179">
        <v>2017</v>
      </c>
    </row>
    <row r="1180" spans="1:10" x14ac:dyDescent="0.2">
      <c r="A1180" s="180" t="s">
        <v>1560</v>
      </c>
      <c r="B1180" s="181">
        <v>44890</v>
      </c>
      <c r="C1180" s="180" t="s">
        <v>19</v>
      </c>
      <c r="D1180">
        <v>6</v>
      </c>
      <c r="E1180" s="180" t="s">
        <v>30</v>
      </c>
      <c r="F1180">
        <v>585.5</v>
      </c>
      <c r="G1180" s="180" t="s">
        <v>20</v>
      </c>
      <c r="H1180" s="180" t="s">
        <v>18</v>
      </c>
      <c r="I1180" s="180" t="s">
        <v>80</v>
      </c>
      <c r="J1180">
        <v>2017</v>
      </c>
    </row>
    <row r="1181" spans="1:10" x14ac:dyDescent="0.2">
      <c r="A1181" s="180" t="s">
        <v>1561</v>
      </c>
      <c r="B1181" s="181">
        <v>44890</v>
      </c>
      <c r="C1181" s="180" t="s">
        <v>21</v>
      </c>
      <c r="D1181">
        <v>9</v>
      </c>
      <c r="E1181" s="180" t="s">
        <v>22</v>
      </c>
      <c r="F1181">
        <v>533</v>
      </c>
      <c r="G1181" s="180" t="s">
        <v>20</v>
      </c>
      <c r="H1181" s="180" t="s">
        <v>18</v>
      </c>
      <c r="I1181" s="180" t="s">
        <v>81</v>
      </c>
      <c r="J1181">
        <v>2018</v>
      </c>
    </row>
    <row r="1182" spans="1:10" x14ac:dyDescent="0.2">
      <c r="A1182" s="180" t="s">
        <v>1562</v>
      </c>
      <c r="B1182" s="181">
        <v>44890</v>
      </c>
      <c r="C1182" s="180" t="s">
        <v>23</v>
      </c>
      <c r="D1182">
        <v>23</v>
      </c>
      <c r="E1182" s="180" t="s">
        <v>22</v>
      </c>
      <c r="F1182">
        <v>1004</v>
      </c>
      <c r="G1182" s="180" t="s">
        <v>20</v>
      </c>
      <c r="H1182" s="180" t="s">
        <v>18</v>
      </c>
      <c r="I1182" s="180" t="s">
        <v>82</v>
      </c>
      <c r="J1182">
        <v>2019</v>
      </c>
    </row>
    <row r="1183" spans="1:10" x14ac:dyDescent="0.2">
      <c r="A1183" s="180" t="s">
        <v>1563</v>
      </c>
      <c r="B1183" s="181">
        <v>44890</v>
      </c>
      <c r="C1183" s="180" t="s">
        <v>23</v>
      </c>
      <c r="D1183">
        <v>8</v>
      </c>
      <c r="E1183" s="180" t="s">
        <v>22</v>
      </c>
      <c r="F1183">
        <v>379</v>
      </c>
      <c r="G1183" s="180" t="s">
        <v>20</v>
      </c>
      <c r="H1183" s="180" t="s">
        <v>18</v>
      </c>
      <c r="I1183" s="180" t="s">
        <v>82</v>
      </c>
      <c r="J1183">
        <v>2019</v>
      </c>
    </row>
    <row r="1184" spans="1:10" x14ac:dyDescent="0.2">
      <c r="A1184" s="180" t="s">
        <v>1564</v>
      </c>
      <c r="B1184" s="181">
        <v>44890</v>
      </c>
      <c r="C1184" s="180" t="s">
        <v>13</v>
      </c>
      <c r="E1184" s="180" t="s">
        <v>15</v>
      </c>
      <c r="F1184">
        <v>2200</v>
      </c>
      <c r="G1184" s="180" t="s">
        <v>20</v>
      </c>
      <c r="H1184" s="180" t="s">
        <v>31</v>
      </c>
      <c r="I1184" s="180" t="s">
        <v>79</v>
      </c>
      <c r="J1184">
        <v>2017</v>
      </c>
    </row>
    <row r="1185" spans="1:10" x14ac:dyDescent="0.2">
      <c r="A1185" s="180" t="s">
        <v>1565</v>
      </c>
      <c r="B1185" s="181">
        <v>44890</v>
      </c>
      <c r="C1185" s="180" t="s">
        <v>13</v>
      </c>
      <c r="D1185">
        <v>20</v>
      </c>
      <c r="E1185" s="180" t="s">
        <v>15</v>
      </c>
      <c r="F1185">
        <v>3280</v>
      </c>
      <c r="G1185" s="180" t="s">
        <v>20</v>
      </c>
      <c r="H1185" s="180" t="s">
        <v>18</v>
      </c>
      <c r="I1185" s="180" t="s">
        <v>79</v>
      </c>
      <c r="J1185">
        <v>2017</v>
      </c>
    </row>
    <row r="1186" spans="1:10" x14ac:dyDescent="0.2">
      <c r="A1186" s="180" t="s">
        <v>1566</v>
      </c>
      <c r="B1186" s="181">
        <v>44890</v>
      </c>
      <c r="C1186" s="180" t="s">
        <v>13</v>
      </c>
      <c r="D1186">
        <v>14</v>
      </c>
      <c r="E1186" s="180" t="s">
        <v>15</v>
      </c>
      <c r="F1186">
        <v>2520</v>
      </c>
      <c r="G1186" s="180" t="s">
        <v>20</v>
      </c>
      <c r="H1186" s="180" t="s">
        <v>18</v>
      </c>
      <c r="I1186" s="180" t="s">
        <v>79</v>
      </c>
      <c r="J1186">
        <v>2017</v>
      </c>
    </row>
    <row r="1187" spans="1:10" x14ac:dyDescent="0.2">
      <c r="A1187" s="180" t="s">
        <v>1567</v>
      </c>
      <c r="B1187" s="181">
        <v>44893</v>
      </c>
      <c r="C1187" s="180" t="s">
        <v>23</v>
      </c>
      <c r="D1187">
        <v>30</v>
      </c>
      <c r="E1187" s="180" t="s">
        <v>22</v>
      </c>
      <c r="F1187">
        <v>487</v>
      </c>
      <c r="G1187" s="180" t="s">
        <v>20</v>
      </c>
      <c r="H1187" s="180" t="s">
        <v>18</v>
      </c>
      <c r="I1187" s="180" t="s">
        <v>82</v>
      </c>
      <c r="J1187">
        <v>2019</v>
      </c>
    </row>
    <row r="1188" spans="1:10" x14ac:dyDescent="0.2">
      <c r="A1188" s="180" t="s">
        <v>1568</v>
      </c>
      <c r="B1188" s="181">
        <v>44893</v>
      </c>
      <c r="C1188" s="180" t="s">
        <v>13</v>
      </c>
      <c r="D1188">
        <v>18</v>
      </c>
      <c r="E1188" s="180" t="s">
        <v>15</v>
      </c>
      <c r="F1188">
        <v>2440</v>
      </c>
      <c r="G1188" s="180" t="s">
        <v>20</v>
      </c>
      <c r="H1188" s="180" t="s">
        <v>18</v>
      </c>
      <c r="I1188" s="180" t="s">
        <v>79</v>
      </c>
      <c r="J1188">
        <v>2017</v>
      </c>
    </row>
    <row r="1189" spans="1:10" x14ac:dyDescent="0.2">
      <c r="A1189" s="180" t="s">
        <v>1569</v>
      </c>
      <c r="B1189" s="181">
        <v>44893</v>
      </c>
      <c r="C1189" s="180" t="s">
        <v>13</v>
      </c>
      <c r="D1189">
        <v>7</v>
      </c>
      <c r="E1189" s="180" t="s">
        <v>15</v>
      </c>
      <c r="F1189">
        <v>4540</v>
      </c>
      <c r="G1189" s="180" t="s">
        <v>20</v>
      </c>
      <c r="H1189" s="180" t="s">
        <v>31</v>
      </c>
      <c r="I1189" s="180" t="s">
        <v>79</v>
      </c>
      <c r="J1189">
        <v>2017</v>
      </c>
    </row>
    <row r="1190" spans="1:10" x14ac:dyDescent="0.2">
      <c r="A1190" s="180" t="s">
        <v>1570</v>
      </c>
      <c r="B1190" s="181">
        <v>44893</v>
      </c>
      <c r="C1190" s="180" t="s">
        <v>13</v>
      </c>
      <c r="D1190">
        <v>15</v>
      </c>
      <c r="E1190" s="180" t="s">
        <v>15</v>
      </c>
      <c r="F1190">
        <v>2320</v>
      </c>
      <c r="G1190" s="180" t="s">
        <v>20</v>
      </c>
      <c r="H1190" s="180" t="s">
        <v>18</v>
      </c>
      <c r="I1190" s="180" t="s">
        <v>79</v>
      </c>
      <c r="J1190">
        <v>2017</v>
      </c>
    </row>
    <row r="1191" spans="1:10" x14ac:dyDescent="0.2">
      <c r="A1191" s="180" t="s">
        <v>1571</v>
      </c>
      <c r="B1191" s="181">
        <v>44893</v>
      </c>
      <c r="C1191" s="180" t="s">
        <v>19</v>
      </c>
      <c r="D1191">
        <v>5</v>
      </c>
      <c r="E1191" s="180" t="s">
        <v>32</v>
      </c>
      <c r="F1191">
        <v>111</v>
      </c>
      <c r="G1191" s="180" t="s">
        <v>20</v>
      </c>
      <c r="H1191" s="180" t="s">
        <v>18</v>
      </c>
      <c r="I1191" s="180" t="s">
        <v>80</v>
      </c>
      <c r="J1191">
        <v>2017</v>
      </c>
    </row>
    <row r="1192" spans="1:10" x14ac:dyDescent="0.2">
      <c r="A1192" s="180" t="s">
        <v>1572</v>
      </c>
      <c r="B1192" s="181">
        <v>44893</v>
      </c>
      <c r="C1192" s="180" t="s">
        <v>19</v>
      </c>
      <c r="D1192">
        <v>5</v>
      </c>
      <c r="E1192" s="180" t="s">
        <v>33</v>
      </c>
      <c r="F1192">
        <v>28</v>
      </c>
      <c r="G1192" s="180" t="s">
        <v>20</v>
      </c>
      <c r="H1192" s="180" t="s">
        <v>18</v>
      </c>
      <c r="I1192" s="180" t="s">
        <v>80</v>
      </c>
      <c r="J1192">
        <v>2017</v>
      </c>
    </row>
    <row r="1193" spans="1:10" x14ac:dyDescent="0.2">
      <c r="A1193" s="180" t="s">
        <v>1573</v>
      </c>
      <c r="B1193" s="181">
        <v>44893</v>
      </c>
      <c r="C1193" s="180" t="s">
        <v>19</v>
      </c>
      <c r="D1193">
        <v>5</v>
      </c>
      <c r="E1193" s="180" t="s">
        <v>30</v>
      </c>
      <c r="F1193">
        <v>185</v>
      </c>
      <c r="G1193" s="180" t="s">
        <v>20</v>
      </c>
      <c r="H1193" s="180" t="s">
        <v>18</v>
      </c>
      <c r="I1193" s="180" t="s">
        <v>80</v>
      </c>
      <c r="J1193">
        <v>2017</v>
      </c>
    </row>
    <row r="1194" spans="1:10" x14ac:dyDescent="0.2">
      <c r="A1194" s="180" t="s">
        <v>1574</v>
      </c>
      <c r="B1194" s="181">
        <v>44893</v>
      </c>
      <c r="C1194" s="180" t="s">
        <v>19</v>
      </c>
      <c r="D1194">
        <v>19</v>
      </c>
      <c r="E1194" s="180" t="s">
        <v>27</v>
      </c>
      <c r="F1194">
        <v>1256</v>
      </c>
      <c r="G1194" s="180" t="s">
        <v>20</v>
      </c>
      <c r="H1194" s="180" t="s">
        <v>18</v>
      </c>
      <c r="I1194" s="180" t="s">
        <v>80</v>
      </c>
      <c r="J1194">
        <v>2017</v>
      </c>
    </row>
    <row r="1195" spans="1:10" x14ac:dyDescent="0.2">
      <c r="A1195" s="180" t="s">
        <v>1575</v>
      </c>
      <c r="B1195" s="181">
        <v>44894</v>
      </c>
      <c r="C1195" s="180" t="s">
        <v>19</v>
      </c>
      <c r="D1195">
        <v>9</v>
      </c>
      <c r="E1195" s="180" t="s">
        <v>33</v>
      </c>
      <c r="F1195">
        <v>420</v>
      </c>
      <c r="G1195" s="180" t="s">
        <v>20</v>
      </c>
      <c r="H1195" s="180" t="s">
        <v>18</v>
      </c>
      <c r="I1195" s="180" t="s">
        <v>80</v>
      </c>
      <c r="J1195">
        <v>2017</v>
      </c>
    </row>
    <row r="1196" spans="1:10" x14ac:dyDescent="0.2">
      <c r="A1196" s="180" t="s">
        <v>1576</v>
      </c>
      <c r="B1196" s="181">
        <v>44894</v>
      </c>
      <c r="C1196" s="180" t="s">
        <v>19</v>
      </c>
      <c r="D1196">
        <v>19</v>
      </c>
      <c r="E1196" s="180" t="s">
        <v>27</v>
      </c>
      <c r="F1196">
        <v>900</v>
      </c>
      <c r="G1196" s="180" t="s">
        <v>20</v>
      </c>
      <c r="H1196" s="180" t="s">
        <v>18</v>
      </c>
      <c r="I1196" s="180" t="s">
        <v>80</v>
      </c>
      <c r="J1196">
        <v>2017</v>
      </c>
    </row>
    <row r="1197" spans="1:10" x14ac:dyDescent="0.2">
      <c r="A1197" s="180" t="s">
        <v>1577</v>
      </c>
      <c r="B1197" s="181">
        <v>44894</v>
      </c>
      <c r="C1197" s="180" t="s">
        <v>13</v>
      </c>
      <c r="D1197">
        <v>12</v>
      </c>
      <c r="E1197" s="180" t="s">
        <v>15</v>
      </c>
      <c r="F1197">
        <v>2180</v>
      </c>
      <c r="G1197" s="180" t="s">
        <v>20</v>
      </c>
      <c r="H1197" s="180" t="s">
        <v>18</v>
      </c>
      <c r="I1197" s="180" t="s">
        <v>79</v>
      </c>
      <c r="J1197">
        <v>2017</v>
      </c>
    </row>
    <row r="1198" spans="1:10" x14ac:dyDescent="0.2">
      <c r="A1198" s="180" t="s">
        <v>1578</v>
      </c>
      <c r="B1198" s="181">
        <v>44894</v>
      </c>
      <c r="C1198" s="180" t="s">
        <v>13</v>
      </c>
      <c r="D1198">
        <v>7</v>
      </c>
      <c r="E1198" s="180" t="s">
        <v>15</v>
      </c>
      <c r="F1198">
        <v>5245</v>
      </c>
      <c r="G1198" s="180" t="s">
        <v>20</v>
      </c>
      <c r="H1198" s="180" t="s">
        <v>31</v>
      </c>
      <c r="I1198" s="180" t="s">
        <v>79</v>
      </c>
      <c r="J1198">
        <v>2017</v>
      </c>
    </row>
    <row r="1199" spans="1:10" x14ac:dyDescent="0.2">
      <c r="A1199" s="180" t="s">
        <v>1579</v>
      </c>
      <c r="B1199" s="181">
        <v>44894</v>
      </c>
      <c r="C1199" s="180" t="s">
        <v>13</v>
      </c>
      <c r="D1199">
        <v>18</v>
      </c>
      <c r="E1199" s="180" t="s">
        <v>15</v>
      </c>
      <c r="F1199">
        <v>1575</v>
      </c>
      <c r="G1199" s="180" t="s">
        <v>20</v>
      </c>
      <c r="H1199" s="180" t="s">
        <v>18</v>
      </c>
      <c r="I1199" s="180" t="s">
        <v>79</v>
      </c>
      <c r="J1199">
        <v>2017</v>
      </c>
    </row>
    <row r="1200" spans="1:10" x14ac:dyDescent="0.2">
      <c r="A1200" s="180" t="s">
        <v>1580</v>
      </c>
      <c r="B1200" s="181">
        <v>44894</v>
      </c>
      <c r="C1200" s="180" t="s">
        <v>21</v>
      </c>
      <c r="D1200">
        <v>9</v>
      </c>
      <c r="E1200" s="180" t="s">
        <v>22</v>
      </c>
      <c r="F1200">
        <v>923</v>
      </c>
      <c r="G1200" s="180" t="s">
        <v>20</v>
      </c>
      <c r="H1200" s="180" t="s">
        <v>18</v>
      </c>
      <c r="I1200" s="180" t="s">
        <v>81</v>
      </c>
      <c r="J1200">
        <v>2018</v>
      </c>
    </row>
    <row r="1201" spans="1:10" x14ac:dyDescent="0.2">
      <c r="A1201" s="180" t="s">
        <v>1581</v>
      </c>
      <c r="B1201" s="181">
        <v>44895</v>
      </c>
      <c r="C1201" s="180" t="s">
        <v>21</v>
      </c>
      <c r="D1201">
        <v>13</v>
      </c>
      <c r="E1201" s="180" t="s">
        <v>22</v>
      </c>
      <c r="F1201">
        <v>1162</v>
      </c>
      <c r="G1201" s="180" t="s">
        <v>20</v>
      </c>
      <c r="H1201" s="180" t="s">
        <v>18</v>
      </c>
      <c r="I1201" s="180" t="s">
        <v>81</v>
      </c>
      <c r="J1201">
        <v>2018</v>
      </c>
    </row>
    <row r="1202" spans="1:10" x14ac:dyDescent="0.2">
      <c r="A1202" s="180" t="s">
        <v>1582</v>
      </c>
      <c r="B1202" s="181">
        <v>44895</v>
      </c>
      <c r="C1202" s="180" t="s">
        <v>19</v>
      </c>
      <c r="D1202">
        <v>19</v>
      </c>
      <c r="E1202" s="180" t="s">
        <v>27</v>
      </c>
      <c r="F1202">
        <v>978</v>
      </c>
      <c r="G1202" s="180" t="s">
        <v>20</v>
      </c>
      <c r="H1202" s="180" t="s">
        <v>18</v>
      </c>
      <c r="I1202" s="180" t="s">
        <v>80</v>
      </c>
      <c r="J1202">
        <v>2017</v>
      </c>
    </row>
    <row r="1203" spans="1:10" x14ac:dyDescent="0.2">
      <c r="A1203" s="180" t="s">
        <v>1583</v>
      </c>
      <c r="B1203" s="181">
        <v>44895</v>
      </c>
      <c r="C1203" s="180" t="s">
        <v>19</v>
      </c>
      <c r="D1203">
        <v>13</v>
      </c>
      <c r="E1203" s="180" t="s">
        <v>30</v>
      </c>
      <c r="F1203">
        <v>502</v>
      </c>
      <c r="G1203" s="180" t="s">
        <v>20</v>
      </c>
      <c r="H1203" s="180" t="s">
        <v>18</v>
      </c>
      <c r="I1203" s="180" t="s">
        <v>80</v>
      </c>
      <c r="J1203">
        <v>2017</v>
      </c>
    </row>
    <row r="1204" spans="1:10" x14ac:dyDescent="0.2">
      <c r="A1204" s="180" t="s">
        <v>1584</v>
      </c>
      <c r="B1204" s="181">
        <v>44895</v>
      </c>
      <c r="C1204" s="180" t="s">
        <v>13</v>
      </c>
      <c r="D1204">
        <v>12</v>
      </c>
      <c r="E1204" s="180" t="s">
        <v>15</v>
      </c>
      <c r="F1204">
        <v>2380</v>
      </c>
      <c r="G1204" s="180" t="s">
        <v>20</v>
      </c>
      <c r="H1204" s="180" t="s">
        <v>18</v>
      </c>
      <c r="I1204" s="180" t="s">
        <v>79</v>
      </c>
      <c r="J1204">
        <v>2017</v>
      </c>
    </row>
    <row r="1205" spans="1:10" x14ac:dyDescent="0.2">
      <c r="A1205" s="180" t="s">
        <v>1585</v>
      </c>
      <c r="B1205" s="181">
        <v>44895</v>
      </c>
      <c r="C1205" s="180" t="s">
        <v>13</v>
      </c>
      <c r="D1205">
        <v>7</v>
      </c>
      <c r="E1205" s="180" t="s">
        <v>15</v>
      </c>
      <c r="F1205">
        <v>3640</v>
      </c>
      <c r="G1205" s="180" t="s">
        <v>20</v>
      </c>
      <c r="H1205" s="180" t="s">
        <v>31</v>
      </c>
      <c r="I1205" s="180" t="s">
        <v>79</v>
      </c>
      <c r="J1205">
        <v>2017</v>
      </c>
    </row>
    <row r="1206" spans="1:10" x14ac:dyDescent="0.2">
      <c r="A1206" s="180" t="s">
        <v>1586</v>
      </c>
      <c r="B1206" s="181">
        <v>44895</v>
      </c>
      <c r="C1206" s="180" t="s">
        <v>13</v>
      </c>
      <c r="D1206">
        <v>18</v>
      </c>
      <c r="E1206" s="180" t="s">
        <v>15</v>
      </c>
      <c r="F1206">
        <v>4140</v>
      </c>
      <c r="G1206" s="180" t="s">
        <v>20</v>
      </c>
      <c r="H1206" s="180" t="s">
        <v>34</v>
      </c>
      <c r="I1206" s="180" t="s">
        <v>79</v>
      </c>
      <c r="J1206">
        <v>2017</v>
      </c>
    </row>
    <row r="1207" spans="1:10" x14ac:dyDescent="0.2">
      <c r="A1207" s="180" t="s">
        <v>1587</v>
      </c>
      <c r="B1207" s="181">
        <v>44897</v>
      </c>
      <c r="C1207" s="180" t="s">
        <v>13</v>
      </c>
      <c r="D1207">
        <v>16</v>
      </c>
      <c r="E1207" s="180" t="s">
        <v>15</v>
      </c>
      <c r="F1207">
        <v>4500</v>
      </c>
      <c r="G1207" s="180" t="s">
        <v>20</v>
      </c>
      <c r="H1207" s="180" t="s">
        <v>18</v>
      </c>
      <c r="I1207" s="180" t="s">
        <v>79</v>
      </c>
      <c r="J1207">
        <v>2017</v>
      </c>
    </row>
    <row r="1208" spans="1:10" x14ac:dyDescent="0.2">
      <c r="A1208" s="180" t="s">
        <v>1588</v>
      </c>
      <c r="B1208" s="181">
        <v>44897</v>
      </c>
      <c r="C1208" s="180" t="s">
        <v>13</v>
      </c>
      <c r="D1208">
        <v>8</v>
      </c>
      <c r="E1208" s="180" t="s">
        <v>15</v>
      </c>
      <c r="F1208">
        <v>3820</v>
      </c>
      <c r="G1208" s="180" t="s">
        <v>20</v>
      </c>
      <c r="H1208" s="180" t="s">
        <v>31</v>
      </c>
      <c r="I1208" s="180" t="s">
        <v>79</v>
      </c>
      <c r="J1208">
        <v>2017</v>
      </c>
    </row>
    <row r="1209" spans="1:10" x14ac:dyDescent="0.2">
      <c r="A1209" s="180" t="s">
        <v>1589</v>
      </c>
      <c r="B1209" s="181">
        <v>44897</v>
      </c>
      <c r="C1209" s="180" t="s">
        <v>13</v>
      </c>
      <c r="D1209">
        <v>20</v>
      </c>
      <c r="E1209" s="180" t="s">
        <v>15</v>
      </c>
      <c r="F1209">
        <v>460000000</v>
      </c>
      <c r="G1209" s="180" t="s">
        <v>20</v>
      </c>
      <c r="H1209" s="180" t="s">
        <v>34</v>
      </c>
      <c r="I1209" s="180" t="s">
        <v>79</v>
      </c>
      <c r="J1209">
        <v>2017</v>
      </c>
    </row>
    <row r="1210" spans="1:10" x14ac:dyDescent="0.2">
      <c r="A1210" s="180" t="s">
        <v>1590</v>
      </c>
      <c r="B1210" s="181">
        <v>44900</v>
      </c>
      <c r="C1210" s="180" t="s">
        <v>13</v>
      </c>
      <c r="D1210">
        <v>8</v>
      </c>
      <c r="E1210" s="180" t="s">
        <v>15</v>
      </c>
      <c r="F1210">
        <v>4320</v>
      </c>
      <c r="G1210" s="180" t="s">
        <v>20</v>
      </c>
      <c r="H1210" s="180" t="s">
        <v>31</v>
      </c>
      <c r="I1210" s="180" t="s">
        <v>79</v>
      </c>
      <c r="J1210">
        <v>2017</v>
      </c>
    </row>
    <row r="1211" spans="1:10" x14ac:dyDescent="0.2">
      <c r="A1211" s="180" t="s">
        <v>1591</v>
      </c>
      <c r="B1211" s="181">
        <v>44900</v>
      </c>
      <c r="C1211" s="180" t="s">
        <v>13</v>
      </c>
      <c r="E1211" s="180" t="s">
        <v>15</v>
      </c>
      <c r="F1211">
        <v>4720</v>
      </c>
      <c r="G1211" s="180" t="s">
        <v>20</v>
      </c>
      <c r="H1211" s="180" t="s">
        <v>34</v>
      </c>
      <c r="I1211" s="180" t="s">
        <v>79</v>
      </c>
      <c r="J1211">
        <v>2017</v>
      </c>
    </row>
    <row r="1212" spans="1:10" x14ac:dyDescent="0.2">
      <c r="A1212" s="180" t="s">
        <v>1592</v>
      </c>
      <c r="B1212" s="181">
        <v>44900</v>
      </c>
      <c r="C1212" s="180" t="s">
        <v>13</v>
      </c>
      <c r="D1212">
        <v>19</v>
      </c>
      <c r="E1212" s="180" t="s">
        <v>15</v>
      </c>
      <c r="F1212">
        <v>5920</v>
      </c>
      <c r="G1212" s="180" t="s">
        <v>20</v>
      </c>
      <c r="H1212" s="180" t="s">
        <v>34</v>
      </c>
      <c r="I1212" s="180" t="s">
        <v>79</v>
      </c>
      <c r="J1212">
        <v>2017</v>
      </c>
    </row>
    <row r="1213" spans="1:10" x14ac:dyDescent="0.2">
      <c r="A1213" s="180" t="s">
        <v>1593</v>
      </c>
      <c r="B1213" s="181">
        <v>44900</v>
      </c>
      <c r="C1213" s="180" t="s">
        <v>21</v>
      </c>
      <c r="D1213">
        <v>17</v>
      </c>
      <c r="E1213" s="180" t="s">
        <v>22</v>
      </c>
      <c r="F1213">
        <v>700</v>
      </c>
      <c r="G1213" s="180" t="s">
        <v>20</v>
      </c>
      <c r="H1213" s="180" t="s">
        <v>18</v>
      </c>
      <c r="I1213" s="180" t="s">
        <v>81</v>
      </c>
      <c r="J1213">
        <v>2018</v>
      </c>
    </row>
    <row r="1214" spans="1:10" x14ac:dyDescent="0.2">
      <c r="A1214" s="180" t="s">
        <v>1594</v>
      </c>
      <c r="B1214" s="181">
        <v>44901</v>
      </c>
      <c r="C1214" s="180" t="s">
        <v>21</v>
      </c>
      <c r="D1214">
        <v>18</v>
      </c>
      <c r="E1214" s="180" t="s">
        <v>22</v>
      </c>
      <c r="F1214">
        <v>1764</v>
      </c>
      <c r="G1214" s="180" t="s">
        <v>20</v>
      </c>
      <c r="H1214" s="180" t="s">
        <v>18</v>
      </c>
      <c r="I1214" s="180" t="s">
        <v>81</v>
      </c>
      <c r="J1214">
        <v>2018</v>
      </c>
    </row>
    <row r="1215" spans="1:10" x14ac:dyDescent="0.2">
      <c r="A1215" s="180" t="s">
        <v>1595</v>
      </c>
      <c r="B1215" s="181">
        <v>44901</v>
      </c>
      <c r="C1215" s="180" t="s">
        <v>21</v>
      </c>
      <c r="D1215">
        <v>1</v>
      </c>
      <c r="E1215" s="180" t="s">
        <v>22</v>
      </c>
      <c r="F1215">
        <v>68</v>
      </c>
      <c r="G1215" s="180" t="s">
        <v>20</v>
      </c>
      <c r="H1215" s="180" t="s">
        <v>18</v>
      </c>
      <c r="I1215" s="180" t="s">
        <v>81</v>
      </c>
      <c r="J1215">
        <v>2018</v>
      </c>
    </row>
    <row r="1216" spans="1:10" x14ac:dyDescent="0.2">
      <c r="A1216" s="180" t="s">
        <v>1596</v>
      </c>
      <c r="B1216" s="181">
        <v>44901</v>
      </c>
      <c r="C1216" s="180" t="s">
        <v>13</v>
      </c>
      <c r="D1216">
        <v>23</v>
      </c>
      <c r="E1216" s="180" t="s">
        <v>15</v>
      </c>
      <c r="F1216">
        <v>3990</v>
      </c>
      <c r="G1216" s="180" t="s">
        <v>20</v>
      </c>
      <c r="H1216" s="180" t="s">
        <v>31</v>
      </c>
      <c r="I1216" s="180" t="s">
        <v>79</v>
      </c>
      <c r="J1216">
        <v>2017</v>
      </c>
    </row>
    <row r="1217" spans="1:10" x14ac:dyDescent="0.2">
      <c r="A1217" s="180" t="s">
        <v>1597</v>
      </c>
      <c r="B1217" s="181">
        <v>44901</v>
      </c>
      <c r="C1217" s="180" t="s">
        <v>13</v>
      </c>
      <c r="D1217">
        <v>8</v>
      </c>
      <c r="E1217" s="180" t="s">
        <v>15</v>
      </c>
      <c r="F1217">
        <v>5810</v>
      </c>
      <c r="G1217" s="180" t="s">
        <v>20</v>
      </c>
      <c r="H1217" s="180" t="s">
        <v>34</v>
      </c>
      <c r="I1217" s="180" t="s">
        <v>79</v>
      </c>
      <c r="J1217">
        <v>2017</v>
      </c>
    </row>
    <row r="1218" spans="1:10" x14ac:dyDescent="0.2">
      <c r="A1218" s="180" t="s">
        <v>1598</v>
      </c>
      <c r="B1218" s="181">
        <v>44901</v>
      </c>
      <c r="C1218" s="180" t="s">
        <v>13</v>
      </c>
      <c r="D1218">
        <v>18</v>
      </c>
      <c r="E1218" s="180" t="s">
        <v>15</v>
      </c>
      <c r="F1218">
        <v>6080</v>
      </c>
      <c r="G1218" s="180" t="s">
        <v>20</v>
      </c>
      <c r="H1218" s="180" t="s">
        <v>34</v>
      </c>
      <c r="I1218" s="180" t="s">
        <v>79</v>
      </c>
      <c r="J1218">
        <v>2017</v>
      </c>
    </row>
    <row r="1219" spans="1:10" x14ac:dyDescent="0.2">
      <c r="A1219" s="180" t="s">
        <v>1599</v>
      </c>
      <c r="B1219" s="181">
        <v>44901</v>
      </c>
      <c r="C1219" s="180" t="s">
        <v>23</v>
      </c>
      <c r="D1219">
        <v>28</v>
      </c>
      <c r="E1219" s="180" t="s">
        <v>35</v>
      </c>
      <c r="F1219">
        <v>1562</v>
      </c>
      <c r="G1219" s="180" t="s">
        <v>20</v>
      </c>
      <c r="H1219" s="180" t="s">
        <v>18</v>
      </c>
      <c r="I1219" s="180" t="s">
        <v>82</v>
      </c>
      <c r="J1219">
        <v>2019</v>
      </c>
    </row>
    <row r="1220" spans="1:10" x14ac:dyDescent="0.2">
      <c r="A1220" s="180" t="s">
        <v>1600</v>
      </c>
      <c r="B1220" s="181">
        <v>44901</v>
      </c>
      <c r="C1220" s="180" t="s">
        <v>19</v>
      </c>
      <c r="D1220">
        <v>7</v>
      </c>
      <c r="E1220" s="180" t="s">
        <v>22</v>
      </c>
      <c r="F1220">
        <v>780</v>
      </c>
      <c r="G1220" s="180" t="s">
        <v>20</v>
      </c>
      <c r="H1220" s="180" t="s">
        <v>18</v>
      </c>
      <c r="I1220" s="180" t="s">
        <v>80</v>
      </c>
      <c r="J1220">
        <v>2017</v>
      </c>
    </row>
    <row r="1221" spans="1:10" x14ac:dyDescent="0.2">
      <c r="A1221" s="180" t="s">
        <v>1601</v>
      </c>
      <c r="B1221" s="181">
        <v>44902</v>
      </c>
      <c r="C1221" s="180" t="s">
        <v>13</v>
      </c>
      <c r="D1221">
        <v>8</v>
      </c>
      <c r="E1221" s="180" t="s">
        <v>15</v>
      </c>
      <c r="F1221">
        <v>3900</v>
      </c>
      <c r="G1221" s="180" t="s">
        <v>20</v>
      </c>
      <c r="H1221" s="180" t="s">
        <v>31</v>
      </c>
      <c r="I1221" s="180" t="s">
        <v>79</v>
      </c>
      <c r="J1221">
        <v>2017</v>
      </c>
    </row>
    <row r="1222" spans="1:10" x14ac:dyDescent="0.2">
      <c r="A1222" s="180" t="s">
        <v>1602</v>
      </c>
      <c r="B1222" s="181">
        <v>44902</v>
      </c>
      <c r="C1222" s="180" t="s">
        <v>13</v>
      </c>
      <c r="D1222">
        <v>22</v>
      </c>
      <c r="E1222" s="180" t="s">
        <v>15</v>
      </c>
      <c r="F1222">
        <v>6120</v>
      </c>
      <c r="G1222" s="180" t="s">
        <v>20</v>
      </c>
      <c r="H1222" s="180" t="s">
        <v>34</v>
      </c>
      <c r="I1222" s="180" t="s">
        <v>79</v>
      </c>
      <c r="J1222">
        <v>2017</v>
      </c>
    </row>
    <row r="1223" spans="1:10" x14ac:dyDescent="0.2">
      <c r="A1223" s="180" t="s">
        <v>1603</v>
      </c>
      <c r="B1223" s="181">
        <v>44902</v>
      </c>
      <c r="C1223" s="180" t="s">
        <v>13</v>
      </c>
      <c r="D1223">
        <v>18</v>
      </c>
      <c r="E1223" s="180" t="s">
        <v>15</v>
      </c>
      <c r="F1223">
        <v>6400</v>
      </c>
      <c r="G1223" s="180" t="s">
        <v>20</v>
      </c>
      <c r="H1223" s="180" t="s">
        <v>34</v>
      </c>
      <c r="I1223" s="180" t="s">
        <v>79</v>
      </c>
      <c r="J1223">
        <v>2017</v>
      </c>
    </row>
    <row r="1224" spans="1:10" x14ac:dyDescent="0.2">
      <c r="A1224" s="180" t="s">
        <v>1604</v>
      </c>
      <c r="B1224" s="181">
        <v>44902</v>
      </c>
      <c r="C1224" s="180" t="s">
        <v>23</v>
      </c>
      <c r="D1224">
        <v>1</v>
      </c>
      <c r="E1224" s="180" t="s">
        <v>35</v>
      </c>
      <c r="F1224">
        <v>1000</v>
      </c>
      <c r="G1224" s="180" t="s">
        <v>20</v>
      </c>
      <c r="H1224" s="180" t="s">
        <v>18</v>
      </c>
      <c r="I1224" s="180" t="s">
        <v>82</v>
      </c>
      <c r="J1224">
        <v>2019</v>
      </c>
    </row>
    <row r="1225" spans="1:10" x14ac:dyDescent="0.2">
      <c r="A1225" s="180" t="s">
        <v>1605</v>
      </c>
      <c r="B1225" s="181">
        <v>44902</v>
      </c>
      <c r="C1225" s="180" t="s">
        <v>23</v>
      </c>
      <c r="D1225">
        <v>29</v>
      </c>
      <c r="E1225" s="180" t="s">
        <v>35</v>
      </c>
      <c r="F1225">
        <v>1100</v>
      </c>
      <c r="G1225" s="180" t="s">
        <v>20</v>
      </c>
      <c r="H1225" s="180" t="s">
        <v>18</v>
      </c>
      <c r="I1225" s="180" t="s">
        <v>82</v>
      </c>
      <c r="J1225">
        <v>2019</v>
      </c>
    </row>
    <row r="1226" spans="1:10" x14ac:dyDescent="0.2">
      <c r="A1226" s="180" t="s">
        <v>1606</v>
      </c>
      <c r="B1226" s="181">
        <v>44902</v>
      </c>
      <c r="C1226" s="180" t="s">
        <v>19</v>
      </c>
      <c r="D1226">
        <v>12</v>
      </c>
      <c r="E1226" s="180" t="s">
        <v>22</v>
      </c>
      <c r="F1226">
        <v>1200</v>
      </c>
      <c r="G1226" s="180" t="s">
        <v>20</v>
      </c>
      <c r="H1226" s="180" t="s">
        <v>18</v>
      </c>
      <c r="I1226" s="180" t="s">
        <v>80</v>
      </c>
      <c r="J1226">
        <v>2017</v>
      </c>
    </row>
    <row r="1227" spans="1:10" x14ac:dyDescent="0.2">
      <c r="A1227" s="180" t="s">
        <v>1607</v>
      </c>
      <c r="B1227" s="181">
        <v>44902</v>
      </c>
      <c r="C1227" s="180" t="s">
        <v>21</v>
      </c>
      <c r="D1227">
        <v>18</v>
      </c>
      <c r="E1227" s="180" t="s">
        <v>22</v>
      </c>
      <c r="F1227">
        <v>13000000000</v>
      </c>
      <c r="G1227" s="180" t="s">
        <v>20</v>
      </c>
      <c r="H1227" s="180" t="s">
        <v>18</v>
      </c>
      <c r="I1227" s="180" t="s">
        <v>81</v>
      </c>
      <c r="J1227">
        <v>2018</v>
      </c>
    </row>
    <row r="1228" spans="1:10" x14ac:dyDescent="0.2">
      <c r="A1228" s="180" t="s">
        <v>1608</v>
      </c>
      <c r="B1228" s="181">
        <v>44903</v>
      </c>
      <c r="C1228" s="180" t="s">
        <v>21</v>
      </c>
      <c r="D1228">
        <v>18</v>
      </c>
      <c r="E1228" s="180" t="s">
        <v>22</v>
      </c>
      <c r="F1228">
        <v>1400</v>
      </c>
      <c r="G1228" s="180" t="s">
        <v>20</v>
      </c>
      <c r="H1228" s="180" t="s">
        <v>18</v>
      </c>
      <c r="I1228" s="180" t="s">
        <v>81</v>
      </c>
      <c r="J1228">
        <v>2018</v>
      </c>
    </row>
    <row r="1229" spans="1:10" x14ac:dyDescent="0.2">
      <c r="A1229" s="180" t="s">
        <v>1609</v>
      </c>
      <c r="B1229" s="181">
        <v>44903</v>
      </c>
      <c r="C1229" s="180" t="s">
        <v>23</v>
      </c>
      <c r="D1229">
        <v>28</v>
      </c>
      <c r="E1229" s="180" t="s">
        <v>35</v>
      </c>
      <c r="F1229">
        <v>1500</v>
      </c>
      <c r="G1229" s="180" t="s">
        <v>20</v>
      </c>
      <c r="H1229" s="180" t="s">
        <v>18</v>
      </c>
      <c r="I1229" s="180" t="s">
        <v>82</v>
      </c>
      <c r="J1229">
        <v>2019</v>
      </c>
    </row>
    <row r="1230" spans="1:10" x14ac:dyDescent="0.2">
      <c r="A1230" s="180" t="s">
        <v>1610</v>
      </c>
      <c r="B1230" s="181">
        <v>44903</v>
      </c>
      <c r="C1230" s="180" t="s">
        <v>13</v>
      </c>
      <c r="D1230">
        <v>18</v>
      </c>
      <c r="E1230" s="180" t="s">
        <v>15</v>
      </c>
      <c r="F1230">
        <v>1600</v>
      </c>
      <c r="G1230" s="180" t="s">
        <v>20</v>
      </c>
      <c r="H1230" s="180" t="s">
        <v>34</v>
      </c>
      <c r="I1230" s="180" t="s">
        <v>79</v>
      </c>
      <c r="J1230">
        <v>2017</v>
      </c>
    </row>
    <row r="1231" spans="1:10" x14ac:dyDescent="0.2">
      <c r="A1231" s="180" t="s">
        <v>1611</v>
      </c>
      <c r="B1231" s="181">
        <v>44903</v>
      </c>
      <c r="C1231" s="180" t="s">
        <v>13</v>
      </c>
      <c r="D1231">
        <v>12</v>
      </c>
      <c r="E1231" s="180" t="s">
        <v>15</v>
      </c>
      <c r="F1231">
        <v>1700</v>
      </c>
      <c r="G1231" s="180" t="s">
        <v>20</v>
      </c>
      <c r="H1231" s="180" t="s">
        <v>18</v>
      </c>
      <c r="I1231" s="180" t="s">
        <v>79</v>
      </c>
      <c r="J1231">
        <v>2017</v>
      </c>
    </row>
    <row r="1232" spans="1:10" x14ac:dyDescent="0.2">
      <c r="A1232" s="180" t="s">
        <v>1612</v>
      </c>
      <c r="B1232" s="181">
        <v>44903</v>
      </c>
      <c r="C1232" s="180" t="s">
        <v>13</v>
      </c>
      <c r="D1232">
        <v>6</v>
      </c>
      <c r="E1232" s="180" t="s">
        <v>15</v>
      </c>
      <c r="F1232">
        <v>1800</v>
      </c>
      <c r="G1232" s="180" t="s">
        <v>20</v>
      </c>
      <c r="H1232" s="180" t="s">
        <v>18</v>
      </c>
      <c r="I1232" s="180" t="s">
        <v>79</v>
      </c>
      <c r="J1232">
        <v>2017</v>
      </c>
    </row>
    <row r="1233" spans="1:10" x14ac:dyDescent="0.2">
      <c r="A1233" s="180" t="s">
        <v>1613</v>
      </c>
      <c r="B1233" s="181">
        <v>44903</v>
      </c>
      <c r="C1233" s="180" t="s">
        <v>19</v>
      </c>
      <c r="D1233">
        <v>11</v>
      </c>
      <c r="E1233" s="180" t="s">
        <v>22</v>
      </c>
      <c r="F1233">
        <v>1900</v>
      </c>
      <c r="G1233" s="180" t="s">
        <v>20</v>
      </c>
      <c r="H1233" s="180" t="s">
        <v>18</v>
      </c>
      <c r="I1233" s="180" t="s">
        <v>80</v>
      </c>
      <c r="J1233">
        <v>2017</v>
      </c>
    </row>
    <row r="1234" spans="1:10" x14ac:dyDescent="0.2">
      <c r="A1234" s="180" t="s">
        <v>1614</v>
      </c>
      <c r="B1234" s="181">
        <v>44904</v>
      </c>
      <c r="C1234" s="180" t="s">
        <v>19</v>
      </c>
      <c r="D1234">
        <v>11</v>
      </c>
      <c r="E1234" s="180" t="s">
        <v>22</v>
      </c>
      <c r="F1234">
        <v>2000</v>
      </c>
      <c r="G1234" s="180" t="s">
        <v>20</v>
      </c>
      <c r="H1234" s="180" t="s">
        <v>18</v>
      </c>
      <c r="I1234" s="180" t="s">
        <v>80</v>
      </c>
      <c r="J1234">
        <v>2017</v>
      </c>
    </row>
    <row r="1235" spans="1:10" x14ac:dyDescent="0.2">
      <c r="A1235" s="180" t="s">
        <v>1615</v>
      </c>
      <c r="B1235" s="181">
        <v>44904</v>
      </c>
      <c r="C1235" s="180" t="s">
        <v>23</v>
      </c>
      <c r="D1235">
        <v>4</v>
      </c>
      <c r="E1235" s="180" t="s">
        <v>35</v>
      </c>
      <c r="F1235">
        <v>2100</v>
      </c>
      <c r="G1235" s="180" t="s">
        <v>20</v>
      </c>
      <c r="H1235" s="180" t="s">
        <v>18</v>
      </c>
      <c r="I1235" s="180" t="s">
        <v>82</v>
      </c>
      <c r="J1235">
        <v>2019</v>
      </c>
    </row>
    <row r="1236" spans="1:10" x14ac:dyDescent="0.2">
      <c r="A1236" s="180" t="s">
        <v>1616</v>
      </c>
      <c r="B1236" s="181">
        <v>44904</v>
      </c>
      <c r="C1236" s="180" t="s">
        <v>23</v>
      </c>
      <c r="D1236">
        <v>26</v>
      </c>
      <c r="E1236" s="180" t="s">
        <v>35</v>
      </c>
      <c r="F1236">
        <v>2200</v>
      </c>
      <c r="G1236" s="180" t="s">
        <v>20</v>
      </c>
      <c r="H1236" s="180" t="s">
        <v>18</v>
      </c>
      <c r="I1236" s="180" t="s">
        <v>82</v>
      </c>
      <c r="J1236">
        <v>2019</v>
      </c>
    </row>
    <row r="1237" spans="1:10" x14ac:dyDescent="0.2">
      <c r="A1237" s="180" t="s">
        <v>1617</v>
      </c>
      <c r="B1237" s="181">
        <v>44904</v>
      </c>
      <c r="C1237" s="180" t="s">
        <v>21</v>
      </c>
      <c r="D1237">
        <v>18</v>
      </c>
      <c r="E1237" s="180" t="s">
        <v>22</v>
      </c>
      <c r="F1237">
        <v>2300</v>
      </c>
      <c r="G1237" s="180" t="s">
        <v>20</v>
      </c>
      <c r="H1237" s="180" t="s">
        <v>18</v>
      </c>
      <c r="I1237" s="180" t="s">
        <v>81</v>
      </c>
      <c r="J1237">
        <v>2018</v>
      </c>
    </row>
    <row r="1238" spans="1:10" x14ac:dyDescent="0.2">
      <c r="A1238" s="180" t="s">
        <v>1618</v>
      </c>
      <c r="B1238" s="181">
        <v>44904</v>
      </c>
      <c r="C1238" s="180" t="s">
        <v>13</v>
      </c>
      <c r="D1238">
        <v>18</v>
      </c>
      <c r="E1238" s="180" t="s">
        <v>15</v>
      </c>
      <c r="F1238">
        <v>2400</v>
      </c>
      <c r="G1238" s="180" t="s">
        <v>20</v>
      </c>
      <c r="H1238" s="180" t="s">
        <v>34</v>
      </c>
      <c r="I1238" s="180" t="s">
        <v>79</v>
      </c>
      <c r="J1238">
        <v>2017</v>
      </c>
    </row>
    <row r="1239" spans="1:10" x14ac:dyDescent="0.2">
      <c r="A1239" s="180" t="s">
        <v>1619</v>
      </c>
      <c r="B1239" s="181">
        <v>44904</v>
      </c>
      <c r="C1239" s="180" t="s">
        <v>13</v>
      </c>
      <c r="D1239">
        <v>19</v>
      </c>
      <c r="E1239" s="180" t="s">
        <v>15</v>
      </c>
      <c r="F1239">
        <v>7000</v>
      </c>
      <c r="G1239" s="180" t="s">
        <v>20</v>
      </c>
      <c r="H1239" s="180" t="s">
        <v>34</v>
      </c>
      <c r="I1239" s="180" t="s">
        <v>79</v>
      </c>
      <c r="J1239">
        <v>2017</v>
      </c>
    </row>
    <row r="1240" spans="1:10" x14ac:dyDescent="0.2">
      <c r="A1240" s="180" t="s">
        <v>1620</v>
      </c>
      <c r="B1240" s="181">
        <v>44904</v>
      </c>
      <c r="C1240" s="180" t="s">
        <v>13</v>
      </c>
      <c r="D1240">
        <v>4</v>
      </c>
      <c r="E1240" s="180" t="s">
        <v>15</v>
      </c>
      <c r="F1240">
        <v>1000</v>
      </c>
      <c r="G1240" s="180" t="s">
        <v>20</v>
      </c>
      <c r="H1240" s="180" t="s">
        <v>31</v>
      </c>
      <c r="I1240" s="180" t="s">
        <v>79</v>
      </c>
      <c r="J1240">
        <v>2017</v>
      </c>
    </row>
    <row r="1241" spans="1:10" x14ac:dyDescent="0.2">
      <c r="A1241" s="180" t="s">
        <v>1621</v>
      </c>
      <c r="B1241" s="181">
        <v>44904</v>
      </c>
      <c r="C1241" s="180" t="s">
        <v>13</v>
      </c>
      <c r="D1241">
        <v>5</v>
      </c>
      <c r="E1241" s="180" t="s">
        <v>15</v>
      </c>
      <c r="F1241">
        <v>1100</v>
      </c>
      <c r="G1241" s="180" t="s">
        <v>20</v>
      </c>
      <c r="H1241" s="180" t="s">
        <v>31</v>
      </c>
      <c r="I1241" s="180" t="s">
        <v>79</v>
      </c>
      <c r="J1241">
        <v>2017</v>
      </c>
    </row>
    <row r="1242" spans="1:10" x14ac:dyDescent="0.2">
      <c r="A1242" s="180" t="s">
        <v>1622</v>
      </c>
      <c r="B1242" s="181">
        <v>44907</v>
      </c>
      <c r="C1242" s="180" t="s">
        <v>13</v>
      </c>
      <c r="D1242">
        <v>18</v>
      </c>
      <c r="E1242" s="180" t="s">
        <v>15</v>
      </c>
      <c r="F1242">
        <v>1200</v>
      </c>
      <c r="G1242" s="180" t="s">
        <v>20</v>
      </c>
      <c r="H1242" s="180" t="s">
        <v>34</v>
      </c>
      <c r="I1242" s="180" t="s">
        <v>79</v>
      </c>
      <c r="J1242">
        <v>2017</v>
      </c>
    </row>
    <row r="1243" spans="1:10" x14ac:dyDescent="0.2">
      <c r="A1243" s="180" t="s">
        <v>1623</v>
      </c>
      <c r="B1243" s="181">
        <v>44907</v>
      </c>
      <c r="C1243" s="180" t="s">
        <v>13</v>
      </c>
      <c r="D1243">
        <v>23</v>
      </c>
      <c r="E1243" s="180" t="s">
        <v>15</v>
      </c>
      <c r="F1243">
        <v>1300</v>
      </c>
      <c r="G1243" s="180" t="s">
        <v>20</v>
      </c>
      <c r="H1243" s="180" t="s">
        <v>34</v>
      </c>
      <c r="I1243" s="180" t="s">
        <v>79</v>
      </c>
      <c r="J1243">
        <v>2017</v>
      </c>
    </row>
    <row r="1244" spans="1:10" x14ac:dyDescent="0.2">
      <c r="A1244" s="180" t="s">
        <v>1624</v>
      </c>
      <c r="B1244" s="181">
        <v>44907</v>
      </c>
      <c r="C1244" s="180" t="s">
        <v>13</v>
      </c>
      <c r="D1244">
        <v>3</v>
      </c>
      <c r="E1244" s="180" t="s">
        <v>15</v>
      </c>
      <c r="F1244">
        <v>1400</v>
      </c>
      <c r="G1244" s="180" t="s">
        <v>20</v>
      </c>
      <c r="H1244" s="180" t="s">
        <v>31</v>
      </c>
      <c r="I1244" s="180" t="s">
        <v>79</v>
      </c>
      <c r="J1244">
        <v>2017</v>
      </c>
    </row>
    <row r="1245" spans="1:10" x14ac:dyDescent="0.2">
      <c r="A1245" s="180" t="s">
        <v>1625</v>
      </c>
      <c r="B1245" s="181">
        <v>44907</v>
      </c>
      <c r="C1245" s="180" t="s">
        <v>13</v>
      </c>
      <c r="D1245">
        <v>1</v>
      </c>
      <c r="E1245" s="180" t="s">
        <v>15</v>
      </c>
      <c r="F1245">
        <v>1500</v>
      </c>
      <c r="G1245" s="180" t="s">
        <v>20</v>
      </c>
      <c r="H1245" s="180" t="s">
        <v>31</v>
      </c>
      <c r="I1245" s="180" t="s">
        <v>79</v>
      </c>
      <c r="J1245">
        <v>2017</v>
      </c>
    </row>
    <row r="1246" spans="1:10" x14ac:dyDescent="0.2">
      <c r="A1246" s="180" t="s">
        <v>1626</v>
      </c>
      <c r="B1246" s="181">
        <v>44907</v>
      </c>
      <c r="C1246" s="180" t="s">
        <v>23</v>
      </c>
      <c r="E1246" s="180" t="s">
        <v>35</v>
      </c>
      <c r="F1246">
        <v>1600</v>
      </c>
      <c r="G1246" s="180" t="s">
        <v>20</v>
      </c>
      <c r="H1246" s="180" t="s">
        <v>18</v>
      </c>
      <c r="I1246" s="180" t="s">
        <v>82</v>
      </c>
      <c r="J1246">
        <v>2019</v>
      </c>
    </row>
    <row r="1247" spans="1:10" x14ac:dyDescent="0.2">
      <c r="A1247" s="180" t="s">
        <v>1627</v>
      </c>
      <c r="B1247" s="181">
        <v>44907</v>
      </c>
      <c r="C1247" s="180" t="s">
        <v>19</v>
      </c>
      <c r="D1247">
        <v>7</v>
      </c>
      <c r="E1247" s="180" t="s">
        <v>22</v>
      </c>
      <c r="F1247">
        <v>1700</v>
      </c>
      <c r="G1247" s="180" t="s">
        <v>20</v>
      </c>
      <c r="H1247" s="180" t="s">
        <v>18</v>
      </c>
      <c r="I1247" s="180" t="s">
        <v>80</v>
      </c>
      <c r="J1247">
        <v>2017</v>
      </c>
    </row>
    <row r="1248" spans="1:10" x14ac:dyDescent="0.2">
      <c r="A1248" s="180" t="s">
        <v>1628</v>
      </c>
      <c r="B1248" s="181">
        <v>44907</v>
      </c>
      <c r="C1248" s="180" t="s">
        <v>21</v>
      </c>
      <c r="D1248">
        <v>18</v>
      </c>
      <c r="E1248" s="180" t="s">
        <v>22</v>
      </c>
      <c r="F1248">
        <v>1800</v>
      </c>
      <c r="G1248" s="180" t="s">
        <v>20</v>
      </c>
      <c r="H1248" s="180" t="s">
        <v>18</v>
      </c>
      <c r="I1248" s="180" t="s">
        <v>81</v>
      </c>
      <c r="J1248">
        <v>2018</v>
      </c>
    </row>
    <row r="1249" spans="1:10" x14ac:dyDescent="0.2">
      <c r="A1249" s="180" t="s">
        <v>1629</v>
      </c>
      <c r="B1249" s="181">
        <v>44908</v>
      </c>
      <c r="C1249" s="180" t="s">
        <v>13</v>
      </c>
      <c r="D1249">
        <v>17</v>
      </c>
      <c r="E1249" s="180" t="s">
        <v>15</v>
      </c>
      <c r="F1249">
        <v>1900</v>
      </c>
      <c r="G1249" s="180" t="s">
        <v>20</v>
      </c>
      <c r="H1249" s="180" t="s">
        <v>34</v>
      </c>
      <c r="I1249" s="180" t="s">
        <v>79</v>
      </c>
      <c r="J1249">
        <v>2017</v>
      </c>
    </row>
    <row r="1250" spans="1:10" x14ac:dyDescent="0.2">
      <c r="A1250" s="180" t="s">
        <v>1630</v>
      </c>
      <c r="B1250" s="181">
        <v>44908</v>
      </c>
      <c r="C1250" s="180" t="s">
        <v>13</v>
      </c>
      <c r="D1250">
        <v>22</v>
      </c>
      <c r="E1250" s="180" t="s">
        <v>15</v>
      </c>
      <c r="F1250">
        <v>2000</v>
      </c>
      <c r="G1250" s="180" t="s">
        <v>20</v>
      </c>
      <c r="H1250" s="180" t="s">
        <v>34</v>
      </c>
      <c r="I1250" s="180" t="s">
        <v>79</v>
      </c>
      <c r="J1250">
        <v>2017</v>
      </c>
    </row>
    <row r="1251" spans="1:10" x14ac:dyDescent="0.2">
      <c r="A1251" s="180" t="s">
        <v>1631</v>
      </c>
      <c r="B1251" s="181">
        <v>44908</v>
      </c>
      <c r="C1251" s="180" t="s">
        <v>13</v>
      </c>
      <c r="D1251">
        <v>3</v>
      </c>
      <c r="E1251" s="180" t="s">
        <v>15</v>
      </c>
      <c r="F1251">
        <v>2100</v>
      </c>
      <c r="G1251" s="180" t="s">
        <v>20</v>
      </c>
      <c r="H1251" s="180" t="s">
        <v>31</v>
      </c>
      <c r="I1251" s="180" t="s">
        <v>79</v>
      </c>
      <c r="J1251">
        <v>2017</v>
      </c>
    </row>
    <row r="1252" spans="1:10" x14ac:dyDescent="0.2">
      <c r="A1252" s="180" t="s">
        <v>1632</v>
      </c>
      <c r="B1252" s="181">
        <v>44908</v>
      </c>
      <c r="C1252" s="180" t="s">
        <v>13</v>
      </c>
      <c r="D1252">
        <v>2</v>
      </c>
      <c r="E1252" s="180" t="s">
        <v>15</v>
      </c>
      <c r="F1252">
        <v>2200</v>
      </c>
      <c r="G1252" s="180" t="s">
        <v>20</v>
      </c>
      <c r="H1252" s="180" t="s">
        <v>31</v>
      </c>
      <c r="I1252" s="180" t="s">
        <v>79</v>
      </c>
      <c r="J1252">
        <v>2017</v>
      </c>
    </row>
    <row r="1253" spans="1:10" x14ac:dyDescent="0.2">
      <c r="A1253" s="180" t="s">
        <v>1633</v>
      </c>
      <c r="B1253" s="181">
        <v>44908</v>
      </c>
      <c r="C1253" s="180" t="s">
        <v>23</v>
      </c>
      <c r="D1253">
        <v>31</v>
      </c>
      <c r="E1253" s="180" t="s">
        <v>35</v>
      </c>
      <c r="F1253">
        <v>2300</v>
      </c>
      <c r="G1253" s="180" t="s">
        <v>20</v>
      </c>
      <c r="H1253" s="180" t="s">
        <v>18</v>
      </c>
      <c r="I1253" s="180" t="s">
        <v>82</v>
      </c>
      <c r="J1253">
        <v>2019</v>
      </c>
    </row>
    <row r="1254" spans="1:10" x14ac:dyDescent="0.2">
      <c r="A1254" s="180" t="s">
        <v>1634</v>
      </c>
      <c r="B1254" s="181">
        <v>44908</v>
      </c>
      <c r="C1254" s="180" t="s">
        <v>21</v>
      </c>
      <c r="D1254">
        <v>18</v>
      </c>
      <c r="E1254" s="180" t="s">
        <v>22</v>
      </c>
      <c r="F1254">
        <v>2400</v>
      </c>
      <c r="G1254" s="180" t="s">
        <v>20</v>
      </c>
      <c r="H1254" s="180" t="s">
        <v>18</v>
      </c>
      <c r="I1254" s="180" t="s">
        <v>81</v>
      </c>
      <c r="J1254">
        <v>2018</v>
      </c>
    </row>
    <row r="1255" spans="1:10" x14ac:dyDescent="0.2">
      <c r="A1255" s="180" t="s">
        <v>1635</v>
      </c>
      <c r="B1255" s="181">
        <v>44908</v>
      </c>
      <c r="C1255" s="180" t="s">
        <v>19</v>
      </c>
      <c r="D1255">
        <v>7</v>
      </c>
      <c r="E1255" s="180" t="s">
        <v>22</v>
      </c>
      <c r="F1255">
        <v>495</v>
      </c>
      <c r="G1255" s="180" t="s">
        <v>20</v>
      </c>
      <c r="H1255" s="180" t="s">
        <v>18</v>
      </c>
      <c r="I1255" s="180" t="s">
        <v>80</v>
      </c>
      <c r="J1255">
        <v>2017</v>
      </c>
    </row>
    <row r="1256" spans="1:10" x14ac:dyDescent="0.2">
      <c r="A1256" s="180" t="s">
        <v>1636</v>
      </c>
      <c r="B1256" s="181">
        <v>44909</v>
      </c>
      <c r="C1256" s="180" t="s">
        <v>13</v>
      </c>
      <c r="D1256">
        <v>17</v>
      </c>
      <c r="E1256" s="180" t="s">
        <v>15</v>
      </c>
      <c r="F1256">
        <v>5960</v>
      </c>
      <c r="G1256" s="180" t="s">
        <v>20</v>
      </c>
      <c r="H1256" s="180" t="s">
        <v>34</v>
      </c>
      <c r="I1256" s="180" t="s">
        <v>79</v>
      </c>
      <c r="J1256">
        <v>2017</v>
      </c>
    </row>
    <row r="1257" spans="1:10" x14ac:dyDescent="0.2">
      <c r="A1257" s="180" t="s">
        <v>1637</v>
      </c>
      <c r="B1257" s="181">
        <v>44909</v>
      </c>
      <c r="C1257" s="180" t="s">
        <v>13</v>
      </c>
      <c r="D1257">
        <v>24</v>
      </c>
      <c r="E1257" s="180" t="s">
        <v>15</v>
      </c>
      <c r="F1257">
        <v>8320</v>
      </c>
      <c r="G1257" s="180" t="s">
        <v>20</v>
      </c>
      <c r="H1257" s="180" t="s">
        <v>34</v>
      </c>
      <c r="I1257" s="180" t="s">
        <v>79</v>
      </c>
      <c r="J1257">
        <v>2017</v>
      </c>
    </row>
    <row r="1258" spans="1:10" x14ac:dyDescent="0.2">
      <c r="A1258" s="180" t="s">
        <v>1638</v>
      </c>
      <c r="B1258" s="181">
        <v>44909</v>
      </c>
      <c r="C1258" s="180" t="s">
        <v>13</v>
      </c>
      <c r="D1258">
        <v>3</v>
      </c>
      <c r="E1258" s="180" t="s">
        <v>15</v>
      </c>
      <c r="F1258">
        <v>4060</v>
      </c>
      <c r="G1258" s="180" t="s">
        <v>20</v>
      </c>
      <c r="H1258" s="180" t="s">
        <v>31</v>
      </c>
      <c r="I1258" s="180" t="s">
        <v>79</v>
      </c>
      <c r="J1258">
        <v>2017</v>
      </c>
    </row>
    <row r="1259" spans="1:10" x14ac:dyDescent="0.2">
      <c r="A1259" s="180" t="s">
        <v>1639</v>
      </c>
      <c r="B1259" s="181">
        <v>44909</v>
      </c>
      <c r="C1259" s="180" t="s">
        <v>23</v>
      </c>
      <c r="D1259">
        <v>30</v>
      </c>
      <c r="E1259" s="180" t="s">
        <v>35</v>
      </c>
      <c r="F1259">
        <v>1000</v>
      </c>
      <c r="G1259" s="180" t="s">
        <v>20</v>
      </c>
      <c r="H1259" s="180" t="s">
        <v>18</v>
      </c>
      <c r="I1259" s="180" t="s">
        <v>82</v>
      </c>
      <c r="J1259">
        <v>2019</v>
      </c>
    </row>
    <row r="1260" spans="1:10" x14ac:dyDescent="0.2">
      <c r="A1260" s="180" t="s">
        <v>1640</v>
      </c>
      <c r="B1260" s="181">
        <v>44909</v>
      </c>
      <c r="C1260" s="180" t="s">
        <v>21</v>
      </c>
      <c r="D1260">
        <v>12</v>
      </c>
      <c r="E1260" s="180" t="s">
        <v>22</v>
      </c>
      <c r="F1260">
        <v>1100</v>
      </c>
      <c r="G1260" s="180" t="s">
        <v>20</v>
      </c>
      <c r="H1260" s="180" t="s">
        <v>18</v>
      </c>
      <c r="I1260" s="180" t="s">
        <v>81</v>
      </c>
      <c r="J1260">
        <v>2018</v>
      </c>
    </row>
    <row r="1261" spans="1:10" x14ac:dyDescent="0.2">
      <c r="A1261" s="180" t="s">
        <v>1641</v>
      </c>
      <c r="B1261" s="181">
        <v>44909</v>
      </c>
      <c r="C1261" s="180" t="s">
        <v>19</v>
      </c>
      <c r="D1261">
        <v>5</v>
      </c>
      <c r="E1261" s="180" t="s">
        <v>22</v>
      </c>
      <c r="F1261">
        <v>1200</v>
      </c>
      <c r="G1261" s="180" t="s">
        <v>20</v>
      </c>
      <c r="H1261" s="180" t="s">
        <v>18</v>
      </c>
      <c r="I1261" s="180" t="s">
        <v>80</v>
      </c>
      <c r="J1261">
        <v>2017</v>
      </c>
    </row>
    <row r="1262" spans="1:10" x14ac:dyDescent="0.2">
      <c r="A1262" s="180" t="s">
        <v>1642</v>
      </c>
      <c r="B1262" s="181">
        <v>44910</v>
      </c>
      <c r="C1262" s="180" t="s">
        <v>19</v>
      </c>
      <c r="D1262">
        <v>5</v>
      </c>
      <c r="E1262" s="180" t="s">
        <v>22</v>
      </c>
      <c r="F1262">
        <v>1300</v>
      </c>
      <c r="G1262" s="180" t="s">
        <v>20</v>
      </c>
      <c r="H1262" s="180" t="s">
        <v>18</v>
      </c>
      <c r="I1262" s="180" t="s">
        <v>80</v>
      </c>
      <c r="J1262">
        <v>2017</v>
      </c>
    </row>
    <row r="1263" spans="1:10" x14ac:dyDescent="0.2">
      <c r="A1263" s="180" t="s">
        <v>1643</v>
      </c>
      <c r="B1263" s="181">
        <v>44910</v>
      </c>
      <c r="C1263" s="180" t="s">
        <v>13</v>
      </c>
      <c r="E1263" s="180" t="s">
        <v>15</v>
      </c>
      <c r="F1263">
        <v>1400</v>
      </c>
      <c r="G1263" s="180" t="s">
        <v>20</v>
      </c>
      <c r="H1263" s="180" t="s">
        <v>34</v>
      </c>
      <c r="I1263" s="180" t="s">
        <v>79</v>
      </c>
      <c r="J1263">
        <v>2017</v>
      </c>
    </row>
    <row r="1264" spans="1:10" x14ac:dyDescent="0.2">
      <c r="A1264" s="180" t="s">
        <v>1644</v>
      </c>
      <c r="B1264" s="181">
        <v>44910</v>
      </c>
      <c r="C1264" s="180" t="s">
        <v>13</v>
      </c>
      <c r="D1264">
        <v>23</v>
      </c>
      <c r="E1264" s="180" t="s">
        <v>15</v>
      </c>
      <c r="F1264">
        <v>1500</v>
      </c>
      <c r="G1264" s="180" t="s">
        <v>20</v>
      </c>
      <c r="H1264" s="180" t="s">
        <v>34</v>
      </c>
      <c r="I1264" s="180" t="s">
        <v>79</v>
      </c>
      <c r="J1264">
        <v>2017</v>
      </c>
    </row>
    <row r="1265" spans="1:10" x14ac:dyDescent="0.2">
      <c r="A1265" s="180" t="s">
        <v>1645</v>
      </c>
      <c r="B1265" s="181">
        <v>44910</v>
      </c>
      <c r="C1265" s="180" t="s">
        <v>13</v>
      </c>
      <c r="D1265">
        <v>4</v>
      </c>
      <c r="E1265" s="180" t="s">
        <v>15</v>
      </c>
      <c r="F1265">
        <v>1600</v>
      </c>
      <c r="G1265" s="180" t="s">
        <v>20</v>
      </c>
      <c r="H1265" s="180" t="s">
        <v>31</v>
      </c>
      <c r="I1265" s="180" t="s">
        <v>79</v>
      </c>
      <c r="J1265">
        <v>2017</v>
      </c>
    </row>
    <row r="1266" spans="1:10" x14ac:dyDescent="0.2">
      <c r="A1266" s="180" t="s">
        <v>1646</v>
      </c>
      <c r="B1266" s="181">
        <v>44910</v>
      </c>
      <c r="C1266" s="180" t="s">
        <v>13</v>
      </c>
      <c r="D1266">
        <v>1</v>
      </c>
      <c r="E1266" s="180" t="s">
        <v>15</v>
      </c>
      <c r="F1266">
        <v>1700</v>
      </c>
      <c r="G1266" s="180" t="s">
        <v>20</v>
      </c>
      <c r="H1266" s="180" t="s">
        <v>31</v>
      </c>
      <c r="I1266" s="180" t="s">
        <v>79</v>
      </c>
      <c r="J1266">
        <v>2017</v>
      </c>
    </row>
    <row r="1267" spans="1:10" x14ac:dyDescent="0.2">
      <c r="A1267" s="180" t="s">
        <v>1647</v>
      </c>
      <c r="B1267" s="181">
        <v>44910</v>
      </c>
      <c r="C1267" s="180" t="s">
        <v>21</v>
      </c>
      <c r="D1267">
        <v>12</v>
      </c>
      <c r="E1267" s="180" t="s">
        <v>22</v>
      </c>
      <c r="F1267">
        <v>1800</v>
      </c>
      <c r="G1267" s="180" t="s">
        <v>20</v>
      </c>
      <c r="H1267" s="180" t="s">
        <v>18</v>
      </c>
      <c r="I1267" s="180" t="s">
        <v>81</v>
      </c>
      <c r="J1267">
        <v>2018</v>
      </c>
    </row>
    <row r="1268" spans="1:10" x14ac:dyDescent="0.2">
      <c r="A1268" s="180" t="s">
        <v>1648</v>
      </c>
      <c r="B1268" s="181">
        <v>44910</v>
      </c>
      <c r="C1268" s="180" t="s">
        <v>23</v>
      </c>
      <c r="D1268">
        <v>30</v>
      </c>
      <c r="E1268" s="180" t="s">
        <v>35</v>
      </c>
      <c r="F1268">
        <v>1900</v>
      </c>
      <c r="G1268" s="180" t="s">
        <v>20</v>
      </c>
      <c r="H1268" s="180" t="s">
        <v>18</v>
      </c>
      <c r="I1268" s="180" t="s">
        <v>82</v>
      </c>
      <c r="J1268">
        <v>2019</v>
      </c>
    </row>
    <row r="1269" spans="1:10" x14ac:dyDescent="0.2">
      <c r="A1269" s="180" t="s">
        <v>1649</v>
      </c>
      <c r="B1269" s="181">
        <v>44911</v>
      </c>
      <c r="C1269" s="180" t="s">
        <v>23</v>
      </c>
      <c r="D1269">
        <v>22</v>
      </c>
      <c r="E1269" s="180" t="s">
        <v>35</v>
      </c>
      <c r="F1269">
        <v>2000</v>
      </c>
      <c r="G1269" s="180" t="s">
        <v>20</v>
      </c>
      <c r="H1269" s="180" t="s">
        <v>18</v>
      </c>
      <c r="I1269" s="180" t="s">
        <v>82</v>
      </c>
      <c r="J1269">
        <v>2019</v>
      </c>
    </row>
    <row r="1270" spans="1:10" x14ac:dyDescent="0.2">
      <c r="A1270" s="180" t="s">
        <v>1650</v>
      </c>
      <c r="B1270" s="181">
        <v>44911</v>
      </c>
      <c r="C1270" s="180" t="s">
        <v>19</v>
      </c>
      <c r="D1270">
        <v>5</v>
      </c>
      <c r="E1270" s="180" t="s">
        <v>22</v>
      </c>
      <c r="F1270">
        <v>2100</v>
      </c>
      <c r="G1270" s="180" t="s">
        <v>20</v>
      </c>
      <c r="H1270" s="180" t="s">
        <v>18</v>
      </c>
      <c r="I1270" s="180" t="s">
        <v>80</v>
      </c>
      <c r="J1270">
        <v>2017</v>
      </c>
    </row>
    <row r="1271" spans="1:10" x14ac:dyDescent="0.2">
      <c r="A1271" s="180" t="s">
        <v>1651</v>
      </c>
      <c r="B1271" s="181">
        <v>44911</v>
      </c>
      <c r="C1271" s="180" t="s">
        <v>13</v>
      </c>
      <c r="D1271">
        <v>17</v>
      </c>
      <c r="E1271" s="180" t="s">
        <v>15</v>
      </c>
      <c r="F1271">
        <v>2200</v>
      </c>
      <c r="G1271" s="180" t="s">
        <v>20</v>
      </c>
      <c r="H1271" s="180" t="s">
        <v>34</v>
      </c>
      <c r="I1271" s="180" t="s">
        <v>79</v>
      </c>
      <c r="J1271">
        <v>2017</v>
      </c>
    </row>
    <row r="1272" spans="1:10" x14ac:dyDescent="0.2">
      <c r="A1272" s="180" t="s">
        <v>1652</v>
      </c>
      <c r="B1272" s="181">
        <v>44911</v>
      </c>
      <c r="C1272" s="180" t="s">
        <v>13</v>
      </c>
      <c r="D1272">
        <v>4</v>
      </c>
      <c r="E1272" s="180" t="s">
        <v>15</v>
      </c>
      <c r="F1272">
        <v>2300</v>
      </c>
      <c r="G1272" s="180" t="s">
        <v>20</v>
      </c>
      <c r="H1272" s="180" t="s">
        <v>31</v>
      </c>
      <c r="I1272" s="180" t="s">
        <v>79</v>
      </c>
      <c r="J1272">
        <v>2017</v>
      </c>
    </row>
    <row r="1273" spans="1:10" x14ac:dyDescent="0.2">
      <c r="A1273" s="180" t="s">
        <v>1653</v>
      </c>
      <c r="B1273" s="181">
        <v>44911</v>
      </c>
      <c r="C1273" s="180" t="s">
        <v>13</v>
      </c>
      <c r="D1273">
        <v>23</v>
      </c>
      <c r="E1273" s="180" t="s">
        <v>15</v>
      </c>
      <c r="F1273">
        <v>2400</v>
      </c>
      <c r="G1273" s="180" t="s">
        <v>20</v>
      </c>
      <c r="H1273" s="180" t="s">
        <v>34</v>
      </c>
      <c r="I1273" s="180" t="s">
        <v>79</v>
      </c>
      <c r="J1273">
        <v>2017</v>
      </c>
    </row>
    <row r="1274" spans="1:10" x14ac:dyDescent="0.2">
      <c r="A1274" s="180" t="s">
        <v>1654</v>
      </c>
      <c r="B1274" s="181">
        <v>44911</v>
      </c>
      <c r="C1274" s="180" t="s">
        <v>13</v>
      </c>
      <c r="D1274">
        <v>1</v>
      </c>
      <c r="E1274" s="180" t="s">
        <v>15</v>
      </c>
      <c r="F1274">
        <v>1780</v>
      </c>
      <c r="G1274" s="180" t="s">
        <v>20</v>
      </c>
      <c r="H1274" s="180" t="s">
        <v>31</v>
      </c>
      <c r="I1274" s="180" t="s">
        <v>79</v>
      </c>
      <c r="J1274">
        <v>2017</v>
      </c>
    </row>
    <row r="1275" spans="1:10" x14ac:dyDescent="0.2">
      <c r="A1275" s="180" t="s">
        <v>1655</v>
      </c>
      <c r="B1275" s="181">
        <v>44912</v>
      </c>
      <c r="C1275" s="180" t="s">
        <v>13</v>
      </c>
      <c r="D1275">
        <v>3</v>
      </c>
      <c r="E1275" s="180" t="s">
        <v>15</v>
      </c>
      <c r="F1275">
        <v>4700</v>
      </c>
      <c r="G1275" s="180" t="s">
        <v>20</v>
      </c>
      <c r="H1275" s="180" t="s">
        <v>31</v>
      </c>
      <c r="I1275" s="180" t="s">
        <v>79</v>
      </c>
      <c r="J1275">
        <v>2017</v>
      </c>
    </row>
    <row r="1276" spans="1:10" x14ac:dyDescent="0.2">
      <c r="A1276" s="180" t="s">
        <v>1656</v>
      </c>
      <c r="B1276" s="181">
        <v>44913</v>
      </c>
      <c r="C1276" s="180" t="s">
        <v>13</v>
      </c>
      <c r="D1276">
        <v>4</v>
      </c>
      <c r="E1276" s="180" t="s">
        <v>15</v>
      </c>
      <c r="F1276">
        <v>1000</v>
      </c>
      <c r="G1276" s="180" t="s">
        <v>20</v>
      </c>
      <c r="H1276" s="180" t="s">
        <v>31</v>
      </c>
      <c r="I1276" s="180" t="s">
        <v>79</v>
      </c>
      <c r="J1276">
        <v>2017</v>
      </c>
    </row>
    <row r="1277" spans="1:10" x14ac:dyDescent="0.2">
      <c r="A1277" s="180" t="s">
        <v>1657</v>
      </c>
      <c r="B1277" s="181">
        <v>44914</v>
      </c>
      <c r="C1277" s="180" t="s">
        <v>13</v>
      </c>
      <c r="D1277">
        <v>17</v>
      </c>
      <c r="E1277" s="180" t="s">
        <v>15</v>
      </c>
      <c r="F1277">
        <v>1100</v>
      </c>
      <c r="G1277" s="180" t="s">
        <v>20</v>
      </c>
      <c r="H1277" s="180" t="s">
        <v>18</v>
      </c>
      <c r="I1277" s="180" t="s">
        <v>79</v>
      </c>
      <c r="J1277">
        <v>2017</v>
      </c>
    </row>
    <row r="1278" spans="1:10" x14ac:dyDescent="0.2">
      <c r="A1278" s="180" t="s">
        <v>1658</v>
      </c>
      <c r="B1278" s="181">
        <v>44914</v>
      </c>
      <c r="C1278" s="180" t="s">
        <v>13</v>
      </c>
      <c r="D1278">
        <v>4</v>
      </c>
      <c r="E1278" s="180" t="s">
        <v>15</v>
      </c>
      <c r="F1278">
        <v>1200</v>
      </c>
      <c r="G1278" s="180" t="s">
        <v>20</v>
      </c>
      <c r="H1278" s="180" t="s">
        <v>31</v>
      </c>
      <c r="I1278" s="180" t="s">
        <v>79</v>
      </c>
      <c r="J1278">
        <v>2017</v>
      </c>
    </row>
    <row r="1279" spans="1:10" x14ac:dyDescent="0.2">
      <c r="A1279" s="180" t="s">
        <v>1659</v>
      </c>
      <c r="B1279" s="181">
        <v>44914</v>
      </c>
      <c r="C1279" s="180" t="s">
        <v>13</v>
      </c>
      <c r="D1279">
        <v>19</v>
      </c>
      <c r="E1279" s="180" t="s">
        <v>15</v>
      </c>
      <c r="F1279">
        <v>1300</v>
      </c>
      <c r="G1279" s="180" t="s">
        <v>20</v>
      </c>
      <c r="H1279" s="180" t="s">
        <v>34</v>
      </c>
      <c r="I1279" s="180" t="s">
        <v>79</v>
      </c>
      <c r="J1279">
        <v>2017</v>
      </c>
    </row>
    <row r="1280" spans="1:10" x14ac:dyDescent="0.2">
      <c r="A1280" s="180" t="s">
        <v>1660</v>
      </c>
      <c r="B1280" s="181">
        <v>44914</v>
      </c>
      <c r="C1280" s="180" t="s">
        <v>13</v>
      </c>
      <c r="D1280">
        <v>2</v>
      </c>
      <c r="E1280" s="180" t="s">
        <v>15</v>
      </c>
      <c r="F1280">
        <v>1400</v>
      </c>
      <c r="G1280" s="180" t="s">
        <v>20</v>
      </c>
      <c r="H1280" s="180" t="s">
        <v>31</v>
      </c>
      <c r="I1280" s="180" t="s">
        <v>79</v>
      </c>
      <c r="J1280">
        <v>2017</v>
      </c>
    </row>
    <row r="1281" spans="1:10" x14ac:dyDescent="0.2">
      <c r="A1281" s="180" t="s">
        <v>1661</v>
      </c>
      <c r="B1281" s="181">
        <v>44914</v>
      </c>
      <c r="C1281" s="180" t="s">
        <v>23</v>
      </c>
      <c r="E1281" s="180" t="s">
        <v>35</v>
      </c>
      <c r="F1281">
        <v>1500</v>
      </c>
      <c r="G1281" s="180" t="s">
        <v>20</v>
      </c>
      <c r="H1281" s="180" t="s">
        <v>18</v>
      </c>
      <c r="I1281" s="180" t="s">
        <v>82</v>
      </c>
      <c r="J1281">
        <v>2019</v>
      </c>
    </row>
    <row r="1282" spans="1:10" x14ac:dyDescent="0.2">
      <c r="A1282" s="180" t="s">
        <v>1662</v>
      </c>
      <c r="B1282" s="181">
        <v>44914</v>
      </c>
      <c r="C1282" s="180" t="s">
        <v>19</v>
      </c>
      <c r="D1282">
        <v>7</v>
      </c>
      <c r="E1282" s="180" t="s">
        <v>22</v>
      </c>
      <c r="F1282">
        <v>1600</v>
      </c>
      <c r="G1282" s="180" t="s">
        <v>20</v>
      </c>
      <c r="H1282" s="180" t="s">
        <v>18</v>
      </c>
      <c r="I1282" s="180" t="s">
        <v>80</v>
      </c>
      <c r="J1282">
        <v>2017</v>
      </c>
    </row>
    <row r="1283" spans="1:10" x14ac:dyDescent="0.2">
      <c r="A1283" s="180" t="s">
        <v>1663</v>
      </c>
      <c r="B1283" s="181">
        <v>44915</v>
      </c>
      <c r="C1283" s="180" t="s">
        <v>13</v>
      </c>
      <c r="D1283">
        <v>17</v>
      </c>
      <c r="E1283" s="180" t="s">
        <v>15</v>
      </c>
      <c r="F1283">
        <v>17000000000</v>
      </c>
      <c r="G1283" s="180" t="s">
        <v>20</v>
      </c>
      <c r="H1283" s="180" t="s">
        <v>34</v>
      </c>
      <c r="I1283" s="180" t="s">
        <v>79</v>
      </c>
      <c r="J1283">
        <v>2017</v>
      </c>
    </row>
    <row r="1284" spans="1:10" x14ac:dyDescent="0.2">
      <c r="A1284" s="180" t="s">
        <v>1664</v>
      </c>
      <c r="B1284" s="181">
        <v>44915</v>
      </c>
      <c r="C1284" s="180" t="s">
        <v>13</v>
      </c>
      <c r="D1284">
        <v>4</v>
      </c>
      <c r="E1284" s="180" t="s">
        <v>15</v>
      </c>
      <c r="F1284">
        <v>1800</v>
      </c>
      <c r="G1284" s="180" t="s">
        <v>20</v>
      </c>
      <c r="H1284" s="180" t="s">
        <v>31</v>
      </c>
      <c r="I1284" s="180" t="s">
        <v>79</v>
      </c>
      <c r="J1284">
        <v>2017</v>
      </c>
    </row>
    <row r="1285" spans="1:10" x14ac:dyDescent="0.2">
      <c r="A1285" s="180" t="s">
        <v>1665</v>
      </c>
      <c r="B1285" s="181">
        <v>44915</v>
      </c>
      <c r="C1285" s="180" t="s">
        <v>13</v>
      </c>
      <c r="D1285">
        <v>20</v>
      </c>
      <c r="E1285" s="180" t="s">
        <v>15</v>
      </c>
      <c r="F1285">
        <v>1900</v>
      </c>
      <c r="G1285" s="180" t="s">
        <v>20</v>
      </c>
      <c r="H1285" s="180" t="s">
        <v>18</v>
      </c>
      <c r="I1285" s="180" t="s">
        <v>79</v>
      </c>
      <c r="J1285">
        <v>2017</v>
      </c>
    </row>
    <row r="1286" spans="1:10" x14ac:dyDescent="0.2">
      <c r="A1286" s="180" t="s">
        <v>1666</v>
      </c>
      <c r="B1286" s="181">
        <v>44915</v>
      </c>
      <c r="C1286" s="180" t="s">
        <v>13</v>
      </c>
      <c r="D1286">
        <v>2</v>
      </c>
      <c r="E1286" s="180" t="s">
        <v>15</v>
      </c>
      <c r="F1286">
        <v>2000</v>
      </c>
      <c r="G1286" s="180" t="s">
        <v>20</v>
      </c>
      <c r="H1286" s="180" t="s">
        <v>31</v>
      </c>
      <c r="I1286" s="180" t="s">
        <v>79</v>
      </c>
      <c r="J1286">
        <v>2017</v>
      </c>
    </row>
    <row r="1287" spans="1:10" x14ac:dyDescent="0.2">
      <c r="A1287" s="180" t="s">
        <v>1667</v>
      </c>
      <c r="B1287" s="181">
        <v>44915</v>
      </c>
      <c r="C1287" s="180" t="s">
        <v>21</v>
      </c>
      <c r="D1287">
        <v>5</v>
      </c>
      <c r="E1287" s="180" t="s">
        <v>22</v>
      </c>
      <c r="F1287">
        <v>2100</v>
      </c>
      <c r="G1287" s="180" t="s">
        <v>20</v>
      </c>
      <c r="H1287" s="180" t="s">
        <v>18</v>
      </c>
      <c r="I1287" s="180" t="s">
        <v>81</v>
      </c>
      <c r="J1287">
        <v>2018</v>
      </c>
    </row>
    <row r="1288" spans="1:10" x14ac:dyDescent="0.2">
      <c r="A1288" s="180" t="s">
        <v>1668</v>
      </c>
      <c r="B1288" s="181">
        <v>44916</v>
      </c>
      <c r="C1288" s="180" t="s">
        <v>21</v>
      </c>
      <c r="D1288">
        <v>5</v>
      </c>
      <c r="E1288" s="180" t="s">
        <v>22</v>
      </c>
      <c r="F1288">
        <v>2200</v>
      </c>
      <c r="G1288" s="180" t="s">
        <v>20</v>
      </c>
      <c r="H1288" s="180" t="s">
        <v>18</v>
      </c>
      <c r="I1288" s="180" t="s">
        <v>81</v>
      </c>
      <c r="J1288">
        <v>2018</v>
      </c>
    </row>
    <row r="1289" spans="1:10" x14ac:dyDescent="0.2">
      <c r="A1289" s="180" t="s">
        <v>1669</v>
      </c>
      <c r="B1289" s="181">
        <v>44916</v>
      </c>
      <c r="C1289" s="180" t="s">
        <v>13</v>
      </c>
      <c r="D1289">
        <v>18</v>
      </c>
      <c r="E1289" s="180" t="s">
        <v>15</v>
      </c>
      <c r="F1289">
        <v>2300</v>
      </c>
      <c r="G1289" s="180" t="s">
        <v>20</v>
      </c>
      <c r="H1289" s="180" t="s">
        <v>34</v>
      </c>
      <c r="I1289" s="180" t="s">
        <v>79</v>
      </c>
      <c r="J1289">
        <v>2017</v>
      </c>
    </row>
    <row r="1290" spans="1:10" x14ac:dyDescent="0.2">
      <c r="A1290" s="180" t="s">
        <v>1670</v>
      </c>
      <c r="B1290" s="181">
        <v>44916</v>
      </c>
      <c r="C1290" s="180" t="s">
        <v>13</v>
      </c>
      <c r="D1290">
        <v>19</v>
      </c>
      <c r="E1290" s="180" t="s">
        <v>15</v>
      </c>
      <c r="F1290">
        <v>2400</v>
      </c>
      <c r="G1290" s="180" t="s">
        <v>20</v>
      </c>
      <c r="H1290" s="180" t="s">
        <v>18</v>
      </c>
      <c r="I1290" s="180" t="s">
        <v>79</v>
      </c>
      <c r="J1290">
        <v>2017</v>
      </c>
    </row>
    <row r="1291" spans="1:10" x14ac:dyDescent="0.2">
      <c r="A1291" s="180" t="s">
        <v>1671</v>
      </c>
      <c r="B1291" s="181">
        <v>44916</v>
      </c>
      <c r="C1291" s="180" t="s">
        <v>13</v>
      </c>
      <c r="D1291">
        <v>4</v>
      </c>
      <c r="E1291" s="180" t="s">
        <v>15</v>
      </c>
      <c r="F1291">
        <v>4000</v>
      </c>
      <c r="G1291" s="180" t="s">
        <v>20</v>
      </c>
      <c r="H1291" s="180" t="s">
        <v>31</v>
      </c>
      <c r="I1291" s="180" t="s">
        <v>79</v>
      </c>
      <c r="J1291">
        <v>2017</v>
      </c>
    </row>
    <row r="1292" spans="1:10" x14ac:dyDescent="0.2">
      <c r="A1292" s="180" t="s">
        <v>1672</v>
      </c>
      <c r="B1292" s="181">
        <v>117964</v>
      </c>
      <c r="C1292" s="180" t="s">
        <v>13</v>
      </c>
      <c r="D1292">
        <v>2</v>
      </c>
      <c r="E1292" s="180" t="s">
        <v>15</v>
      </c>
      <c r="F1292">
        <v>2180</v>
      </c>
      <c r="G1292" s="180" t="s">
        <v>20</v>
      </c>
      <c r="H1292" s="180" t="s">
        <v>31</v>
      </c>
      <c r="I1292" s="180" t="s">
        <v>79</v>
      </c>
      <c r="J1292">
        <v>2017</v>
      </c>
    </row>
    <row r="1293" spans="1:10" x14ac:dyDescent="0.2">
      <c r="A1293" s="180" t="s">
        <v>1673</v>
      </c>
      <c r="B1293" s="181">
        <v>44916</v>
      </c>
      <c r="C1293" s="180" t="s">
        <v>23</v>
      </c>
      <c r="E1293" s="180" t="s">
        <v>35</v>
      </c>
      <c r="F1293">
        <v>582</v>
      </c>
      <c r="G1293" s="180" t="s">
        <v>20</v>
      </c>
      <c r="H1293" s="180" t="s">
        <v>18</v>
      </c>
      <c r="I1293" s="180" t="s">
        <v>82</v>
      </c>
      <c r="J1293">
        <v>2019</v>
      </c>
    </row>
    <row r="1294" spans="1:10" x14ac:dyDescent="0.2">
      <c r="A1294" s="180" t="s">
        <v>1674</v>
      </c>
      <c r="B1294" s="181">
        <v>44916</v>
      </c>
      <c r="C1294" s="180" t="s">
        <v>23</v>
      </c>
      <c r="D1294">
        <v>14</v>
      </c>
      <c r="E1294" s="180" t="s">
        <v>35</v>
      </c>
      <c r="F1294">
        <v>1553</v>
      </c>
      <c r="G1294" s="180" t="s">
        <v>20</v>
      </c>
      <c r="H1294" s="180" t="s">
        <v>18</v>
      </c>
      <c r="I1294" s="180" t="s">
        <v>82</v>
      </c>
      <c r="J1294">
        <v>2019</v>
      </c>
    </row>
    <row r="1295" spans="1:10" x14ac:dyDescent="0.2">
      <c r="A1295" s="180" t="s">
        <v>1675</v>
      </c>
      <c r="B1295" s="181">
        <v>44917</v>
      </c>
      <c r="C1295" s="180" t="s">
        <v>13</v>
      </c>
      <c r="D1295">
        <v>17</v>
      </c>
      <c r="E1295" s="180" t="s">
        <v>15</v>
      </c>
      <c r="F1295">
        <v>4680</v>
      </c>
      <c r="G1295" s="180" t="s">
        <v>20</v>
      </c>
      <c r="H1295" s="180" t="s">
        <v>34</v>
      </c>
      <c r="I1295" s="180" t="s">
        <v>79</v>
      </c>
      <c r="J1295">
        <v>2017</v>
      </c>
    </row>
    <row r="1296" spans="1:10" x14ac:dyDescent="0.2">
      <c r="A1296" s="180" t="s">
        <v>1676</v>
      </c>
      <c r="B1296" s="181">
        <v>44917</v>
      </c>
      <c r="C1296" s="180" t="s">
        <v>13</v>
      </c>
      <c r="D1296">
        <v>18</v>
      </c>
      <c r="E1296" s="180" t="s">
        <v>15</v>
      </c>
      <c r="F1296">
        <v>5600</v>
      </c>
      <c r="G1296" s="180" t="s">
        <v>20</v>
      </c>
      <c r="H1296" s="180" t="s">
        <v>34</v>
      </c>
      <c r="I1296" s="180" t="s">
        <v>79</v>
      </c>
      <c r="J1296">
        <v>2017</v>
      </c>
    </row>
    <row r="1297" spans="1:10" x14ac:dyDescent="0.2">
      <c r="A1297" s="180" t="s">
        <v>1677</v>
      </c>
      <c r="B1297" s="181">
        <v>44917</v>
      </c>
      <c r="C1297" s="180" t="s">
        <v>13</v>
      </c>
      <c r="D1297">
        <v>3</v>
      </c>
      <c r="E1297" s="180" t="s">
        <v>15</v>
      </c>
      <c r="F1297">
        <v>1000</v>
      </c>
      <c r="G1297" s="180" t="s">
        <v>20</v>
      </c>
      <c r="H1297" s="180" t="s">
        <v>31</v>
      </c>
      <c r="I1297" s="180" t="s">
        <v>79</v>
      </c>
      <c r="J1297">
        <v>2017</v>
      </c>
    </row>
    <row r="1298" spans="1:10" x14ac:dyDescent="0.2">
      <c r="A1298" s="180" t="s">
        <v>1678</v>
      </c>
      <c r="B1298" s="181">
        <v>44917</v>
      </c>
      <c r="C1298" s="180" t="s">
        <v>13</v>
      </c>
      <c r="D1298">
        <v>2</v>
      </c>
      <c r="E1298" s="180" t="s">
        <v>15</v>
      </c>
      <c r="F1298">
        <v>1100</v>
      </c>
      <c r="G1298" s="180" t="s">
        <v>20</v>
      </c>
      <c r="H1298" s="180" t="s">
        <v>31</v>
      </c>
      <c r="I1298" s="180" t="s">
        <v>79</v>
      </c>
      <c r="J1298">
        <v>2017</v>
      </c>
    </row>
    <row r="1299" spans="1:10" x14ac:dyDescent="0.2">
      <c r="A1299" s="180" t="s">
        <v>1679</v>
      </c>
      <c r="B1299" s="181">
        <v>44917</v>
      </c>
      <c r="C1299" s="180" t="s">
        <v>23</v>
      </c>
      <c r="D1299">
        <v>23</v>
      </c>
      <c r="E1299" s="180" t="s">
        <v>35</v>
      </c>
      <c r="F1299">
        <v>1200</v>
      </c>
      <c r="G1299" s="180" t="s">
        <v>20</v>
      </c>
      <c r="H1299" s="180" t="s">
        <v>18</v>
      </c>
      <c r="I1299" s="180" t="s">
        <v>82</v>
      </c>
      <c r="J1299">
        <v>2019</v>
      </c>
    </row>
    <row r="1300" spans="1:10" x14ac:dyDescent="0.2">
      <c r="A1300" s="180" t="s">
        <v>1680</v>
      </c>
      <c r="B1300" s="181">
        <v>44917</v>
      </c>
      <c r="C1300" s="180" t="s">
        <v>19</v>
      </c>
      <c r="D1300">
        <v>7</v>
      </c>
      <c r="E1300" s="180" t="s">
        <v>22</v>
      </c>
      <c r="F1300">
        <v>1300</v>
      </c>
      <c r="G1300" s="180" t="s">
        <v>20</v>
      </c>
      <c r="H1300" s="180" t="s">
        <v>18</v>
      </c>
      <c r="I1300" s="180" t="s">
        <v>80</v>
      </c>
      <c r="J1300">
        <v>2017</v>
      </c>
    </row>
    <row r="1301" spans="1:10" x14ac:dyDescent="0.2">
      <c r="A1301" s="180" t="s">
        <v>1681</v>
      </c>
      <c r="B1301" s="181">
        <v>44917</v>
      </c>
      <c r="C1301" s="180" t="s">
        <v>21</v>
      </c>
      <c r="D1301">
        <v>6</v>
      </c>
      <c r="E1301" s="180" t="s">
        <v>22</v>
      </c>
      <c r="F1301">
        <v>1400</v>
      </c>
      <c r="G1301" s="180" t="s">
        <v>20</v>
      </c>
      <c r="H1301" s="180" t="s">
        <v>18</v>
      </c>
      <c r="I1301" s="180" t="s">
        <v>81</v>
      </c>
      <c r="J1301">
        <v>2018</v>
      </c>
    </row>
    <row r="1302" spans="1:10" x14ac:dyDescent="0.2">
      <c r="A1302" s="180" t="s">
        <v>1682</v>
      </c>
      <c r="B1302" s="181">
        <v>44918</v>
      </c>
      <c r="C1302" s="180" t="s">
        <v>19</v>
      </c>
      <c r="D1302">
        <v>7</v>
      </c>
      <c r="E1302" s="180" t="s">
        <v>22</v>
      </c>
      <c r="F1302">
        <v>1500</v>
      </c>
      <c r="G1302" s="180" t="s">
        <v>20</v>
      </c>
      <c r="H1302" s="180" t="s">
        <v>18</v>
      </c>
      <c r="I1302" s="180" t="s">
        <v>80</v>
      </c>
      <c r="J1302">
        <v>2017</v>
      </c>
    </row>
    <row r="1303" spans="1:10" x14ac:dyDescent="0.2">
      <c r="A1303" s="180" t="s">
        <v>1683</v>
      </c>
      <c r="B1303" s="181">
        <v>44918</v>
      </c>
      <c r="C1303" s="180" t="s">
        <v>21</v>
      </c>
      <c r="D1303">
        <v>6</v>
      </c>
      <c r="E1303" s="180" t="s">
        <v>22</v>
      </c>
      <c r="F1303">
        <v>1600</v>
      </c>
      <c r="G1303" s="180" t="s">
        <v>20</v>
      </c>
      <c r="H1303" s="180" t="s">
        <v>18</v>
      </c>
      <c r="I1303" s="180" t="s">
        <v>81</v>
      </c>
      <c r="J1303">
        <v>2018</v>
      </c>
    </row>
    <row r="1304" spans="1:10" x14ac:dyDescent="0.2">
      <c r="A1304" s="180" t="s">
        <v>1684</v>
      </c>
      <c r="B1304" s="181">
        <v>44918</v>
      </c>
      <c r="C1304" s="180" t="s">
        <v>23</v>
      </c>
      <c r="D1304">
        <v>31</v>
      </c>
      <c r="E1304" s="180" t="s">
        <v>35</v>
      </c>
      <c r="F1304">
        <v>1700</v>
      </c>
      <c r="G1304" s="180" t="s">
        <v>20</v>
      </c>
      <c r="H1304" s="180" t="s">
        <v>18</v>
      </c>
      <c r="I1304" s="180" t="s">
        <v>82</v>
      </c>
      <c r="J1304">
        <v>2019</v>
      </c>
    </row>
    <row r="1305" spans="1:10" x14ac:dyDescent="0.2">
      <c r="A1305" s="180" t="s">
        <v>1685</v>
      </c>
      <c r="B1305" s="181">
        <v>44918</v>
      </c>
      <c r="C1305" s="180" t="s">
        <v>13</v>
      </c>
      <c r="D1305">
        <v>18</v>
      </c>
      <c r="E1305" s="180" t="s">
        <v>15</v>
      </c>
      <c r="F1305">
        <v>1800</v>
      </c>
      <c r="G1305" s="180" t="s">
        <v>20</v>
      </c>
      <c r="H1305" s="180" t="s">
        <v>34</v>
      </c>
      <c r="I1305" s="180" t="s">
        <v>79</v>
      </c>
      <c r="J1305">
        <v>2017</v>
      </c>
    </row>
    <row r="1306" spans="1:10" x14ac:dyDescent="0.2">
      <c r="A1306" s="180" t="s">
        <v>1686</v>
      </c>
      <c r="B1306" s="181">
        <v>44918</v>
      </c>
      <c r="C1306" s="180" t="s">
        <v>13</v>
      </c>
      <c r="D1306">
        <v>20</v>
      </c>
      <c r="E1306" s="180" t="s">
        <v>15</v>
      </c>
      <c r="F1306">
        <v>1900</v>
      </c>
      <c r="G1306" s="180" t="s">
        <v>20</v>
      </c>
      <c r="H1306" s="180" t="s">
        <v>34</v>
      </c>
      <c r="I1306" s="180" t="s">
        <v>79</v>
      </c>
      <c r="J1306">
        <v>2017</v>
      </c>
    </row>
    <row r="1307" spans="1:10" x14ac:dyDescent="0.2">
      <c r="A1307" s="180" t="s">
        <v>1687</v>
      </c>
      <c r="B1307" s="181">
        <v>44918</v>
      </c>
      <c r="C1307" s="180" t="s">
        <v>13</v>
      </c>
      <c r="D1307">
        <v>1</v>
      </c>
      <c r="E1307" s="180" t="s">
        <v>15</v>
      </c>
      <c r="F1307">
        <v>2000</v>
      </c>
      <c r="G1307" s="180" t="s">
        <v>20</v>
      </c>
      <c r="H1307" s="180" t="s">
        <v>31</v>
      </c>
      <c r="I1307" s="180" t="s">
        <v>79</v>
      </c>
      <c r="J1307">
        <v>2017</v>
      </c>
    </row>
    <row r="1308" spans="1:10" x14ac:dyDescent="0.2">
      <c r="A1308" s="180" t="s">
        <v>1688</v>
      </c>
      <c r="B1308" s="181">
        <v>44918</v>
      </c>
      <c r="C1308" s="180" t="s">
        <v>13</v>
      </c>
      <c r="D1308">
        <v>2</v>
      </c>
      <c r="E1308" s="180" t="s">
        <v>15</v>
      </c>
      <c r="F1308">
        <v>2100</v>
      </c>
      <c r="G1308" s="180" t="s">
        <v>20</v>
      </c>
      <c r="H1308" s="180" t="s">
        <v>31</v>
      </c>
      <c r="I1308" s="180" t="s">
        <v>79</v>
      </c>
      <c r="J1308">
        <v>2017</v>
      </c>
    </row>
    <row r="1309" spans="1:10" x14ac:dyDescent="0.2">
      <c r="A1309" s="180" t="s">
        <v>1689</v>
      </c>
      <c r="B1309" s="181">
        <v>44918</v>
      </c>
      <c r="C1309" s="180" t="s">
        <v>13</v>
      </c>
      <c r="D1309">
        <v>2</v>
      </c>
      <c r="E1309" s="180" t="s">
        <v>15</v>
      </c>
      <c r="F1309">
        <v>2200</v>
      </c>
      <c r="G1309" s="180" t="s">
        <v>20</v>
      </c>
      <c r="H1309" s="180" t="s">
        <v>31</v>
      </c>
      <c r="I1309" s="180" t="s">
        <v>79</v>
      </c>
      <c r="J1309">
        <v>2017</v>
      </c>
    </row>
    <row r="1310" spans="1:10" x14ac:dyDescent="0.2">
      <c r="A1310" s="180" t="s">
        <v>1690</v>
      </c>
      <c r="B1310" s="181">
        <v>44919</v>
      </c>
      <c r="C1310" s="180" t="s">
        <v>13</v>
      </c>
      <c r="D1310">
        <v>3</v>
      </c>
      <c r="E1310" s="180" t="s">
        <v>15</v>
      </c>
      <c r="F1310">
        <v>2300</v>
      </c>
      <c r="G1310" s="180" t="s">
        <v>20</v>
      </c>
      <c r="H1310" s="180" t="s">
        <v>31</v>
      </c>
      <c r="I1310" s="180" t="s">
        <v>79</v>
      </c>
      <c r="J1310">
        <v>2017</v>
      </c>
    </row>
    <row r="1311" spans="1:10" x14ac:dyDescent="0.2">
      <c r="A1311" s="180" t="s">
        <v>1691</v>
      </c>
      <c r="B1311" s="181">
        <v>44919</v>
      </c>
      <c r="C1311" s="180" t="s">
        <v>13</v>
      </c>
      <c r="D1311">
        <v>2</v>
      </c>
      <c r="E1311" s="180" t="s">
        <v>15</v>
      </c>
      <c r="F1311">
        <v>2400</v>
      </c>
      <c r="G1311" s="180" t="s">
        <v>20</v>
      </c>
      <c r="H1311" s="180" t="s">
        <v>31</v>
      </c>
      <c r="I1311" s="180" t="s">
        <v>79</v>
      </c>
      <c r="J1311">
        <v>2017</v>
      </c>
    </row>
    <row r="1312" spans="1:10" x14ac:dyDescent="0.2">
      <c r="A1312" s="180" t="s">
        <v>1692</v>
      </c>
      <c r="B1312" s="181">
        <v>44921</v>
      </c>
      <c r="C1312" s="180" t="s">
        <v>13</v>
      </c>
      <c r="D1312">
        <v>2</v>
      </c>
      <c r="E1312" s="180" t="s">
        <v>15</v>
      </c>
      <c r="F1312">
        <v>3120</v>
      </c>
      <c r="G1312" s="180" t="s">
        <v>20</v>
      </c>
      <c r="H1312" s="180" t="s">
        <v>31</v>
      </c>
      <c r="I1312" s="180" t="s">
        <v>79</v>
      </c>
      <c r="J1312">
        <v>2017</v>
      </c>
    </row>
    <row r="1313" spans="1:10" x14ac:dyDescent="0.2">
      <c r="A1313" s="180" t="s">
        <v>1693</v>
      </c>
      <c r="B1313" s="181">
        <v>44921</v>
      </c>
      <c r="C1313" s="180" t="s">
        <v>13</v>
      </c>
      <c r="D1313">
        <v>24</v>
      </c>
      <c r="E1313" s="180" t="s">
        <v>15</v>
      </c>
      <c r="F1313">
        <v>5080</v>
      </c>
      <c r="G1313" s="180" t="s">
        <v>20</v>
      </c>
      <c r="H1313" s="180" t="s">
        <v>34</v>
      </c>
      <c r="I1313" s="180" t="s">
        <v>79</v>
      </c>
      <c r="J1313">
        <v>2017</v>
      </c>
    </row>
    <row r="1314" spans="1:10" x14ac:dyDescent="0.2">
      <c r="A1314" s="180" t="s">
        <v>1694</v>
      </c>
      <c r="B1314" s="181">
        <v>44921</v>
      </c>
      <c r="C1314" s="180" t="s">
        <v>13</v>
      </c>
      <c r="D1314">
        <v>17</v>
      </c>
      <c r="E1314" s="180" t="s">
        <v>15</v>
      </c>
      <c r="F1314">
        <v>6220</v>
      </c>
      <c r="G1314" s="180" t="s">
        <v>20</v>
      </c>
      <c r="H1314" s="180" t="s">
        <v>34</v>
      </c>
      <c r="I1314" s="180" t="s">
        <v>79</v>
      </c>
      <c r="J1314">
        <v>2017</v>
      </c>
    </row>
    <row r="1315" spans="1:10" x14ac:dyDescent="0.2">
      <c r="A1315" s="180" t="s">
        <v>1695</v>
      </c>
      <c r="B1315" s="181">
        <v>44921</v>
      </c>
      <c r="C1315" s="180" t="s">
        <v>23</v>
      </c>
      <c r="D1315">
        <v>31</v>
      </c>
      <c r="E1315" s="180" t="s">
        <v>35</v>
      </c>
      <c r="F1315">
        <v>1000</v>
      </c>
      <c r="G1315" s="180" t="s">
        <v>20</v>
      </c>
      <c r="H1315" s="180" t="s">
        <v>18</v>
      </c>
      <c r="I1315" s="180" t="s">
        <v>82</v>
      </c>
      <c r="J1315">
        <v>2019</v>
      </c>
    </row>
    <row r="1316" spans="1:10" x14ac:dyDescent="0.2">
      <c r="A1316" s="180" t="s">
        <v>1696</v>
      </c>
      <c r="B1316" s="181">
        <v>44922</v>
      </c>
      <c r="C1316" s="180" t="s">
        <v>13</v>
      </c>
      <c r="D1316">
        <v>3</v>
      </c>
      <c r="E1316" s="180" t="s">
        <v>15</v>
      </c>
      <c r="F1316">
        <v>1100</v>
      </c>
      <c r="G1316" s="180" t="s">
        <v>20</v>
      </c>
      <c r="H1316" s="180" t="s">
        <v>31</v>
      </c>
      <c r="I1316" s="180" t="s">
        <v>79</v>
      </c>
      <c r="J1316">
        <v>2017</v>
      </c>
    </row>
    <row r="1317" spans="1:10" x14ac:dyDescent="0.2">
      <c r="A1317" s="180" t="s">
        <v>1697</v>
      </c>
      <c r="B1317" s="181">
        <v>44922</v>
      </c>
      <c r="C1317" s="180" t="s">
        <v>13</v>
      </c>
      <c r="D1317">
        <v>1</v>
      </c>
      <c r="E1317" s="180" t="s">
        <v>15</v>
      </c>
      <c r="F1317">
        <v>1200</v>
      </c>
      <c r="G1317" s="180" t="s">
        <v>20</v>
      </c>
      <c r="H1317" s="180" t="s">
        <v>31</v>
      </c>
      <c r="I1317" s="180" t="s">
        <v>79</v>
      </c>
      <c r="J1317">
        <v>2017</v>
      </c>
    </row>
    <row r="1318" spans="1:10" x14ac:dyDescent="0.2">
      <c r="A1318" s="180" t="s">
        <v>1698</v>
      </c>
      <c r="B1318" s="181">
        <v>44922</v>
      </c>
      <c r="C1318" s="180" t="s">
        <v>13</v>
      </c>
      <c r="D1318">
        <v>22</v>
      </c>
      <c r="E1318" s="180" t="s">
        <v>15</v>
      </c>
      <c r="F1318">
        <v>1300</v>
      </c>
      <c r="G1318" s="180" t="s">
        <v>20</v>
      </c>
      <c r="H1318" s="180" t="s">
        <v>34</v>
      </c>
      <c r="I1318" s="180" t="s">
        <v>79</v>
      </c>
      <c r="J1318">
        <v>2017</v>
      </c>
    </row>
    <row r="1319" spans="1:10" x14ac:dyDescent="0.2">
      <c r="A1319" s="180" t="s">
        <v>1699</v>
      </c>
      <c r="B1319" s="181">
        <v>44922</v>
      </c>
      <c r="C1319" s="180" t="s">
        <v>13</v>
      </c>
      <c r="D1319">
        <v>18</v>
      </c>
      <c r="E1319" s="180" t="s">
        <v>15</v>
      </c>
      <c r="F1319">
        <v>1400</v>
      </c>
      <c r="G1319" s="180" t="s">
        <v>20</v>
      </c>
      <c r="H1319" s="180" t="s">
        <v>34</v>
      </c>
      <c r="I1319" s="180" t="s">
        <v>79</v>
      </c>
      <c r="J1319">
        <v>2017</v>
      </c>
    </row>
    <row r="1320" spans="1:10" x14ac:dyDescent="0.2">
      <c r="A1320" s="180" t="s">
        <v>1700</v>
      </c>
      <c r="B1320" s="181">
        <v>44922</v>
      </c>
      <c r="C1320" s="180" t="s">
        <v>23</v>
      </c>
      <c r="D1320">
        <v>31</v>
      </c>
      <c r="E1320" s="180" t="s">
        <v>35</v>
      </c>
      <c r="F1320">
        <v>1500</v>
      </c>
      <c r="G1320" s="180" t="s">
        <v>20</v>
      </c>
      <c r="H1320" s="180" t="s">
        <v>18</v>
      </c>
      <c r="I1320" s="180" t="s">
        <v>82</v>
      </c>
      <c r="J1320">
        <v>2019</v>
      </c>
    </row>
    <row r="1321" spans="1:10" x14ac:dyDescent="0.2">
      <c r="A1321" s="180" t="s">
        <v>1701</v>
      </c>
      <c r="B1321" s="181">
        <v>44921</v>
      </c>
      <c r="C1321" s="180" t="s">
        <v>21</v>
      </c>
      <c r="D1321">
        <v>10</v>
      </c>
      <c r="E1321" s="180" t="s">
        <v>22</v>
      </c>
      <c r="F1321">
        <v>1600</v>
      </c>
      <c r="G1321" s="180" t="s">
        <v>20</v>
      </c>
      <c r="H1321" s="180" t="s">
        <v>18</v>
      </c>
      <c r="I1321" s="180" t="s">
        <v>81</v>
      </c>
      <c r="J1321">
        <v>2018</v>
      </c>
    </row>
    <row r="1322" spans="1:10" x14ac:dyDescent="0.2">
      <c r="A1322" s="180" t="s">
        <v>1702</v>
      </c>
      <c r="B1322" s="181">
        <v>44922</v>
      </c>
      <c r="C1322" s="180" t="s">
        <v>21</v>
      </c>
      <c r="D1322">
        <v>10</v>
      </c>
      <c r="E1322" s="180" t="s">
        <v>22</v>
      </c>
      <c r="F1322">
        <v>1700</v>
      </c>
      <c r="G1322" s="180" t="s">
        <v>20</v>
      </c>
      <c r="H1322" s="180" t="s">
        <v>18</v>
      </c>
      <c r="I1322" s="180" t="s">
        <v>81</v>
      </c>
      <c r="J1322">
        <v>2018</v>
      </c>
    </row>
    <row r="1323" spans="1:10" x14ac:dyDescent="0.2">
      <c r="A1323" s="180" t="s">
        <v>1703</v>
      </c>
      <c r="B1323" s="181">
        <v>44923</v>
      </c>
      <c r="C1323" s="180" t="s">
        <v>13</v>
      </c>
      <c r="D1323">
        <v>17</v>
      </c>
      <c r="E1323" s="180" t="s">
        <v>15</v>
      </c>
      <c r="F1323">
        <v>1800</v>
      </c>
      <c r="G1323" s="180" t="s">
        <v>20</v>
      </c>
      <c r="H1323" s="180" t="s">
        <v>34</v>
      </c>
      <c r="I1323" s="180" t="s">
        <v>79</v>
      </c>
      <c r="J1323">
        <v>2017</v>
      </c>
    </row>
    <row r="1324" spans="1:10" x14ac:dyDescent="0.2">
      <c r="A1324" s="180" t="s">
        <v>1704</v>
      </c>
      <c r="B1324" s="181">
        <v>44923</v>
      </c>
      <c r="C1324" s="180" t="s">
        <v>23</v>
      </c>
      <c r="D1324">
        <v>31</v>
      </c>
      <c r="E1324" s="180" t="s">
        <v>35</v>
      </c>
      <c r="F1324">
        <v>1900</v>
      </c>
      <c r="G1324" s="180" t="s">
        <v>20</v>
      </c>
      <c r="H1324" s="180" t="s">
        <v>18</v>
      </c>
      <c r="I1324" s="180" t="s">
        <v>82</v>
      </c>
      <c r="J1324">
        <v>2019</v>
      </c>
    </row>
    <row r="1325" spans="1:10" x14ac:dyDescent="0.2">
      <c r="A1325" s="180" t="s">
        <v>1705</v>
      </c>
      <c r="B1325" s="181">
        <v>44923</v>
      </c>
      <c r="C1325" s="180" t="s">
        <v>13</v>
      </c>
      <c r="D1325">
        <v>22</v>
      </c>
      <c r="E1325" s="180" t="s">
        <v>15</v>
      </c>
      <c r="F1325">
        <v>2000</v>
      </c>
      <c r="G1325" s="180" t="s">
        <v>20</v>
      </c>
      <c r="H1325" s="180" t="s">
        <v>34</v>
      </c>
      <c r="I1325" s="180" t="s">
        <v>79</v>
      </c>
      <c r="J1325">
        <v>2017</v>
      </c>
    </row>
    <row r="1326" spans="1:10" x14ac:dyDescent="0.2">
      <c r="A1326" s="180" t="s">
        <v>1706</v>
      </c>
      <c r="B1326" s="181">
        <v>44923</v>
      </c>
      <c r="C1326" s="180" t="s">
        <v>13</v>
      </c>
      <c r="D1326">
        <v>1</v>
      </c>
      <c r="E1326" s="180" t="s">
        <v>15</v>
      </c>
      <c r="F1326">
        <v>2100</v>
      </c>
      <c r="G1326" s="180" t="s">
        <v>20</v>
      </c>
      <c r="H1326" s="180" t="s">
        <v>31</v>
      </c>
      <c r="I1326" s="180" t="s">
        <v>79</v>
      </c>
      <c r="J1326">
        <v>2017</v>
      </c>
    </row>
    <row r="1327" spans="1:10" x14ac:dyDescent="0.2">
      <c r="A1327" s="180" t="s">
        <v>1707</v>
      </c>
      <c r="B1327" s="181">
        <v>44923</v>
      </c>
      <c r="C1327" s="180" t="s">
        <v>13</v>
      </c>
      <c r="D1327">
        <v>3</v>
      </c>
      <c r="E1327" s="180" t="s">
        <v>15</v>
      </c>
      <c r="F1327">
        <v>2200</v>
      </c>
      <c r="G1327" s="180" t="s">
        <v>20</v>
      </c>
      <c r="H1327" s="180" t="s">
        <v>31</v>
      </c>
      <c r="I1327" s="180" t="s">
        <v>79</v>
      </c>
      <c r="J1327">
        <v>2017</v>
      </c>
    </row>
    <row r="1328" spans="1:10" x14ac:dyDescent="0.2">
      <c r="A1328" s="180" t="s">
        <v>1708</v>
      </c>
      <c r="B1328" s="181">
        <v>44923</v>
      </c>
      <c r="C1328" s="180" t="s">
        <v>21</v>
      </c>
      <c r="D1328">
        <v>10</v>
      </c>
      <c r="E1328" s="180" t="s">
        <v>22</v>
      </c>
      <c r="F1328">
        <v>2300</v>
      </c>
      <c r="G1328" s="180" t="s">
        <v>20</v>
      </c>
      <c r="H1328" s="180" t="s">
        <v>18</v>
      </c>
      <c r="I1328" s="180" t="s">
        <v>81</v>
      </c>
      <c r="J1328">
        <v>2018</v>
      </c>
    </row>
    <row r="1329" spans="1:10" x14ac:dyDescent="0.2">
      <c r="A1329" s="180" t="s">
        <v>1709</v>
      </c>
      <c r="B1329" s="181">
        <v>44924</v>
      </c>
      <c r="C1329" s="180" t="s">
        <v>21</v>
      </c>
      <c r="D1329">
        <v>10</v>
      </c>
      <c r="E1329" s="180" t="s">
        <v>22</v>
      </c>
      <c r="F1329">
        <v>2400</v>
      </c>
      <c r="G1329" s="180" t="s">
        <v>20</v>
      </c>
      <c r="H1329" s="180" t="s">
        <v>18</v>
      </c>
      <c r="I1329" s="180" t="s">
        <v>81</v>
      </c>
      <c r="J1329">
        <v>2018</v>
      </c>
    </row>
    <row r="1330" spans="1:10" x14ac:dyDescent="0.2">
      <c r="A1330" s="180" t="s">
        <v>1710</v>
      </c>
      <c r="B1330" s="181">
        <v>44924</v>
      </c>
      <c r="C1330" s="180" t="s">
        <v>23</v>
      </c>
      <c r="D1330">
        <v>30</v>
      </c>
      <c r="E1330" s="180" t="s">
        <v>35</v>
      </c>
      <c r="F1330">
        <v>1900</v>
      </c>
      <c r="G1330" s="180" t="s">
        <v>20</v>
      </c>
      <c r="H1330" s="180" t="s">
        <v>18</v>
      </c>
      <c r="I1330" s="180" t="s">
        <v>82</v>
      </c>
      <c r="J1330">
        <v>2019</v>
      </c>
    </row>
    <row r="1331" spans="1:10" x14ac:dyDescent="0.2">
      <c r="A1331" s="180" t="s">
        <v>1711</v>
      </c>
      <c r="B1331" s="181">
        <v>44924</v>
      </c>
      <c r="C1331" s="180" t="s">
        <v>13</v>
      </c>
      <c r="D1331">
        <v>4</v>
      </c>
      <c r="E1331" s="180" t="s">
        <v>15</v>
      </c>
      <c r="F1331">
        <v>1000</v>
      </c>
      <c r="G1331" s="180" t="s">
        <v>20</v>
      </c>
      <c r="H1331" s="180" t="s">
        <v>31</v>
      </c>
      <c r="I1331" s="180" t="s">
        <v>79</v>
      </c>
      <c r="J1331">
        <v>2017</v>
      </c>
    </row>
    <row r="1332" spans="1:10" x14ac:dyDescent="0.2">
      <c r="A1332" s="180" t="s">
        <v>1712</v>
      </c>
      <c r="B1332" s="181">
        <v>44924</v>
      </c>
      <c r="C1332" s="180" t="s">
        <v>13</v>
      </c>
      <c r="D1332">
        <v>4</v>
      </c>
      <c r="E1332" s="180" t="s">
        <v>15</v>
      </c>
      <c r="F1332">
        <v>1100</v>
      </c>
      <c r="G1332" s="180" t="s">
        <v>20</v>
      </c>
      <c r="H1332" s="180" t="s">
        <v>31</v>
      </c>
      <c r="I1332" s="180" t="s">
        <v>79</v>
      </c>
      <c r="J1332">
        <v>2017</v>
      </c>
    </row>
    <row r="1333" spans="1:10" x14ac:dyDescent="0.2">
      <c r="A1333" s="180" t="s">
        <v>1713</v>
      </c>
      <c r="B1333" s="181">
        <v>44924</v>
      </c>
      <c r="C1333" s="180" t="s">
        <v>13</v>
      </c>
      <c r="D1333">
        <v>18</v>
      </c>
      <c r="E1333" s="180" t="s">
        <v>15</v>
      </c>
      <c r="F1333">
        <v>1200</v>
      </c>
      <c r="G1333" s="180" t="s">
        <v>20</v>
      </c>
      <c r="H1333" s="180" t="s">
        <v>34</v>
      </c>
      <c r="I1333" s="180" t="s">
        <v>79</v>
      </c>
      <c r="J1333">
        <v>2017</v>
      </c>
    </row>
    <row r="1334" spans="1:10" x14ac:dyDescent="0.2">
      <c r="A1334" s="180" t="s">
        <v>1714</v>
      </c>
      <c r="B1334" s="181">
        <v>44924</v>
      </c>
      <c r="C1334" s="180" t="s">
        <v>13</v>
      </c>
      <c r="D1334">
        <v>18</v>
      </c>
      <c r="E1334" s="180" t="s">
        <v>15</v>
      </c>
      <c r="F1334">
        <v>1300</v>
      </c>
      <c r="G1334" s="180" t="s">
        <v>20</v>
      </c>
      <c r="H1334" s="180" t="s">
        <v>34</v>
      </c>
      <c r="I1334" s="180" t="s">
        <v>79</v>
      </c>
      <c r="J1334">
        <v>2017</v>
      </c>
    </row>
    <row r="1335" spans="1:10" x14ac:dyDescent="0.2">
      <c r="A1335" s="180" t="s">
        <v>1715</v>
      </c>
      <c r="B1335" s="181">
        <v>44925</v>
      </c>
      <c r="C1335" s="180" t="s">
        <v>13</v>
      </c>
      <c r="D1335">
        <v>18</v>
      </c>
      <c r="E1335" s="180" t="s">
        <v>15</v>
      </c>
      <c r="F1335">
        <v>1400</v>
      </c>
      <c r="G1335" s="180" t="s">
        <v>20</v>
      </c>
      <c r="H1335" s="180" t="s">
        <v>34</v>
      </c>
      <c r="I1335" s="180" t="s">
        <v>79</v>
      </c>
      <c r="J1335">
        <v>2017</v>
      </c>
    </row>
    <row r="1336" spans="1:10" x14ac:dyDescent="0.2">
      <c r="A1336" s="180" t="s">
        <v>1716</v>
      </c>
      <c r="B1336" s="181">
        <v>44925</v>
      </c>
      <c r="C1336" s="180" t="s">
        <v>13</v>
      </c>
      <c r="D1336">
        <v>4</v>
      </c>
      <c r="E1336" s="180" t="s">
        <v>15</v>
      </c>
      <c r="F1336">
        <v>1500</v>
      </c>
      <c r="G1336" s="180" t="s">
        <v>20</v>
      </c>
      <c r="H1336" s="180" t="s">
        <v>31</v>
      </c>
      <c r="I1336" s="180" t="s">
        <v>79</v>
      </c>
      <c r="J1336">
        <v>2017</v>
      </c>
    </row>
    <row r="1337" spans="1:10" x14ac:dyDescent="0.2">
      <c r="A1337" s="180" t="s">
        <v>1717</v>
      </c>
      <c r="B1337" s="181">
        <v>44925</v>
      </c>
      <c r="C1337" s="180" t="s">
        <v>13</v>
      </c>
      <c r="D1337">
        <v>18</v>
      </c>
      <c r="E1337" s="180" t="s">
        <v>15</v>
      </c>
      <c r="F1337">
        <v>1600</v>
      </c>
      <c r="G1337" s="180" t="s">
        <v>20</v>
      </c>
      <c r="H1337" s="180" t="s">
        <v>34</v>
      </c>
      <c r="I1337" s="180" t="s">
        <v>79</v>
      </c>
      <c r="J1337">
        <v>2017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D41AD-2671-40F6-B0C1-011E5DDE6F68}">
  <dimension ref="A4:J84"/>
  <sheetViews>
    <sheetView workbookViewId="0">
      <selection activeCell="G20" sqref="G20"/>
    </sheetView>
  </sheetViews>
  <sheetFormatPr defaultRowHeight="12.75" x14ac:dyDescent="0.2"/>
  <cols>
    <col min="1" max="1" width="18.7109375" bestFit="1" customWidth="1"/>
    <col min="2" max="2" width="33.42578125" style="204" bestFit="1" customWidth="1"/>
    <col min="3" max="3" width="16.140625" customWidth="1"/>
    <col min="4" max="4" width="20.28515625" customWidth="1"/>
    <col min="5" max="5" width="19.28515625" style="27" bestFit="1" customWidth="1"/>
    <col min="6" max="6" width="20.28515625" bestFit="1" customWidth="1"/>
    <col min="7" max="7" width="15.5703125" bestFit="1" customWidth="1"/>
    <col min="8" max="8" width="15.140625" bestFit="1" customWidth="1"/>
    <col min="9" max="9" width="17.28515625" bestFit="1" customWidth="1"/>
    <col min="10" max="10" width="20.28515625" bestFit="1" customWidth="1"/>
  </cols>
  <sheetData>
    <row r="4" spans="1:10" x14ac:dyDescent="0.2">
      <c r="D4" s="235" t="s">
        <v>1722</v>
      </c>
      <c r="E4" s="228"/>
      <c r="F4" s="228"/>
      <c r="H4" s="235" t="s">
        <v>1723</v>
      </c>
      <c r="I4" s="228"/>
      <c r="J4" s="228"/>
    </row>
    <row r="5" spans="1:10" x14ac:dyDescent="0.2">
      <c r="A5" s="234" t="s">
        <v>1718</v>
      </c>
      <c r="D5" s="216" t="s">
        <v>1721</v>
      </c>
      <c r="E5" s="207" t="s">
        <v>1720</v>
      </c>
      <c r="F5" s="227" t="s">
        <v>381</v>
      </c>
      <c r="H5" s="216" t="s">
        <v>1724</v>
      </c>
      <c r="I5" s="207" t="s">
        <v>1720</v>
      </c>
      <c r="J5" s="227" t="s">
        <v>381</v>
      </c>
    </row>
    <row r="6" spans="1:10" x14ac:dyDescent="0.2">
      <c r="A6" s="233">
        <v>121842930407.99998</v>
      </c>
      <c r="D6" s="207" t="s">
        <v>80</v>
      </c>
      <c r="E6" s="222">
        <v>4224</v>
      </c>
      <c r="F6" s="223">
        <v>498951.20000000007</v>
      </c>
      <c r="H6" s="207" t="s">
        <v>27</v>
      </c>
      <c r="I6" s="222">
        <v>580</v>
      </c>
      <c r="J6" s="223">
        <v>35057.200000000004</v>
      </c>
    </row>
    <row r="7" spans="1:10" x14ac:dyDescent="0.2">
      <c r="D7" s="217" t="s">
        <v>82</v>
      </c>
      <c r="E7" s="206">
        <v>3992</v>
      </c>
      <c r="F7" s="224">
        <v>328423.20000000007</v>
      </c>
      <c r="H7" s="217" t="s">
        <v>26</v>
      </c>
      <c r="I7" s="206">
        <v>1008</v>
      </c>
      <c r="J7" s="224">
        <v>166424.79999999999</v>
      </c>
    </row>
    <row r="8" spans="1:10" x14ac:dyDescent="0.2">
      <c r="B8" s="234" t="s">
        <v>1719</v>
      </c>
      <c r="D8" s="217" t="s">
        <v>81</v>
      </c>
      <c r="E8" s="206">
        <v>2056</v>
      </c>
      <c r="F8" s="224">
        <v>52000617653.599998</v>
      </c>
      <c r="H8" s="217" t="s">
        <v>15</v>
      </c>
      <c r="I8" s="206">
        <v>9536</v>
      </c>
      <c r="J8" s="224">
        <v>69841639600</v>
      </c>
    </row>
    <row r="9" spans="1:10" x14ac:dyDescent="0.2">
      <c r="B9" s="205">
        <f>GETPIVOTDATA("Çəki (miqdar)",$A$5)/SUM(Table1[Fəhlə sayı]) / COUNTA(Table1[Akt Nömrəsi])</f>
        <v>4997.7969207354681</v>
      </c>
      <c r="D9" s="217" t="s">
        <v>79</v>
      </c>
      <c r="E9" s="206">
        <v>7976</v>
      </c>
      <c r="F9" s="224">
        <v>69841485380</v>
      </c>
      <c r="H9" s="217" t="s">
        <v>24</v>
      </c>
      <c r="I9" s="206">
        <v>8</v>
      </c>
      <c r="J9" s="224">
        <v>32800</v>
      </c>
    </row>
    <row r="10" spans="1:10" x14ac:dyDescent="0.2">
      <c r="D10" s="218" t="s">
        <v>376</v>
      </c>
      <c r="E10" s="225">
        <v>18248</v>
      </c>
      <c r="F10" s="226">
        <v>121842930408</v>
      </c>
      <c r="H10" s="217" t="s">
        <v>22</v>
      </c>
      <c r="I10" s="206">
        <v>4836</v>
      </c>
      <c r="J10" s="224">
        <v>52000663873.599998</v>
      </c>
    </row>
    <row r="11" spans="1:10" x14ac:dyDescent="0.2">
      <c r="H11" s="217" t="s">
        <v>35</v>
      </c>
      <c r="I11" s="206">
        <v>1680</v>
      </c>
      <c r="J11" s="224">
        <v>124388</v>
      </c>
    </row>
    <row r="12" spans="1:10" x14ac:dyDescent="0.2">
      <c r="H12" s="217" t="s">
        <v>30</v>
      </c>
      <c r="I12" s="206">
        <v>136</v>
      </c>
      <c r="J12" s="224">
        <v>8268</v>
      </c>
    </row>
    <row r="13" spans="1:10" x14ac:dyDescent="0.2">
      <c r="H13" s="217" t="s">
        <v>28</v>
      </c>
      <c r="I13" s="206">
        <v>44</v>
      </c>
      <c r="J13" s="224">
        <v>2532</v>
      </c>
    </row>
    <row r="14" spans="1:10" x14ac:dyDescent="0.2">
      <c r="A14" s="210" t="s">
        <v>375</v>
      </c>
      <c r="B14" s="201" t="s">
        <v>1720</v>
      </c>
      <c r="D14" s="235" t="s">
        <v>1727</v>
      </c>
      <c r="E14" s="228"/>
      <c r="F14" s="228"/>
      <c r="G14" s="229"/>
      <c r="H14" s="217" t="s">
        <v>25</v>
      </c>
      <c r="I14" s="206">
        <v>340</v>
      </c>
      <c r="J14" s="224">
        <v>255146.39999999997</v>
      </c>
    </row>
    <row r="15" spans="1:10" x14ac:dyDescent="0.2">
      <c r="A15" s="211" t="s">
        <v>18</v>
      </c>
      <c r="B15" s="203">
        <v>14880</v>
      </c>
      <c r="D15" s="216" t="s">
        <v>1724</v>
      </c>
      <c r="E15" s="207" t="s">
        <v>1720</v>
      </c>
      <c r="F15" s="227" t="s">
        <v>381</v>
      </c>
      <c r="G15" s="229"/>
      <c r="H15" s="217" t="s">
        <v>33</v>
      </c>
      <c r="I15" s="206">
        <v>56</v>
      </c>
      <c r="J15" s="224">
        <v>1792</v>
      </c>
    </row>
    <row r="16" spans="1:10" x14ac:dyDescent="0.2">
      <c r="A16" s="212" t="s">
        <v>34</v>
      </c>
      <c r="B16" s="213">
        <v>2724</v>
      </c>
      <c r="D16" s="207" t="s">
        <v>1725</v>
      </c>
      <c r="E16" s="222">
        <v>18240</v>
      </c>
      <c r="F16" s="223">
        <v>121842921688</v>
      </c>
      <c r="H16" s="217" t="s">
        <v>32</v>
      </c>
      <c r="I16" s="206">
        <v>20</v>
      </c>
      <c r="J16" s="224">
        <v>444</v>
      </c>
    </row>
    <row r="17" spans="1:10" x14ac:dyDescent="0.2">
      <c r="A17" s="212" t="s">
        <v>31</v>
      </c>
      <c r="B17" s="213">
        <v>644</v>
      </c>
      <c r="D17" s="237" t="s">
        <v>378</v>
      </c>
      <c r="E17" s="206">
        <v>844</v>
      </c>
      <c r="F17" s="224">
        <v>58000</v>
      </c>
      <c r="H17" s="217" t="s">
        <v>29</v>
      </c>
      <c r="I17" s="206">
        <v>4</v>
      </c>
      <c r="J17" s="224">
        <v>82</v>
      </c>
    </row>
    <row r="18" spans="1:10" x14ac:dyDescent="0.2">
      <c r="A18" s="214" t="s">
        <v>376</v>
      </c>
      <c r="B18" s="202">
        <v>18248</v>
      </c>
      <c r="D18" s="237" t="s">
        <v>43</v>
      </c>
      <c r="E18" s="206">
        <v>4688</v>
      </c>
      <c r="F18" s="224">
        <v>660160</v>
      </c>
      <c r="H18" s="218" t="s">
        <v>376</v>
      </c>
      <c r="I18" s="225">
        <v>18248</v>
      </c>
      <c r="J18" s="226">
        <v>121842930408</v>
      </c>
    </row>
    <row r="19" spans="1:10" x14ac:dyDescent="0.2">
      <c r="B19"/>
      <c r="D19" s="237" t="s">
        <v>379</v>
      </c>
      <c r="E19" s="206">
        <v>6252</v>
      </c>
      <c r="F19" s="224">
        <v>1065111.9999999998</v>
      </c>
    </row>
    <row r="20" spans="1:10" x14ac:dyDescent="0.2">
      <c r="B20"/>
      <c r="D20" s="237" t="s">
        <v>380</v>
      </c>
      <c r="E20" s="206">
        <v>6456</v>
      </c>
      <c r="F20" s="224">
        <v>121841138416</v>
      </c>
    </row>
    <row r="21" spans="1:10" x14ac:dyDescent="0.2">
      <c r="B21"/>
      <c r="D21" s="217" t="s">
        <v>1726</v>
      </c>
      <c r="E21" s="206">
        <v>8</v>
      </c>
      <c r="F21" s="224">
        <v>8720</v>
      </c>
    </row>
    <row r="22" spans="1:10" x14ac:dyDescent="0.2">
      <c r="B22"/>
      <c r="D22" s="237" t="s">
        <v>380</v>
      </c>
      <c r="E22" s="206">
        <v>8</v>
      </c>
      <c r="F22" s="224">
        <v>8720</v>
      </c>
    </row>
    <row r="23" spans="1:10" x14ac:dyDescent="0.2">
      <c r="B23"/>
      <c r="D23" s="218" t="s">
        <v>376</v>
      </c>
      <c r="E23" s="225">
        <v>18248</v>
      </c>
      <c r="F23" s="226">
        <v>121842930408</v>
      </c>
    </row>
    <row r="24" spans="1:10" x14ac:dyDescent="0.2">
      <c r="B24"/>
      <c r="E24"/>
    </row>
    <row r="25" spans="1:10" x14ac:dyDescent="0.2">
      <c r="B25"/>
      <c r="D25" s="229"/>
      <c r="E25" s="229"/>
      <c r="F25" s="229"/>
      <c r="G25" s="229"/>
      <c r="H25" s="229"/>
      <c r="I25" s="229"/>
      <c r="J25" s="229"/>
    </row>
    <row r="26" spans="1:10" x14ac:dyDescent="0.2">
      <c r="B26"/>
      <c r="E26"/>
    </row>
    <row r="27" spans="1:10" x14ac:dyDescent="0.2">
      <c r="B27"/>
      <c r="E27"/>
    </row>
    <row r="28" spans="1:10" x14ac:dyDescent="0.2">
      <c r="B28"/>
      <c r="D28" s="235" t="s">
        <v>1728</v>
      </c>
      <c r="E28" s="235"/>
    </row>
    <row r="29" spans="1:10" x14ac:dyDescent="0.2">
      <c r="B29"/>
      <c r="D29" s="216" t="s">
        <v>381</v>
      </c>
      <c r="E29" s="216" t="s">
        <v>377</v>
      </c>
      <c r="F29" s="208"/>
      <c r="G29" s="209"/>
      <c r="H29" s="229"/>
      <c r="I29" s="229"/>
      <c r="J29" s="229"/>
    </row>
    <row r="30" spans="1:10" x14ac:dyDescent="0.2">
      <c r="B30"/>
      <c r="D30" s="216" t="s">
        <v>1724</v>
      </c>
      <c r="E30" s="207" t="s">
        <v>18</v>
      </c>
      <c r="F30" s="241" t="s">
        <v>34</v>
      </c>
      <c r="G30" s="227" t="s">
        <v>31</v>
      </c>
    </row>
    <row r="31" spans="1:10" x14ac:dyDescent="0.2">
      <c r="B31"/>
      <c r="D31" s="207" t="s">
        <v>17</v>
      </c>
      <c r="E31" s="242">
        <v>1</v>
      </c>
      <c r="F31" s="243">
        <v>0</v>
      </c>
      <c r="G31" s="244">
        <v>0</v>
      </c>
    </row>
    <row r="32" spans="1:10" x14ac:dyDescent="0.2">
      <c r="D32" s="238" t="s">
        <v>20</v>
      </c>
      <c r="E32" s="245">
        <v>0.42679243941337824</v>
      </c>
      <c r="F32" s="246">
        <v>0.57320437302084393</v>
      </c>
      <c r="G32" s="247">
        <v>3.1875657778487876E-6</v>
      </c>
    </row>
    <row r="33" spans="5:5" x14ac:dyDescent="0.2">
      <c r="E33"/>
    </row>
    <row r="34" spans="5:5" x14ac:dyDescent="0.2">
      <c r="E34"/>
    </row>
    <row r="35" spans="5:5" x14ac:dyDescent="0.2">
      <c r="E35"/>
    </row>
    <row r="36" spans="5:5" x14ac:dyDescent="0.2">
      <c r="E36"/>
    </row>
    <row r="37" spans="5:5" x14ac:dyDescent="0.2">
      <c r="E37"/>
    </row>
    <row r="38" spans="5:5" x14ac:dyDescent="0.2">
      <c r="E38"/>
    </row>
    <row r="39" spans="5:5" x14ac:dyDescent="0.2">
      <c r="E39"/>
    </row>
    <row r="40" spans="5:5" x14ac:dyDescent="0.2">
      <c r="E40"/>
    </row>
    <row r="41" spans="5:5" x14ac:dyDescent="0.2">
      <c r="E41"/>
    </row>
    <row r="42" spans="5:5" x14ac:dyDescent="0.2">
      <c r="E42"/>
    </row>
    <row r="43" spans="5:5" x14ac:dyDescent="0.2">
      <c r="E43"/>
    </row>
    <row r="44" spans="5:5" x14ac:dyDescent="0.2">
      <c r="E44"/>
    </row>
    <row r="45" spans="5:5" x14ac:dyDescent="0.2">
      <c r="E45"/>
    </row>
    <row r="46" spans="5:5" x14ac:dyDescent="0.2">
      <c r="E46"/>
    </row>
    <row r="47" spans="5:5" x14ac:dyDescent="0.2">
      <c r="E47"/>
    </row>
    <row r="48" spans="5:5" x14ac:dyDescent="0.2">
      <c r="E48"/>
    </row>
    <row r="49" spans="5:5" x14ac:dyDescent="0.2">
      <c r="E49"/>
    </row>
    <row r="50" spans="5:5" x14ac:dyDescent="0.2">
      <c r="E50"/>
    </row>
    <row r="51" spans="5:5" x14ac:dyDescent="0.2">
      <c r="E51"/>
    </row>
    <row r="52" spans="5:5" x14ac:dyDescent="0.2">
      <c r="E52"/>
    </row>
    <row r="53" spans="5:5" x14ac:dyDescent="0.2">
      <c r="E53"/>
    </row>
    <row r="54" spans="5:5" x14ac:dyDescent="0.2">
      <c r="E54"/>
    </row>
    <row r="55" spans="5:5" x14ac:dyDescent="0.2">
      <c r="E55"/>
    </row>
    <row r="56" spans="5:5" x14ac:dyDescent="0.2">
      <c r="E56"/>
    </row>
    <row r="57" spans="5:5" x14ac:dyDescent="0.2">
      <c r="E57"/>
    </row>
    <row r="58" spans="5:5" x14ac:dyDescent="0.2">
      <c r="E58"/>
    </row>
    <row r="59" spans="5:5" x14ac:dyDescent="0.2">
      <c r="E59"/>
    </row>
    <row r="60" spans="5:5" x14ac:dyDescent="0.2">
      <c r="E60"/>
    </row>
    <row r="61" spans="5:5" x14ac:dyDescent="0.2">
      <c r="E61"/>
    </row>
    <row r="62" spans="5:5" x14ac:dyDescent="0.2">
      <c r="E62"/>
    </row>
    <row r="63" spans="5:5" x14ac:dyDescent="0.2">
      <c r="E63"/>
    </row>
    <row r="64" spans="5:5" x14ac:dyDescent="0.2">
      <c r="E64"/>
    </row>
    <row r="65" spans="5:5" x14ac:dyDescent="0.2">
      <c r="E65"/>
    </row>
    <row r="66" spans="5:5" x14ac:dyDescent="0.2">
      <c r="E66"/>
    </row>
    <row r="67" spans="5:5" x14ac:dyDescent="0.2">
      <c r="E67"/>
    </row>
    <row r="68" spans="5:5" x14ac:dyDescent="0.2">
      <c r="E68"/>
    </row>
    <row r="69" spans="5:5" x14ac:dyDescent="0.2">
      <c r="E69"/>
    </row>
    <row r="70" spans="5:5" x14ac:dyDescent="0.2">
      <c r="E70"/>
    </row>
    <row r="71" spans="5:5" x14ac:dyDescent="0.2">
      <c r="E71"/>
    </row>
    <row r="72" spans="5:5" x14ac:dyDescent="0.2">
      <c r="E72"/>
    </row>
    <row r="73" spans="5:5" x14ac:dyDescent="0.2">
      <c r="E73"/>
    </row>
    <row r="74" spans="5:5" x14ac:dyDescent="0.2">
      <c r="E74"/>
    </row>
    <row r="75" spans="5:5" x14ac:dyDescent="0.2">
      <c r="E75"/>
    </row>
    <row r="76" spans="5:5" x14ac:dyDescent="0.2">
      <c r="E76"/>
    </row>
    <row r="77" spans="5:5" x14ac:dyDescent="0.2">
      <c r="E77"/>
    </row>
    <row r="78" spans="5:5" x14ac:dyDescent="0.2">
      <c r="E78"/>
    </row>
    <row r="79" spans="5:5" x14ac:dyDescent="0.2">
      <c r="E79"/>
    </row>
    <row r="80" spans="5:5" x14ac:dyDescent="0.2">
      <c r="E80"/>
    </row>
    <row r="81" spans="5:5" x14ac:dyDescent="0.2">
      <c r="E81"/>
    </row>
    <row r="82" spans="5:5" x14ac:dyDescent="0.2">
      <c r="E82"/>
    </row>
    <row r="83" spans="5:5" x14ac:dyDescent="0.2">
      <c r="E83"/>
    </row>
    <row r="84" spans="5:5" x14ac:dyDescent="0.2">
      <c r="E84"/>
    </row>
  </sheetData>
  <mergeCells count="4">
    <mergeCell ref="D28:E28"/>
    <mergeCell ref="D4:F4"/>
    <mergeCell ref="H4:J4"/>
    <mergeCell ref="D14:F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F616-60F2-4470-9F4B-4B230EBCC3B6}">
  <dimension ref="A1:T43"/>
  <sheetViews>
    <sheetView workbookViewId="0">
      <selection activeCell="N1" sqref="N1"/>
    </sheetView>
  </sheetViews>
  <sheetFormatPr defaultRowHeight="12.75" x14ac:dyDescent="0.2"/>
  <cols>
    <col min="2" max="2" width="31" bestFit="1" customWidth="1"/>
  </cols>
  <sheetData>
    <row r="1" spans="1:20" x14ac:dyDescent="0.2">
      <c r="A1" s="230"/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</row>
    <row r="2" spans="1:20" x14ac:dyDescent="0.2">
      <c r="A2" s="230"/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</row>
    <row r="3" spans="1:20" x14ac:dyDescent="0.2">
      <c r="A3" s="230"/>
      <c r="B3" s="231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</row>
    <row r="4" spans="1:20" x14ac:dyDescent="0.2">
      <c r="A4" s="230"/>
      <c r="B4" s="232"/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</row>
    <row r="5" spans="1:20" x14ac:dyDescent="0.2">
      <c r="A5" s="230"/>
      <c r="B5" s="230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</row>
    <row r="6" spans="1:20" x14ac:dyDescent="0.2">
      <c r="A6" s="230"/>
      <c r="B6" s="231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</row>
    <row r="7" spans="1:20" x14ac:dyDescent="0.2">
      <c r="A7" s="230"/>
      <c r="B7" s="231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</row>
    <row r="8" spans="1:20" x14ac:dyDescent="0.2">
      <c r="A8" s="230"/>
      <c r="B8" s="230"/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0"/>
      <c r="N8" s="230"/>
      <c r="O8" s="230"/>
      <c r="P8" s="230"/>
      <c r="Q8" s="230"/>
      <c r="R8" s="230"/>
      <c r="S8" s="230"/>
      <c r="T8" s="230"/>
    </row>
    <row r="9" spans="1:20" x14ac:dyDescent="0.2">
      <c r="A9" s="230"/>
      <c r="B9" s="230"/>
      <c r="C9" s="230"/>
      <c r="D9" s="230"/>
      <c r="E9" s="230"/>
      <c r="F9" s="230"/>
      <c r="G9" s="230"/>
      <c r="H9" s="230"/>
      <c r="I9" s="230"/>
      <c r="J9" s="230"/>
      <c r="K9" s="230"/>
      <c r="L9" s="230"/>
      <c r="M9" s="230"/>
      <c r="N9" s="230"/>
      <c r="O9" s="230"/>
      <c r="P9" s="230"/>
      <c r="Q9" s="230"/>
      <c r="R9" s="230"/>
      <c r="S9" s="230"/>
      <c r="T9" s="230"/>
    </row>
    <row r="10" spans="1:20" x14ac:dyDescent="0.2">
      <c r="A10" s="230"/>
      <c r="B10" s="230"/>
      <c r="C10" s="230"/>
      <c r="D10" s="230"/>
      <c r="E10" s="230"/>
      <c r="F10" s="230"/>
      <c r="G10" s="230"/>
      <c r="H10" s="230"/>
      <c r="I10" s="230"/>
      <c r="J10" s="230"/>
      <c r="K10" s="230"/>
      <c r="L10" s="230"/>
      <c r="M10" s="230"/>
      <c r="N10" s="230"/>
      <c r="O10" s="230"/>
      <c r="P10" s="230"/>
      <c r="Q10" s="230"/>
      <c r="R10" s="230"/>
      <c r="S10" s="230"/>
      <c r="T10" s="230"/>
    </row>
    <row r="11" spans="1:20" x14ac:dyDescent="0.2">
      <c r="A11" s="230"/>
      <c r="B11" s="230"/>
      <c r="C11" s="230"/>
      <c r="D11" s="230"/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30"/>
      <c r="P11" s="230"/>
      <c r="Q11" s="230"/>
      <c r="R11" s="230"/>
      <c r="S11" s="230"/>
      <c r="T11" s="230"/>
    </row>
    <row r="12" spans="1:20" x14ac:dyDescent="0.2">
      <c r="A12" s="230"/>
      <c r="B12" s="230"/>
      <c r="C12" s="230"/>
      <c r="D12" s="230"/>
      <c r="E12" s="230"/>
      <c r="F12" s="230"/>
      <c r="G12" s="230"/>
      <c r="H12" s="230"/>
      <c r="I12" s="230"/>
      <c r="J12" s="230"/>
      <c r="K12" s="230"/>
      <c r="L12" s="230"/>
      <c r="M12" s="230"/>
      <c r="N12" s="230"/>
      <c r="O12" s="230"/>
      <c r="P12" s="230"/>
      <c r="Q12" s="230"/>
      <c r="R12" s="230"/>
      <c r="S12" s="230"/>
      <c r="T12" s="230"/>
    </row>
    <row r="13" spans="1:20" x14ac:dyDescent="0.2">
      <c r="A13" s="230"/>
      <c r="B13" s="230"/>
      <c r="C13" s="230"/>
      <c r="D13" s="230"/>
      <c r="E13" s="230"/>
      <c r="F13" s="230"/>
      <c r="G13" s="230"/>
      <c r="H13" s="230"/>
      <c r="I13" s="230"/>
      <c r="J13" s="230"/>
      <c r="K13" s="230"/>
      <c r="L13" s="230"/>
      <c r="M13" s="230"/>
      <c r="N13" s="230"/>
      <c r="O13" s="230"/>
      <c r="P13" s="230"/>
      <c r="Q13" s="230"/>
      <c r="R13" s="230"/>
      <c r="S13" s="230"/>
      <c r="T13" s="230"/>
    </row>
    <row r="14" spans="1:20" x14ac:dyDescent="0.2">
      <c r="A14" s="230"/>
      <c r="B14" s="230"/>
      <c r="C14" s="230"/>
      <c r="D14" s="230"/>
      <c r="E14" s="230"/>
      <c r="F14" s="230"/>
      <c r="G14" s="230"/>
      <c r="H14" s="230"/>
      <c r="I14" s="230"/>
      <c r="J14" s="230"/>
      <c r="K14" s="230"/>
      <c r="L14" s="230"/>
      <c r="M14" s="230"/>
      <c r="N14" s="230"/>
      <c r="O14" s="230"/>
      <c r="P14" s="230"/>
      <c r="Q14" s="230"/>
      <c r="R14" s="230"/>
      <c r="S14" s="230"/>
      <c r="T14" s="230"/>
    </row>
    <row r="15" spans="1:20" x14ac:dyDescent="0.2">
      <c r="A15" s="230"/>
      <c r="B15" s="230"/>
      <c r="C15" s="230"/>
      <c r="D15" s="230"/>
      <c r="E15" s="230"/>
      <c r="F15" s="230"/>
      <c r="G15" s="230"/>
      <c r="H15" s="230"/>
      <c r="I15" s="230"/>
      <c r="J15" s="230"/>
      <c r="K15" s="230"/>
      <c r="L15" s="230"/>
      <c r="M15" s="230"/>
      <c r="N15" s="230"/>
      <c r="O15" s="230"/>
      <c r="P15" s="230"/>
      <c r="Q15" s="230"/>
      <c r="R15" s="230"/>
      <c r="S15" s="230"/>
      <c r="T15" s="230"/>
    </row>
    <row r="16" spans="1:20" x14ac:dyDescent="0.2">
      <c r="A16" s="230"/>
      <c r="B16" s="230"/>
      <c r="C16" s="230"/>
      <c r="D16" s="230"/>
      <c r="E16" s="230"/>
      <c r="F16" s="230"/>
      <c r="G16" s="230"/>
      <c r="H16" s="230"/>
      <c r="I16" s="230"/>
      <c r="J16" s="230"/>
      <c r="K16" s="230"/>
      <c r="L16" s="230"/>
      <c r="M16" s="230"/>
      <c r="N16" s="230"/>
      <c r="O16" s="230"/>
      <c r="P16" s="230"/>
      <c r="Q16" s="230"/>
      <c r="R16" s="230"/>
      <c r="S16" s="230"/>
      <c r="T16" s="230"/>
    </row>
    <row r="17" spans="1:20" x14ac:dyDescent="0.2">
      <c r="A17" s="230"/>
      <c r="B17" s="230"/>
      <c r="C17" s="230"/>
      <c r="D17" s="230"/>
      <c r="E17" s="230"/>
      <c r="F17" s="230"/>
      <c r="G17" s="230"/>
      <c r="H17" s="230"/>
      <c r="I17" s="230"/>
      <c r="J17" s="230"/>
      <c r="K17" s="230"/>
      <c r="L17" s="230"/>
      <c r="M17" s="230"/>
      <c r="N17" s="230"/>
      <c r="O17" s="230"/>
      <c r="P17" s="230"/>
      <c r="Q17" s="230"/>
      <c r="R17" s="230"/>
      <c r="S17" s="230"/>
      <c r="T17" s="230"/>
    </row>
    <row r="18" spans="1:20" x14ac:dyDescent="0.2">
      <c r="A18" s="230"/>
      <c r="B18" s="230"/>
      <c r="C18" s="230"/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30"/>
      <c r="Q18" s="230"/>
      <c r="R18" s="230"/>
      <c r="S18" s="230"/>
      <c r="T18" s="230"/>
    </row>
    <row r="19" spans="1:20" x14ac:dyDescent="0.2">
      <c r="A19" s="230"/>
      <c r="B19" s="230"/>
      <c r="C19" s="230"/>
      <c r="D19" s="230"/>
      <c r="E19" s="230"/>
      <c r="F19" s="230"/>
      <c r="G19" s="230"/>
      <c r="H19" s="230"/>
      <c r="I19" s="230"/>
      <c r="J19" s="230"/>
      <c r="K19" s="230"/>
      <c r="L19" s="230"/>
      <c r="M19" s="230"/>
      <c r="N19" s="230"/>
      <c r="O19" s="230"/>
      <c r="P19" s="230"/>
      <c r="Q19" s="230"/>
      <c r="R19" s="230"/>
      <c r="S19" s="230"/>
      <c r="T19" s="230"/>
    </row>
    <row r="20" spans="1:20" x14ac:dyDescent="0.2">
      <c r="A20" s="230"/>
      <c r="B20" s="230"/>
      <c r="C20" s="230"/>
      <c r="D20" s="230"/>
      <c r="E20" s="230"/>
      <c r="F20" s="230"/>
      <c r="G20" s="230"/>
      <c r="H20" s="230"/>
      <c r="I20" s="230"/>
      <c r="J20" s="230"/>
      <c r="K20" s="230"/>
      <c r="L20" s="230"/>
      <c r="M20" s="230"/>
      <c r="N20" s="230"/>
      <c r="O20" s="230"/>
      <c r="P20" s="230"/>
      <c r="Q20" s="230"/>
      <c r="R20" s="230"/>
      <c r="S20" s="230"/>
      <c r="T20" s="230"/>
    </row>
    <row r="21" spans="1:20" x14ac:dyDescent="0.2">
      <c r="A21" s="230"/>
      <c r="B21" s="230"/>
      <c r="C21" s="230"/>
      <c r="D21" s="230"/>
      <c r="E21" s="230"/>
      <c r="F21" s="230"/>
      <c r="G21" s="230"/>
      <c r="H21" s="230"/>
      <c r="I21" s="230"/>
      <c r="J21" s="230"/>
      <c r="K21" s="230"/>
      <c r="L21" s="230"/>
      <c r="M21" s="230"/>
      <c r="N21" s="230"/>
      <c r="O21" s="230"/>
      <c r="P21" s="230"/>
      <c r="Q21" s="230"/>
      <c r="R21" s="230"/>
      <c r="S21" s="230"/>
      <c r="T21" s="230"/>
    </row>
    <row r="22" spans="1:20" x14ac:dyDescent="0.2">
      <c r="A22" s="230"/>
      <c r="B22" s="230"/>
      <c r="C22" s="230"/>
      <c r="D22" s="230"/>
      <c r="E22" s="230"/>
      <c r="F22" s="230"/>
      <c r="G22" s="230"/>
      <c r="H22" s="230"/>
      <c r="I22" s="230"/>
      <c r="J22" s="230"/>
      <c r="K22" s="230"/>
      <c r="L22" s="230"/>
      <c r="M22" s="230"/>
      <c r="N22" s="230"/>
      <c r="O22" s="230"/>
      <c r="P22" s="230"/>
      <c r="Q22" s="230"/>
      <c r="R22" s="230"/>
      <c r="S22" s="230"/>
      <c r="T22" s="230"/>
    </row>
    <row r="23" spans="1:20" x14ac:dyDescent="0.2">
      <c r="A23" s="230"/>
      <c r="B23" s="230"/>
      <c r="C23" s="230"/>
      <c r="D23" s="230"/>
      <c r="E23" s="230"/>
      <c r="F23" s="230"/>
      <c r="G23" s="230"/>
      <c r="H23" s="230"/>
      <c r="I23" s="230"/>
      <c r="J23" s="230"/>
      <c r="K23" s="230"/>
      <c r="L23" s="230"/>
      <c r="M23" s="230"/>
      <c r="N23" s="230"/>
      <c r="O23" s="230"/>
      <c r="P23" s="230"/>
      <c r="Q23" s="230"/>
      <c r="R23" s="230"/>
      <c r="S23" s="230"/>
      <c r="T23" s="230"/>
    </row>
    <row r="24" spans="1:20" x14ac:dyDescent="0.2">
      <c r="A24" s="230"/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  <c r="N24" s="230"/>
      <c r="O24" s="230"/>
      <c r="P24" s="230"/>
      <c r="Q24" s="230"/>
      <c r="R24" s="230"/>
      <c r="S24" s="230"/>
      <c r="T24" s="230"/>
    </row>
    <row r="25" spans="1:20" x14ac:dyDescent="0.2">
      <c r="A25" s="230"/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  <c r="N25" s="230"/>
      <c r="O25" s="230"/>
      <c r="P25" s="230"/>
      <c r="Q25" s="230"/>
      <c r="R25" s="230"/>
      <c r="S25" s="230"/>
      <c r="T25" s="230"/>
    </row>
    <row r="26" spans="1:20" x14ac:dyDescent="0.2">
      <c r="A26" s="230"/>
      <c r="B26" s="230"/>
      <c r="C26" s="230"/>
      <c r="D26" s="230"/>
      <c r="E26" s="230"/>
      <c r="F26" s="230"/>
      <c r="G26" s="230"/>
      <c r="H26" s="230"/>
      <c r="I26" s="230"/>
      <c r="J26" s="230"/>
      <c r="K26" s="230"/>
      <c r="L26" s="230"/>
      <c r="M26" s="230"/>
      <c r="N26" s="230"/>
      <c r="O26" s="230"/>
      <c r="P26" s="230"/>
      <c r="Q26" s="230"/>
      <c r="R26" s="230"/>
      <c r="S26" s="230"/>
      <c r="T26" s="230"/>
    </row>
    <row r="27" spans="1:20" x14ac:dyDescent="0.2">
      <c r="A27" s="230"/>
      <c r="B27" s="230"/>
      <c r="C27" s="230"/>
      <c r="D27" s="230"/>
      <c r="E27" s="230"/>
      <c r="F27" s="230"/>
      <c r="G27" s="230"/>
      <c r="H27" s="230"/>
      <c r="I27" s="230"/>
      <c r="J27" s="230"/>
      <c r="K27" s="230"/>
      <c r="L27" s="230"/>
      <c r="M27" s="230"/>
      <c r="N27" s="230"/>
      <c r="O27" s="230"/>
      <c r="P27" s="230"/>
      <c r="Q27" s="230"/>
      <c r="R27" s="230"/>
      <c r="S27" s="230"/>
      <c r="T27" s="230"/>
    </row>
    <row r="28" spans="1:20" x14ac:dyDescent="0.2">
      <c r="A28" s="230"/>
      <c r="B28" s="230"/>
      <c r="C28" s="230"/>
      <c r="D28" s="230"/>
      <c r="E28" s="230"/>
      <c r="F28" s="230"/>
      <c r="G28" s="230"/>
      <c r="H28" s="230"/>
      <c r="I28" s="230"/>
      <c r="J28" s="230"/>
      <c r="K28" s="230"/>
      <c r="L28" s="230"/>
      <c r="M28" s="230"/>
      <c r="N28" s="230"/>
      <c r="O28" s="230"/>
      <c r="P28" s="230"/>
      <c r="Q28" s="230"/>
      <c r="R28" s="230"/>
      <c r="S28" s="230"/>
      <c r="T28" s="230"/>
    </row>
    <row r="29" spans="1:20" x14ac:dyDescent="0.2">
      <c r="A29" s="230"/>
      <c r="B29" s="230"/>
      <c r="C29" s="230"/>
      <c r="D29" s="230"/>
      <c r="E29" s="230"/>
      <c r="F29" s="230"/>
      <c r="G29" s="230"/>
      <c r="H29" s="230"/>
      <c r="I29" s="230"/>
      <c r="J29" s="230"/>
      <c r="K29" s="230"/>
      <c r="L29" s="230"/>
      <c r="M29" s="230"/>
      <c r="N29" s="230"/>
      <c r="O29" s="230"/>
      <c r="P29" s="230"/>
      <c r="Q29" s="230"/>
      <c r="R29" s="230"/>
      <c r="S29" s="230"/>
      <c r="T29" s="230"/>
    </row>
    <row r="30" spans="1:20" x14ac:dyDescent="0.2">
      <c r="A30" s="230"/>
      <c r="B30" s="230"/>
      <c r="C30" s="230"/>
      <c r="D30" s="230"/>
      <c r="E30" s="230"/>
      <c r="F30" s="230"/>
      <c r="G30" s="230"/>
      <c r="H30" s="230"/>
      <c r="I30" s="230"/>
      <c r="J30" s="230"/>
      <c r="K30" s="230"/>
      <c r="L30" s="230"/>
      <c r="M30" s="230"/>
      <c r="N30" s="230"/>
      <c r="O30" s="230"/>
      <c r="P30" s="230"/>
      <c r="Q30" s="230"/>
      <c r="R30" s="230"/>
      <c r="S30" s="230"/>
      <c r="T30" s="230"/>
    </row>
    <row r="31" spans="1:20" x14ac:dyDescent="0.2">
      <c r="A31" s="230"/>
      <c r="B31" s="230"/>
      <c r="C31" s="230"/>
      <c r="D31" s="230"/>
      <c r="E31" s="230"/>
      <c r="F31" s="230"/>
      <c r="G31" s="230"/>
      <c r="H31" s="230"/>
      <c r="I31" s="230"/>
      <c r="J31" s="230"/>
      <c r="K31" s="230"/>
      <c r="L31" s="230"/>
      <c r="M31" s="230"/>
      <c r="N31" s="230"/>
      <c r="O31" s="230"/>
      <c r="P31" s="230"/>
      <c r="Q31" s="230"/>
      <c r="R31" s="230"/>
      <c r="S31" s="230"/>
      <c r="T31" s="230"/>
    </row>
    <row r="32" spans="1:20" x14ac:dyDescent="0.2">
      <c r="A32" s="230"/>
      <c r="B32" s="230"/>
      <c r="C32" s="230"/>
      <c r="D32" s="230"/>
      <c r="E32" s="230"/>
      <c r="F32" s="230"/>
      <c r="G32" s="230"/>
      <c r="H32" s="230"/>
      <c r="I32" s="230"/>
      <c r="J32" s="230"/>
      <c r="K32" s="230"/>
      <c r="L32" s="230"/>
      <c r="M32" s="230"/>
      <c r="N32" s="230"/>
      <c r="O32" s="230"/>
      <c r="P32" s="230"/>
      <c r="Q32" s="230"/>
      <c r="R32" s="230"/>
      <c r="S32" s="230"/>
      <c r="T32" s="230"/>
    </row>
    <row r="33" spans="1:20" x14ac:dyDescent="0.2">
      <c r="A33" s="230"/>
      <c r="B33" s="230"/>
      <c r="C33" s="230"/>
      <c r="D33" s="230"/>
      <c r="E33" s="230"/>
      <c r="F33" s="230"/>
      <c r="G33" s="230"/>
      <c r="H33" s="230"/>
      <c r="I33" s="230"/>
      <c r="J33" s="230"/>
      <c r="K33" s="230"/>
      <c r="L33" s="230"/>
      <c r="M33" s="230"/>
      <c r="N33" s="230"/>
      <c r="O33" s="230"/>
      <c r="P33" s="230"/>
      <c r="Q33" s="230"/>
      <c r="R33" s="230"/>
      <c r="S33" s="230"/>
      <c r="T33" s="230"/>
    </row>
    <row r="34" spans="1:20" x14ac:dyDescent="0.2">
      <c r="A34" s="230"/>
      <c r="B34" s="230"/>
      <c r="C34" s="230"/>
      <c r="D34" s="230"/>
      <c r="E34" s="230"/>
      <c r="F34" s="230"/>
      <c r="G34" s="230"/>
      <c r="H34" s="230"/>
      <c r="I34" s="230"/>
      <c r="J34" s="230"/>
      <c r="K34" s="230"/>
      <c r="L34" s="230"/>
      <c r="M34" s="230"/>
      <c r="N34" s="230"/>
      <c r="O34" s="230"/>
      <c r="P34" s="230"/>
      <c r="Q34" s="230"/>
      <c r="R34" s="230"/>
      <c r="S34" s="230"/>
      <c r="T34" s="230"/>
    </row>
    <row r="35" spans="1:20" x14ac:dyDescent="0.2">
      <c r="A35" s="230"/>
      <c r="B35" s="230"/>
      <c r="C35" s="230"/>
      <c r="D35" s="230"/>
      <c r="E35" s="230"/>
      <c r="F35" s="230"/>
      <c r="G35" s="230"/>
      <c r="H35" s="230"/>
      <c r="I35" s="230"/>
      <c r="J35" s="230"/>
      <c r="K35" s="230"/>
      <c r="L35" s="230"/>
      <c r="M35" s="230"/>
      <c r="N35" s="230"/>
      <c r="O35" s="230"/>
      <c r="P35" s="230"/>
      <c r="Q35" s="230"/>
      <c r="R35" s="230"/>
      <c r="S35" s="230"/>
      <c r="T35" s="230"/>
    </row>
    <row r="36" spans="1:20" x14ac:dyDescent="0.2">
      <c r="A36" s="230"/>
      <c r="B36" s="230"/>
      <c r="C36" s="230"/>
      <c r="D36" s="230"/>
      <c r="E36" s="230"/>
      <c r="F36" s="230"/>
      <c r="G36" s="230"/>
      <c r="H36" s="230"/>
      <c r="I36" s="230"/>
      <c r="J36" s="230"/>
      <c r="K36" s="230"/>
      <c r="L36" s="230"/>
      <c r="M36" s="230"/>
      <c r="N36" s="230"/>
      <c r="O36" s="230"/>
      <c r="P36" s="230"/>
      <c r="Q36" s="230"/>
      <c r="R36" s="230"/>
      <c r="S36" s="230"/>
      <c r="T36" s="230"/>
    </row>
    <row r="37" spans="1:20" x14ac:dyDescent="0.2">
      <c r="A37" s="230"/>
      <c r="B37" s="230"/>
      <c r="C37" s="230"/>
      <c r="D37" s="230"/>
      <c r="E37" s="230"/>
      <c r="F37" s="230"/>
      <c r="G37" s="230"/>
      <c r="H37" s="230"/>
      <c r="I37" s="230"/>
      <c r="J37" s="230"/>
      <c r="K37" s="230"/>
      <c r="L37" s="230"/>
      <c r="M37" s="230"/>
      <c r="N37" s="230"/>
      <c r="O37" s="230"/>
      <c r="P37" s="230"/>
      <c r="Q37" s="230"/>
      <c r="R37" s="230"/>
      <c r="S37" s="230"/>
      <c r="T37" s="230"/>
    </row>
    <row r="38" spans="1:20" x14ac:dyDescent="0.2">
      <c r="A38" s="230"/>
      <c r="B38" s="230"/>
      <c r="C38" s="230"/>
      <c r="D38" s="230"/>
      <c r="E38" s="230"/>
      <c r="F38" s="230"/>
      <c r="G38" s="230"/>
      <c r="H38" s="230"/>
      <c r="I38" s="230"/>
      <c r="J38" s="230"/>
      <c r="K38" s="230"/>
      <c r="L38" s="230"/>
      <c r="M38" s="230"/>
      <c r="N38" s="230"/>
      <c r="O38" s="230"/>
      <c r="P38" s="230"/>
      <c r="Q38" s="230"/>
      <c r="R38" s="230"/>
      <c r="S38" s="230"/>
      <c r="T38" s="230"/>
    </row>
    <row r="39" spans="1:20" x14ac:dyDescent="0.2">
      <c r="A39" s="230"/>
      <c r="B39" s="230"/>
      <c r="C39" s="230"/>
      <c r="D39" s="230"/>
      <c r="E39" s="230"/>
      <c r="F39" s="230"/>
      <c r="G39" s="230"/>
      <c r="H39" s="230"/>
      <c r="I39" s="230"/>
      <c r="J39" s="230"/>
      <c r="K39" s="230"/>
      <c r="L39" s="230"/>
      <c r="M39" s="230"/>
      <c r="N39" s="230"/>
      <c r="O39" s="230"/>
      <c r="P39" s="230"/>
      <c r="Q39" s="230"/>
      <c r="R39" s="230"/>
      <c r="S39" s="230"/>
      <c r="T39" s="230"/>
    </row>
    <row r="40" spans="1:20" x14ac:dyDescent="0.2">
      <c r="A40" s="230"/>
      <c r="B40" s="230"/>
      <c r="C40" s="230"/>
      <c r="D40" s="230"/>
      <c r="E40" s="230"/>
      <c r="F40" s="230"/>
      <c r="G40" s="230"/>
      <c r="H40" s="230"/>
      <c r="I40" s="230"/>
      <c r="J40" s="230"/>
      <c r="K40" s="230"/>
      <c r="L40" s="230"/>
      <c r="M40" s="230"/>
      <c r="N40" s="230"/>
      <c r="O40" s="230"/>
      <c r="P40" s="230"/>
      <c r="Q40" s="230"/>
      <c r="R40" s="230"/>
      <c r="S40" s="230"/>
      <c r="T40" s="230"/>
    </row>
    <row r="41" spans="1:20" x14ac:dyDescent="0.2">
      <c r="A41" s="230"/>
      <c r="B41" s="230"/>
      <c r="C41" s="230"/>
      <c r="D41" s="230"/>
      <c r="E41" s="230"/>
      <c r="F41" s="230"/>
      <c r="G41" s="230"/>
      <c r="H41" s="230"/>
      <c r="I41" s="230"/>
      <c r="J41" s="230"/>
      <c r="K41" s="230"/>
      <c r="L41" s="230"/>
      <c r="M41" s="230"/>
      <c r="N41" s="230"/>
      <c r="O41" s="230"/>
      <c r="P41" s="230"/>
      <c r="Q41" s="230"/>
      <c r="R41" s="230"/>
      <c r="S41" s="230"/>
      <c r="T41" s="230"/>
    </row>
    <row r="42" spans="1:20" x14ac:dyDescent="0.2">
      <c r="A42" s="230"/>
      <c r="B42" s="230"/>
      <c r="C42" s="230"/>
      <c r="D42" s="230"/>
      <c r="E42" s="230"/>
      <c r="F42" s="230"/>
      <c r="G42" s="230"/>
      <c r="H42" s="230"/>
      <c r="I42" s="230"/>
      <c r="J42" s="230"/>
      <c r="K42" s="230"/>
      <c r="L42" s="230"/>
      <c r="M42" s="230"/>
      <c r="N42" s="230"/>
      <c r="O42" s="230"/>
      <c r="P42" s="230"/>
      <c r="Q42" s="230"/>
      <c r="R42" s="230"/>
      <c r="S42" s="230"/>
      <c r="T42" s="230"/>
    </row>
    <row r="43" spans="1:20" x14ac:dyDescent="0.2">
      <c r="A43" s="230"/>
      <c r="B43" s="230"/>
      <c r="C43" s="230"/>
      <c r="D43" s="230"/>
      <c r="E43" s="230"/>
      <c r="F43" s="230"/>
      <c r="G43" s="230"/>
      <c r="H43" s="230"/>
      <c r="I43" s="230"/>
      <c r="J43" s="230"/>
      <c r="K43" s="230"/>
      <c r="L43" s="230"/>
      <c r="M43" s="230"/>
      <c r="N43" s="230"/>
      <c r="O43" s="230"/>
      <c r="P43" s="230"/>
      <c r="Q43" s="230"/>
      <c r="R43" s="230"/>
      <c r="S43" s="230"/>
      <c r="T43" s="230"/>
    </row>
  </sheetData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E A A B Q S w M E F A A C A A g A 6 Z n F W u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D p m c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Z n F W j q b a n 6 8 A Q A A D Q Q A A B M A H A B G b 3 J t d W x h c y 9 T Z W N 0 a W 9 u M S 5 t I K I Y A C i g F A A A A A A A A A A A A A A A A A A A A A A A A A A A A K V T P W v j Q B D t D f 4 P y 1 4 j w 2 L w c a Q J K Y K 5 w B U J R 2 x y m J B i L I 3 j x f s R 7 a 4 S O 8 b 1 l V e r y l 8 4 N / k D E Q H 9 q 1 t J c S K f b D d R s + L N z J u 3 7 7 E W Q 8 e 1 I o P q 7 B 2 3 W + 2 W n Y L B i A x h L P A r O S E C X b t F / D f Q i Q n R I 9 / n I Y p u P z E G l f u l z W y s 9 S z o L K 8 v Q O I J r S b p z e q 6 r 5 X z L T e s I v h C + 1 N Q t w X 5 4 g 6 p Z y p b u 0 M D y k 6 0 k X 0 t E q m K o g 2 q b W y 5 p K c z R y 5 e n q X J U 8 s p I 8 7 X i c O 5 W z G y 9 N s M n 2 / Q C B y W 6 O s f A 4 9 c c U V O o 2 z d G P o J x q I 4 w H q W p 1 O R p 8 T C o h z / o d z R t 2 6 h r C w P t H H J H u 6 X 3 3 k 6 4 y S Q P I 7 A d D Z 1 l c g x m r J j l K 2 z p 2 w t C U Z 5 q o j L U y 9 i 0 i D K / l r H J + B 7 y H m e x j Z P o 6 b Q d 6 5 7 s N z t v E v N i 9 h o p W V y o G U B P g w J h A u + f e 1 V 5 z 3 F S 5 T 6 3 q d Y x W U / g q w K b 3 D w X 9 x s p + 3 7 z N h a d y c g 9 D R X I B K s b y v x E g 2 a q h h d Q P Y k s n U c 1 / 4 p e x s z m / m h N 4 H t c X u v i t 4 B G V t q G R 3 V V I w + q + K M C 4 f F 8 7 z U D z X j B y j 8 E y 6 w h o K e N x k h n B J n E u y 0 W 1 z t 5 j r + B 1 B L A Q I t A B Q A A g A I A O m Z x V r p / F o q p g A A A P g A A A A S A A A A A A A A A A A A A A A A A A A A A A B D b 2 5 m a W c v U G F j a 2 F n Z S 5 4 b W x Q S w E C L Q A U A A I A C A D p m c V a D 8 r p q 6 Q A A A D p A A A A E w A A A A A A A A A A A A A A A A D y A A A A W 0 N v b n R l b n R f V H l w Z X N d L n h t b F B L A Q I t A B Q A A g A I A O m Z x V o 6 m 2 p + v A E A A A 0 E A A A T A A A A A A A A A A A A A A A A A O M B A A B G b 3 J t d W x h c y 9 T Z W N 0 a W 9 u M S 5 t U E s F B g A A A A A D A A M A w g A A A O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s P A A A A A A A A m Q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J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1 V D E 1 O j E 1 O j E 4 L j k w N D M 4 N T J a I i A v P j x F b n R y e S B U e X B l P S J G a W x s Q 2 9 s d W 1 u V H l w Z X M i I F Z h b H V l P S J z Q m d r R 0 F 3 W U Z C Z 1 l H Q X c 9 P S I g L z 4 8 R W 5 0 c n k g V H l w Z T 0 i R m l s b E N v b H V t b k 5 h b W V z I i B W Y W x 1 Z T 0 i c 1 s m c X V v d D t B a 3 Q g T s O 2 b X L J m X N p J n F 1 b 3 Q 7 L C Z x d W 9 0 O 1 R h c m l 4 J n F 1 b 3 Q 7 L C Z x d W 9 0 O 8 a P c m F 6 a W 5 p b i B B Z M S x J n F 1 b 3 Q 7 L C Z x d W 9 0 O 0 b J m W h s y Z k g c 2 F 5 x L E m c X V v d D s s J n F 1 b 3 Q 7 U 2 9 y d H V u I E F k x L E m c X V v d D s s J n F 1 b 3 Q 7 w 4 f J m W t p I C h t a X F k Y X I p J n F 1 b 3 Q 7 L C Z x d W 9 0 O 8 S w c 3 R p Z m F k y Z k g T c m Z c X P J m W R p J n F 1 b 3 Q 7 L C Z x d W 9 0 O 1 n E s c S f x L F t I H Z h c 2 l 0 y Z l z a S Z x d W 9 0 O y w m c X V v d D v G j 3 J h e m l u a W 4 g Q X F y b 2 5 v b X U m c X V v d D s s J n F 1 b 3 Q 7 x o 9 y Y X p p b m l u I H l h c m F u b W E g a W x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D a G F u Z 2 V k I F R 5 c G U u e 0 F r d C B O w 7 Z t c s m Z c 2 k s M H 0 m c X V v d D s s J n F 1 b 3 Q 7 U 2 V j d G l v b j E v V G F i b G U y L 0 N o Y W 5 n Z W Q g V H l w Z S 5 7 V G F y a X g s M X 0 m c X V v d D s s J n F 1 b 3 Q 7 U 2 V j d G l v b j E v V G F i b G U y L 0 N o Y W 5 n Z W Q g V H l w Z S 5 7 x o 9 y Y X p p b m l u I E F k x L E s M n 0 m c X V v d D s s J n F 1 b 3 Q 7 U 2 V j d G l v b j E v V G F i b G U y L 0 N o Y W 5 n Z W Q g V H l w Z S 5 7 R s m Z a G z J m S B z Y X n E s S w 0 f S Z x d W 9 0 O y w m c X V v d D t T Z W N 0 a W 9 u M S 9 U Y W J s Z T I v Q 2 h h b m d l Z C B U e X B l L n t T b 3 J 0 d W 4 g Q W T E s S w 1 f S Z x d W 9 0 O y w m c X V v d D t T Z W N 0 a W 9 u M S 9 U Y W J s Z T I v Q 2 h h b m d l Z C B U e X B l L n v D h 8 m Z a 2 k g K G 1 p c W R h c i k s N n 0 m c X V v d D s s J n F 1 b 3 Q 7 U 2 V j d G l v b j E v V G F i b G U y L 1 J l c G x h Y 2 V k I F Z h b H V l M S 5 7 x L B z d G l m Y W T J m S B N y Z l x c 8 m Z Z G k s N n 0 m c X V v d D s s J n F 1 b 3 Q 7 U 2 V j d G l v b j E v V G F i b G U y L 0 N o Y W 5 n Z W Q g V H l w Z S 5 7 W c S x x J / E s W 0 g d m F z a X T J m X N p L D l 9 J n F 1 b 3 Q 7 L C Z x d W 9 0 O 1 N l Y 3 R p b 2 4 x L 1 R h Y m x l M i 9 D a G F u Z 2 V k I F R 5 c G U u e 8 a P c m F 6 a W 5 p b i B B c X J v b m 9 t d S w x M H 0 m c X V v d D s s J n F 1 b 3 Q 7 U 2 V j d G l v b j E v V G F i b G U y L 0 N o Y W 5 n Z W Q g V H l w Z S 5 7 x o 9 y Y X p p b m l u I H l h c m F u b W E g a W x p L D E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y L 0 N o Y W 5 n Z W Q g V H l w Z S 5 7 Q W t 0 I E 7 D t m 1 y y Z l z a S w w f S Z x d W 9 0 O y w m c X V v d D t T Z W N 0 a W 9 u M S 9 U Y W J s Z T I v Q 2 h h b m d l Z C B U e X B l L n t U Y X J p e C w x f S Z x d W 9 0 O y w m c X V v d D t T Z W N 0 a W 9 u M S 9 U Y W J s Z T I v Q 2 h h b m d l Z C B U e X B l L n v G j 3 J h e m l u a W 4 g Q W T E s S w y f S Z x d W 9 0 O y w m c X V v d D t T Z W N 0 a W 9 u M S 9 U Y W J s Z T I v Q 2 h h b m d l Z C B U e X B l L n t G y Z l o b M m Z I H N h e c S x L D R 9 J n F 1 b 3 Q 7 L C Z x d W 9 0 O 1 N l Y 3 R p b 2 4 x L 1 R h Y m x l M i 9 D a G F u Z 2 V k I F R 5 c G U u e 1 N v c n R 1 b i B B Z M S x L D V 9 J n F 1 b 3 Q 7 L C Z x d W 9 0 O 1 N l Y 3 R p b 2 4 x L 1 R h Y m x l M i 9 D a G F u Z 2 V k I F R 5 c G U u e 8 O H y Z l r a S A o b W l x Z G F y K S w 2 f S Z x d W 9 0 O y w m c X V v d D t T Z W N 0 a W 9 u M S 9 U Y W J s Z T I v U m V w b G F j Z W Q g V m F s d W U x L n v E s H N 0 a W Z h Z M m Z I E 3 J m X F z y Z l k a S w 2 f S Z x d W 9 0 O y w m c X V v d D t T Z W N 0 a W 9 u M S 9 U Y W J s Z T I v Q 2 h h b m d l Z C B U e X B l L n t Z x L H E n 8 S x b S B 2 Y X N p d M m Z c 2 k s O X 0 m c X V v d D s s J n F 1 b 3 Q 7 U 2 V j d G l v b j E v V G F i b G U y L 0 N o Y W 5 n Z W Q g V H l w Z S 5 7 x o 9 y Y X p p b m l u I E F x c m 9 u b 2 1 1 L D E w f S Z x d W 9 0 O y w m c X V v d D t T Z W N 0 a W 9 u M S 9 U Y W J s Z T I v Q 2 h h b m d l Z C B U e X B l L n v G j 3 J h e m l u a W 4 g e W F y Y W 5 t Y S B p b G k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E v T A r m 8 H 1 D m x e P V D u b t z 0 A A A A A A g A A A A A A E G Y A A A A B A A A g A A A A 7 t b z / t e u 8 E f G Q F 2 2 C E m D L M N l C l X Z i R E n H f K r a / Z D s U U A A A A A D o A A A A A C A A A g A A A A 3 j P 4 4 o E E D s / j u R x Y j 3 q N I j N N m b V F 3 x i N d R W a v v g h j Z R Q A A A A 4 I Q u 6 M i K 3 0 h i / l f U w 8 b Y m 6 F s z c j e 6 z T a I 5 8 F t v v G + j 0 f S T o q 2 a e X Y 5 a u I U 5 z T / 6 J 1 d D 0 y f E O a v / I j j q R O L V f + d r i t D S g A 7 3 u M k s o P 7 x y J j h A A A A A 2 l 6 + q V f d s 1 8 A F D f / U k 4 r Y S l p T o H Z 0 3 k 9 f Y g v r V W P h d p Y G e 0 b G 3 w q m e C f o E r a n 8 K W h b X p / q Q m z + 4 l w N x C e j v 2 z g = = < / D a t a M a s h u p > 
</file>

<file path=customXml/itemProps1.xml><?xml version="1.0" encoding="utf-8"?>
<ds:datastoreItem xmlns:ds="http://schemas.openxmlformats.org/officeDocument/2006/customXml" ds:itemID="{88CB6817-2CBC-4C0D-B84B-B8D66538AE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4</vt:i4>
      </vt:variant>
    </vt:vector>
  </HeadingPairs>
  <TitlesOfParts>
    <vt:vector size="24" baseType="lpstr">
      <vt:lpstr>Göstərici</vt:lpstr>
      <vt:lpstr>Analiz-1</vt:lpstr>
      <vt:lpstr>Analiz-2</vt:lpstr>
      <vt:lpstr>Tabel məlumatları</vt:lpstr>
      <vt:lpstr>Ərazi məlumatları</vt:lpstr>
      <vt:lpstr>Pivot</vt:lpstr>
      <vt:lpstr>For Power BI</vt:lpstr>
      <vt:lpstr>Riyazi Pivot</vt:lpstr>
      <vt:lpstr>Riyazi Dashboard</vt:lpstr>
      <vt:lpstr>Vizaul Pivot</vt:lpstr>
      <vt:lpstr>Vizaul Dashboard</vt:lpstr>
      <vt:lpstr>Suallar</vt:lpstr>
      <vt:lpstr>Power BI</vt:lpstr>
      <vt:lpstr>Filter</vt:lpstr>
      <vt:lpstr>Format</vt:lpstr>
      <vt:lpstr>Ümumi cəm</vt:lpstr>
      <vt:lpstr>Məhdudiyyət</vt:lpstr>
      <vt:lpstr>Ayırıcı</vt:lpstr>
      <vt:lpstr>Son yığım</vt:lpstr>
      <vt:lpstr>Bonus</vt:lpstr>
      <vt:lpstr>Filter!Criteria</vt:lpstr>
      <vt:lpstr>'For Power BI'!Criteria</vt:lpstr>
      <vt:lpstr>Filter!Extract</vt:lpstr>
      <vt:lpstr>'For Power BI'!Extract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Bughday D. Salahli</dc:creator>
  <cp:keywords/>
  <dc:description/>
  <cp:lastModifiedBy>Windows User</cp:lastModifiedBy>
  <cp:revision/>
  <dcterms:created xsi:type="dcterms:W3CDTF">2023-11-25T07:01:55Z</dcterms:created>
  <dcterms:modified xsi:type="dcterms:W3CDTF">2025-06-06T01:14:47Z</dcterms:modified>
  <cp:category/>
  <cp:contentStatus/>
</cp:coreProperties>
</file>