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BCD_project_SFB\IDSL.IPA\inst\extdata\"/>
    </mc:Choice>
  </mc:AlternateContent>
  <bookViews>
    <workbookView xWindow="-105" yWindow="-105" windowWidth="23145" windowHeight="9285"/>
  </bookViews>
  <sheets>
    <sheet name="parameters" sheetId="1" r:id="rId1"/>
    <sheet name="IPA_targeted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C11" i="3"/>
  <c r="D11" i="3"/>
  <c r="E11" i="3"/>
  <c r="B11" i="3"/>
  <c r="C8" i="3" l="1"/>
  <c r="B8" i="3"/>
  <c r="B5" i="3"/>
  <c r="C5" i="3"/>
  <c r="D5" i="3"/>
  <c r="B6" i="3"/>
  <c r="C6" i="3"/>
  <c r="D6" i="3"/>
  <c r="B12" i="3"/>
  <c r="C12" i="3"/>
  <c r="D12" i="3"/>
  <c r="B13" i="3"/>
  <c r="C13" i="3"/>
  <c r="D13" i="3"/>
  <c r="B14" i="3"/>
  <c r="C14" i="3"/>
  <c r="D14" i="3"/>
  <c r="B15" i="3"/>
  <c r="C15" i="3"/>
  <c r="D15" i="3"/>
  <c r="B16" i="3"/>
  <c r="C16" i="3"/>
  <c r="D16" i="3"/>
  <c r="B4" i="3"/>
  <c r="C4" i="3"/>
  <c r="D35" i="1" l="1"/>
  <c r="D42" i="1" s="1"/>
  <c r="D34" i="1"/>
  <c r="D41" i="1" s="1"/>
  <c r="D11" i="1" l="1"/>
  <c r="E16" i="3" l="1"/>
  <c r="E14" i="3"/>
  <c r="E13" i="3"/>
  <c r="E12" i="3"/>
  <c r="D4" i="3"/>
  <c r="D8" i="3" s="1"/>
</calcChain>
</file>

<file path=xl/sharedStrings.xml><?xml version="1.0" encoding="utf-8"?>
<sst xmlns="http://schemas.openxmlformats.org/spreadsheetml/2006/main" count="229" uniqueCount="186">
  <si>
    <t>0-100</t>
  </si>
  <si>
    <t>1-100</t>
  </si>
  <si>
    <t>PARAM0001</t>
  </si>
  <si>
    <t>PARAM0002</t>
  </si>
  <si>
    <t>PARAM0003</t>
  </si>
  <si>
    <t>User provided input</t>
  </si>
  <si>
    <t>0.1-1</t>
  </si>
  <si>
    <t>PARAM0004</t>
  </si>
  <si>
    <t>PARAM0005</t>
  </si>
  <si>
    <t>PARAM0006</t>
  </si>
  <si>
    <t>PARAM0007</t>
  </si>
  <si>
    <t>PARAM0008</t>
  </si>
  <si>
    <t>PARAM0009</t>
  </si>
  <si>
    <t>PARAM0010</t>
  </si>
  <si>
    <t>PARAM0011</t>
  </si>
  <si>
    <t>PARAM0012</t>
  </si>
  <si>
    <t>PARAM0013</t>
  </si>
  <si>
    <t>PARAM0014</t>
  </si>
  <si>
    <t>PARAM0015</t>
  </si>
  <si>
    <t>PARAM0017</t>
  </si>
  <si>
    <t>PARAM0019</t>
  </si>
  <si>
    <t>PARAM0020</t>
  </si>
  <si>
    <t>PARAM0021</t>
  </si>
  <si>
    <t>PARAM0022</t>
  </si>
  <si>
    <t>PARAM0023</t>
  </si>
  <si>
    <t>"YES" or "NO"</t>
  </si>
  <si>
    <t>YES</t>
  </si>
  <si>
    <t>NO</t>
  </si>
  <si>
    <t>Analysis step</t>
  </si>
  <si>
    <t>Chromatographic peak detection</t>
  </si>
  <si>
    <t>"RetentionIndex" or "Polynomial"</t>
  </si>
  <si>
    <t>Polynomial degree for "Polynomial" regression</t>
  </si>
  <si>
    <t>PARAM0024</t>
  </si>
  <si>
    <t>PARAM0025</t>
  </si>
  <si>
    <t>PARAM0026</t>
  </si>
  <si>
    <t>PARAM0027</t>
  </si>
  <si>
    <t>PARAM0028</t>
  </si>
  <si>
    <t>PARAM0030</t>
  </si>
  <si>
    <t>PARAM0031</t>
  </si>
  <si>
    <t>PARAM0032</t>
  </si>
  <si>
    <t>PARAM0033</t>
  </si>
  <si>
    <t>PARAM0034</t>
  </si>
  <si>
    <t>PARAM0035</t>
  </si>
  <si>
    <t>PARAM0036</t>
  </si>
  <si>
    <t>PARAM0037</t>
  </si>
  <si>
    <t>PARAM0038</t>
  </si>
  <si>
    <t>≥ 0</t>
  </si>
  <si>
    <t>≥ 1</t>
  </si>
  <si>
    <t>Name of the reference file</t>
  </si>
  <si>
    <t>Reference_masses_peak_annotation.xlsx</t>
  </si>
  <si>
    <t>PARAM0039</t>
  </si>
  <si>
    <t>PARAM0029</t>
  </si>
  <si>
    <t>Retention time tolerance to detect common peaks (min)</t>
  </si>
  <si>
    <t>PARAM0040</t>
  </si>
  <si>
    <t>PARAM0041</t>
  </si>
  <si>
    <t>PARAM0042</t>
  </si>
  <si>
    <t>PARAM0043</t>
  </si>
  <si>
    <t>PARAM0044</t>
  </si>
  <si>
    <t>PARAM0045</t>
  </si>
  <si>
    <t>Peak tailing/fronting resolving power</t>
  </si>
  <si>
    <t>Maximum ratio of peak width at half-height to peak width at the baseline (RPW)</t>
  </si>
  <si>
    <t>0-0.05 (Select 0 to skip this module)</t>
  </si>
  <si>
    <t>Perform recursive mass correction</t>
  </si>
  <si>
    <t>RetentionIndex</t>
  </si>
  <si>
    <t>Global parameters (required)</t>
  </si>
  <si>
    <t>Peak analysis and data reduction</t>
  </si>
  <si>
    <t>≥ 0 (integer)</t>
  </si>
  <si>
    <t>≥ 1 (integer)</t>
  </si>
  <si>
    <t>Number of points to smooth individual chromatographic peaks using cubic spline method to calculate ancillary chromatography parameters</t>
  </si>
  <si>
    <t>Maximum retention time deviation (min)</t>
  </si>
  <si>
    <t>50-100</t>
  </si>
  <si>
    <t>PARAM0046</t>
  </si>
  <si>
    <t>PARAM0047</t>
  </si>
  <si>
    <t>"YES" OR "NO"(When "YES", fill out PARAM0011-PARAM0028)</t>
  </si>
  <si>
    <t>"YES" OR "NO"(When "YES", fill out PARAM0038-PARAM0040)</t>
  </si>
  <si>
    <t>"YES" OR "NO" (When "YES", fill out PARAM0030-PARAM0034)</t>
  </si>
  <si>
    <t>1-10 (integer) (Fill out when PARAM0032 is "RetentionIndex")</t>
  </si>
  <si>
    <t>1-10 (integer) (Fill out when PARAM0032 is "Polynomial")</t>
  </si>
  <si>
    <t>Data import and export (required)</t>
  </si>
  <si>
    <t>Parameter range</t>
  </si>
  <si>
    <t>Parameter description</t>
  </si>
  <si>
    <t>Parameter ID</t>
  </si>
  <si>
    <t>"All" OR a list of semicolon separated  of selected samples including their extensions with no extra space (case sensitive)</t>
  </si>
  <si>
    <t>A list of semicolon separated of reference samples including their extensions (with no space after or before semicolons)</t>
  </si>
  <si>
    <t>Number of extra scans on the both sides of peak boundaries to fill</t>
  </si>
  <si>
    <t>PARAM0048</t>
  </si>
  <si>
    <t>Perform gap-filling for sample-centric annotation</t>
  </si>
  <si>
    <t>"YES" or "NO" (When "YES", PARAM0047 must be "YES", and fill out PARAM0038-PARAM0040)</t>
  </si>
  <si>
    <t>≥ 5</t>
  </si>
  <si>
    <t>Perform compound-centric annotation</t>
  </si>
  <si>
    <t>Perform sample-centric annotation</t>
  </si>
  <si>
    <t>Targeted m/z and RT</t>
  </si>
  <si>
    <t>PARAM_MZ</t>
  </si>
  <si>
    <t>PARAM_RT</t>
  </si>
  <si>
    <t>A vector of m/z values</t>
  </si>
  <si>
    <t>A vector of RT values</t>
  </si>
  <si>
    <t>"YES" OR "NO"</t>
  </si>
  <si>
    <t>Save chromatographic characteristics table</t>
  </si>
  <si>
    <t>PARAM_CCT</t>
  </si>
  <si>
    <t>All</t>
  </si>
  <si>
    <t>003.mzML;004.mzML</t>
  </si>
  <si>
    <t>c(0,0)</t>
  </si>
  <si>
    <t>Pairing isotopologues in the mass spectra level</t>
  </si>
  <si>
    <t>/path/to/folder</t>
  </si>
  <si>
    <t>Number of processing threads</t>
  </si>
  <si>
    <t>Smoothing window (number of MS1 scans)</t>
  </si>
  <si>
    <t>Gap-filling on the aligned peak tables</t>
  </si>
  <si>
    <t>Perform gap-filling for the aligned peak tables</t>
  </si>
  <si>
    <r>
      <t xml:space="preserve">Annotate peaks from individual peaklists using a reference database of </t>
    </r>
    <r>
      <rPr>
        <i/>
        <sz val="12"/>
        <color theme="1"/>
        <rFont val="Arial"/>
        <family val="2"/>
      </rPr>
      <t>m/z</t>
    </r>
    <r>
      <rPr>
        <sz val="12"/>
        <color theme="1"/>
        <rFont val="Arial"/>
        <family val="2"/>
      </rPr>
      <t>-RT-name</t>
    </r>
  </si>
  <si>
    <t>Pairing ions in the mass spectra level</t>
  </si>
  <si>
    <r>
      <t xml:space="preserve">(Default = </t>
    </r>
    <r>
      <rPr>
        <sz val="14"/>
        <rFont val="Calibri"/>
        <family val="2"/>
      </rPr>
      <t>∆</t>
    </r>
    <r>
      <rPr>
        <sz val="12"/>
        <rFont val="Arial"/>
        <family val="2"/>
      </rPr>
      <t xml:space="preserve">C = 13C - 12C = 1.003354835336 to only find carbon-containing peaks), </t>
    </r>
    <r>
      <rPr>
        <sz val="14"/>
        <rFont val="Arial"/>
        <family val="2"/>
      </rPr>
      <t>∆</t>
    </r>
    <r>
      <rPr>
        <sz val="12"/>
        <rFont val="Arial"/>
        <family val="2"/>
      </rPr>
      <t>S = 34S - 32S = 1.9957958356, or any numerical value</t>
    </r>
  </si>
  <si>
    <t>https://github.com/idslme/IDSL.IPA/blob/main/Reference_masses_peak_annotation.xlsx</t>
  </si>
  <si>
    <t>https://github.com/idslme/IDSL.IPA/wiki/Defintion-Signal-to-Noise-Ratio#2-hypothetical-baseline</t>
  </si>
  <si>
    <r>
      <t xml:space="preserve">Minimum number of scans having ion pairs within the chromatographic peak </t>
    </r>
    <r>
      <rPr>
        <b/>
        <sz val="12"/>
        <color theme="1"/>
        <rFont val="Arial"/>
        <family val="2"/>
      </rPr>
      <t>(nIsoPair)</t>
    </r>
  </si>
  <si>
    <t>https://github.com/idslme/IDSL.IPA/wiki/nIsoPair-RCS</t>
  </si>
  <si>
    <t>https://github.com/idslme/IDSL.IPA/wiki/Chromatogram-gaps-percentage-(missing-scans)</t>
  </si>
  <si>
    <t>https://github.com/idslme/IDSL.IPA/wiki/Ion-Pairing</t>
  </si>
  <si>
    <t>https://github.com/idslme/IDSL.IPA/wiki/RPW</t>
  </si>
  <si>
    <t>See Section S.2 in the Supporting Information of the manuscript</t>
  </si>
  <si>
    <t>Graphical guide</t>
  </si>
  <si>
    <t>https://github.com/idslme/IDSL.IPA/wiki/Retention-Index</t>
  </si>
  <si>
    <t>Number of extra scans on the both sides of detected peak boundaries in the recursive analysis to reconstruct baseline</t>
  </si>
  <si>
    <t>https://github.com/idslme/IDSL.IPA/wiki/Peak-tailing-fronting-resolving</t>
  </si>
  <si>
    <t>https://github.com/idslme/IDSL.IPA/wiki/Peak-smoothing</t>
  </si>
  <si>
    <t>https://github.com/idslme/IDSL.IPA/wiki/Extra-scans</t>
  </si>
  <si>
    <t>See Figure S.3 in the Supporting Information of the manuscript</t>
  </si>
  <si>
    <t>"YES" OR "NO"(When "YES", fill out PARAM0041-PARAM0048)</t>
  </si>
  <si>
    <t>/path/to/folder/MS1</t>
  </si>
  <si>
    <t>Parallelization mode</t>
  </si>
  <si>
    <t>Sample Mode</t>
  </si>
  <si>
    <t>PARAM_PAR</t>
  </si>
  <si>
    <t>Select "Sample Mode" or "Peak Mode"</t>
  </si>
  <si>
    <t>See Figure S.13 in the Supporting Information of the manuscript</t>
  </si>
  <si>
    <t>Perform RT correction using recurring endogenous markers as reference peaks</t>
  </si>
  <si>
    <r>
      <t xml:space="preserve">Retention time correction method.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has better performance relative to the </t>
    </r>
    <r>
      <rPr>
        <b/>
        <sz val="12"/>
        <color theme="1"/>
        <rFont val="Arial"/>
        <family val="2"/>
      </rPr>
      <t>Polynomial</t>
    </r>
    <r>
      <rPr>
        <sz val="12"/>
        <color theme="1"/>
        <rFont val="Arial"/>
        <family val="2"/>
      </rPr>
      <t xml:space="preserve"> method; but the </t>
    </r>
    <r>
      <rPr>
        <b/>
        <sz val="12"/>
        <color theme="1"/>
        <rFont val="Arial"/>
        <family val="2"/>
      </rPr>
      <t>RetentionIndex</t>
    </r>
    <r>
      <rPr>
        <sz val="12"/>
        <color theme="1"/>
        <rFont val="Arial"/>
        <family val="2"/>
      </rPr>
      <t xml:space="preserve"> method may require more recurring endogenous markers for better performance.</t>
    </r>
  </si>
  <si>
    <t>Reference file location address</t>
  </si>
  <si>
    <t>Input data location address (MS1 level HRMS data)</t>
  </si>
  <si>
    <t>Output location address (MS1 processed data)</t>
  </si>
  <si>
    <t>Mass difference between ion-pairs. This module always pairs dominant ions with lower intensity ions in a fixed distance. To pair dominant ions with lower mass ions, negative values should be used for this parameter.</t>
  </si>
  <si>
    <t>"All" OR a list of semicolon separated of selected samples including their extensions with no extra space (case sensitive)</t>
  </si>
  <si>
    <t>≥ 1 (integer) Greater numbers are beneficial to generate more reproducible baselines.</t>
  </si>
  <si>
    <t>Minimum Intensity height for chromatographic peaks</t>
  </si>
  <si>
    <t>Peak annotation on individual untargeted peaklists using a reference database of m/z and RT</t>
  </si>
  <si>
    <t>Generate aligned peak tables and correlation lists for the aligned peak height table</t>
  </si>
  <si>
    <t>Mass accuracy (Da) to cluster m/z values and generate extracted ion chromatograms (EICs)</t>
  </si>
  <si>
    <t>Minimum S/N for chromatographic peaks calculated by the baseline S/N method</t>
  </si>
  <si>
    <t>≤ 0.01</t>
  </si>
  <si>
    <t>Mass accuracy (Da) to cluster integrated m/z values across multiple samples</t>
  </si>
  <si>
    <t>Mass accuracy (Da)</t>
  </si>
  <si>
    <t>https://github.com/idslme/IDSL.IPA/wiki/IPA_targeted</t>
  </si>
  <si>
    <t>Generate untargeted peaklists for individual HRMS files</t>
  </si>
  <si>
    <t>PARAM_ALG1</t>
  </si>
  <si>
    <t>PARAM_ALG2</t>
  </si>
  <si>
    <t>0.5-1</t>
  </si>
  <si>
    <r>
      <t xml:space="preserve">Maximum redundant aligned peak flagging threshold (%) within three times of the retention time window shown in </t>
    </r>
    <r>
      <rPr>
        <b/>
        <sz val="12"/>
        <color theme="1"/>
        <rFont val="Arial"/>
        <family val="2"/>
      </rPr>
      <t>PARAM0036</t>
    </r>
    <r>
      <rPr>
        <sz val="12"/>
        <color theme="1"/>
        <rFont val="Arial"/>
        <family val="2"/>
      </rPr>
      <t>.</t>
    </r>
  </si>
  <si>
    <t>Minimum threshold for the correlation method</t>
  </si>
  <si>
    <t>Save untargeted extracted ion chromatogram (EIC) figures for individual HRMS files</t>
  </si>
  <si>
    <t>List of HRMS files (.mzXML/.mzML/.CDF)</t>
  </si>
  <si>
    <t>Statistical method to calculate pairwise correlations to group potential recurring adducts, in-source products and fragment peaks in separate lists. Pearson and Spearman tests should be used for linear and monotonic correlations, respectively.</t>
  </si>
  <si>
    <t>Minimum noise intensity theshold for the dominant ion in individual chromatogram scans</t>
  </si>
  <si>
    <r>
      <t xml:space="preserve">It must be in </t>
    </r>
    <r>
      <rPr>
        <i/>
        <sz val="12"/>
        <rFont val="Arial"/>
        <family val="2"/>
      </rPr>
      <t>*.xlsx</t>
    </r>
    <r>
      <rPr>
        <sz val="12"/>
        <rFont val="Arial"/>
        <family val="2"/>
      </rPr>
      <t xml:space="preserve"> format with the file extension. Three column headers with 'm/z', 'RT', 'name' must be available in the spreadsheet</t>
    </r>
  </si>
  <si>
    <r>
      <t>"YES" OR "NO"(When "YES", fill out the `</t>
    </r>
    <r>
      <rPr>
        <i/>
        <sz val="12"/>
        <rFont val="Arial"/>
        <family val="2"/>
      </rPr>
      <t>IPA_targeted</t>
    </r>
    <r>
      <rPr>
        <sz val="12"/>
        <rFont val="Arial"/>
        <family val="2"/>
      </rPr>
      <t>` tab)</t>
    </r>
  </si>
  <si>
    <r>
      <t>Perform targeted analysis (Applicable only for the '</t>
    </r>
    <r>
      <rPr>
        <b/>
        <sz val="12"/>
        <color theme="1"/>
        <rFont val="Arial"/>
        <family val="2"/>
      </rPr>
      <t>IPA_targeted</t>
    </r>
    <r>
      <rPr>
        <sz val="12"/>
        <color theme="1"/>
        <rFont val="Arial"/>
        <family val="2"/>
      </rPr>
      <t>' module)</t>
    </r>
  </si>
  <si>
    <t>See Figure 3 in the main manuscript</t>
  </si>
  <si>
    <t>Pearson</t>
  </si>
  <si>
    <t>(Default = "Pearson"), or "Spearman"</t>
  </si>
  <si>
    <t>PARAM_ALG3</t>
  </si>
  <si>
    <t>11-1000 (integer) (Select `0` to skip calculating ancillary chromatography parameters for faster computations)</t>
  </si>
  <si>
    <t>Minimum number of complete observation for an aligned peak</t>
  </si>
  <si>
    <t>[3 - Number of samples] Select this variable depending on the number of samples</t>
  </si>
  <si>
    <t>PARAM_ALG4</t>
  </si>
  <si>
    <t>"YES" OR "NO"(When "YES", fill out PARAM0029-PARAM_ALG4)</t>
  </si>
  <si>
    <t>"YES" or "NO" (When "YES", PARAM0029 must be "YES", and fill out PARAM0030-PARAM0036)</t>
  </si>
  <si>
    <t>A column with a header of `Flag` is presented on the aligned peak table based on this parameter</t>
  </si>
  <si>
    <t>Reference samples to detect recurring reference peaks for retention time correction.</t>
  </si>
  <si>
    <t>Maximum absolute retention time deviation to merge redundant peaks (min)</t>
  </si>
  <si>
    <t>a vector of comma separated m/z values</t>
  </si>
  <si>
    <t>a vector of comma separated retention time values</t>
  </si>
  <si>
    <t>Number of endogenous reference m/z peaks for "RetentionIndex" to correct retention times using endogenous reference markers</t>
  </si>
  <si>
    <t>Retention time correction, peak properties alignment and aligned peaks height table pairwise correlations</t>
  </si>
  <si>
    <t>Minimum percentage (%) of complete observation for an aligned peak</t>
  </si>
  <si>
    <t>Minimum frequency (%) of the recurring reference peaks in the reference samples</t>
  </si>
  <si>
    <t>Maximum ratio (%) of 13C for the integrated spectra across the chromatographic peak (Average R13C)</t>
  </si>
  <si>
    <r>
      <t xml:space="preserve">Minimum ratio (%) of the </t>
    </r>
    <r>
      <rPr>
        <b/>
        <sz val="12"/>
        <color theme="1"/>
        <rFont val="Arial"/>
        <family val="2"/>
      </rPr>
      <t>nIsoPair</t>
    </r>
    <r>
      <rPr>
        <sz val="12"/>
        <color theme="1"/>
        <rFont val="Arial"/>
        <family val="2"/>
      </rPr>
      <t xml:space="preserve"> per number of available scans above 80% of peak height (RCS)</t>
    </r>
  </si>
  <si>
    <t>Maximum percentage (%) of missing scans (gaps) on the top 80% of raw chromatographic peaks</t>
  </si>
  <si>
    <t>Use corrected retention times to minimize RT fluctuations for the peak annotation workflow. Reference retention times should be consistent with retention times in the RT correction method.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</si>
</sst>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0"/>
  </numFmts>
  <fonts count="1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6"/>
      <color theme="1"/>
      <name val="Arial"/>
      <family val="2"/>
    </font>
    <font>
      <b/>
      <sz val="16"/>
      <name val="Arial"/>
      <family val="2"/>
    </font>
    <font>
      <sz val="12"/>
      <name val="Arial"/>
      <family val="2"/>
    </font>
    <font>
      <b/>
      <sz val="20"/>
      <color theme="1"/>
      <name val="Arial"/>
      <family val="2"/>
    </font>
    <font>
      <sz val="14"/>
      <name val="Calibri"/>
      <family val="2"/>
    </font>
    <font>
      <sz val="14"/>
      <name val="Arial"/>
      <family val="2"/>
    </font>
    <font>
      <i/>
      <sz val="12"/>
      <color theme="1"/>
      <name val="Arial"/>
      <family val="2"/>
    </font>
    <font>
      <u/>
      <sz val="11"/>
      <color theme="10"/>
      <name val="Calibri"/>
      <family val="2"/>
      <scheme val="minor"/>
    </font>
    <font>
      <b/>
      <u/>
      <sz val="12"/>
      <color theme="10"/>
      <name val="Arial"/>
      <family val="2"/>
    </font>
    <font>
      <b/>
      <u/>
      <sz val="12"/>
      <name val="Arial"/>
      <family val="2"/>
    </font>
    <font>
      <i/>
      <sz val="12"/>
      <name val="Arial"/>
      <family val="2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B81C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505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1" fillId="0" borderId="0" applyNumberFormat="0" applyFill="0" applyBorder="0" applyAlignment="0" applyProtection="0"/>
  </cellStyleXfs>
  <cellXfs count="218">
    <xf numFmtId="0" fontId="0" fillId="0" borderId="0" xfId="0"/>
    <xf numFmtId="0" fontId="3" fillId="2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vertical="center" wrapText="1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11" fontId="3" fillId="6" borderId="1" xfId="0" applyNumberFormat="1" applyFont="1" applyFill="1" applyBorder="1" applyAlignment="1">
      <alignment horizontal="center" vertical="center" wrapText="1"/>
    </xf>
    <xf numFmtId="0" fontId="3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vertical="center" wrapText="1"/>
    </xf>
    <xf numFmtId="0" fontId="3" fillId="8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left" vertical="center" wrapText="1"/>
    </xf>
    <xf numFmtId="0" fontId="6" fillId="4" borderId="1" xfId="0" applyFont="1" applyFill="1" applyBorder="1" applyAlignment="1">
      <alignment horizontal="left" vertical="center" wrapText="1"/>
    </xf>
    <xf numFmtId="0" fontId="6" fillId="6" borderId="1" xfId="0" applyFont="1" applyFill="1" applyBorder="1" applyAlignment="1">
      <alignment horizontal="left" vertical="center" wrapText="1"/>
    </xf>
    <xf numFmtId="0" fontId="6" fillId="8" borderId="1" xfId="0" applyFont="1" applyFill="1" applyBorder="1" applyAlignment="1">
      <alignment horizontal="left" vertical="center" wrapText="1"/>
    </xf>
    <xf numFmtId="0" fontId="3" fillId="9" borderId="1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 wrapText="1"/>
    </xf>
    <xf numFmtId="0" fontId="6" fillId="9" borderId="1" xfId="0" applyFont="1" applyFill="1" applyBorder="1" applyAlignment="1">
      <alignment horizontal="left" vertical="center" wrapText="1"/>
    </xf>
    <xf numFmtId="0" fontId="3" fillId="10" borderId="1" xfId="0" applyFont="1" applyFill="1" applyBorder="1" applyAlignment="1">
      <alignment horizontal="center" vertical="center"/>
    </xf>
    <xf numFmtId="0" fontId="3" fillId="10" borderId="1" xfId="0" applyFont="1" applyFill="1" applyBorder="1" applyAlignment="1">
      <alignment vertical="center" wrapText="1"/>
    </xf>
    <xf numFmtId="0" fontId="3" fillId="10" borderId="1" xfId="0" applyFont="1" applyFill="1" applyBorder="1" applyAlignment="1">
      <alignment horizontal="center" vertical="center" wrapText="1"/>
    </xf>
    <xf numFmtId="0" fontId="6" fillId="10" borderId="1" xfId="0" applyFont="1" applyFill="1" applyBorder="1" applyAlignment="1">
      <alignment horizontal="left" vertical="center" wrapText="1"/>
    </xf>
    <xf numFmtId="0" fontId="3" fillId="8" borderId="1" xfId="0" applyNumberFormat="1" applyFont="1" applyFill="1" applyBorder="1" applyAlignment="1">
      <alignment horizontal="center" vertical="center" wrapText="1"/>
    </xf>
    <xf numFmtId="0" fontId="3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horizontal="left" vertical="center" wrapText="1"/>
    </xf>
    <xf numFmtId="0" fontId="6" fillId="5" borderId="1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left" vertical="center" wrapText="1"/>
    </xf>
    <xf numFmtId="0" fontId="7" fillId="7" borderId="5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left" vertical="center" wrapText="1"/>
    </xf>
    <xf numFmtId="0" fontId="5" fillId="0" borderId="5" xfId="0" applyFont="1" applyBorder="1" applyAlignment="1">
      <alignment horizontal="left" vertical="center" wrapText="1"/>
    </xf>
    <xf numFmtId="0" fontId="3" fillId="2" borderId="3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6" fillId="2" borderId="3" xfId="0" applyFont="1" applyFill="1" applyBorder="1" applyAlignment="1">
      <alignment horizontal="left" vertical="center" wrapText="1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horizontal="center" vertical="center" wrapText="1"/>
    </xf>
    <xf numFmtId="0" fontId="6" fillId="10" borderId="3" xfId="0" applyFont="1" applyFill="1" applyBorder="1" applyAlignment="1">
      <alignment horizontal="left" vertical="center" wrapText="1"/>
    </xf>
    <xf numFmtId="0" fontId="3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/>
    </xf>
    <xf numFmtId="0" fontId="3" fillId="10" borderId="5" xfId="0" applyFont="1" applyFill="1" applyBorder="1" applyAlignment="1">
      <alignment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6" fillId="10" borderId="5" xfId="0" applyFont="1" applyFill="1" applyBorder="1" applyAlignment="1">
      <alignment horizontal="left" vertical="center" wrapText="1"/>
    </xf>
    <xf numFmtId="0" fontId="3" fillId="4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horizontal="center" vertical="center" wrapText="1"/>
    </xf>
    <xf numFmtId="0" fontId="6" fillId="4" borderId="3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center" vertical="center" wrapText="1"/>
    </xf>
    <xf numFmtId="0" fontId="3" fillId="3" borderId="7" xfId="0" applyFont="1" applyFill="1" applyBorder="1" applyAlignment="1">
      <alignment vertical="center" wrapText="1"/>
    </xf>
    <xf numFmtId="164" fontId="3" fillId="3" borderId="7" xfId="0" applyNumberFormat="1" applyFont="1" applyFill="1" applyBorder="1" applyAlignment="1">
      <alignment horizontal="center" vertical="center" wrapText="1"/>
    </xf>
    <xf numFmtId="0" fontId="3" fillId="6" borderId="3" xfId="0" applyFont="1" applyFill="1" applyBorder="1" applyAlignment="1">
      <alignment horizontal="center" vertical="center"/>
    </xf>
    <xf numFmtId="0" fontId="3" fillId="6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horizontal="center" vertical="center" wrapText="1"/>
    </xf>
    <xf numFmtId="0" fontId="6" fillId="6" borderId="3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6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vertical="center" wrapText="1"/>
    </xf>
    <xf numFmtId="0" fontId="3" fillId="6" borderId="5" xfId="0" applyFont="1" applyFill="1" applyBorder="1" applyAlignment="1">
      <alignment horizontal="center" vertical="center" wrapText="1"/>
    </xf>
    <xf numFmtId="0" fontId="6" fillId="6" borderId="5" xfId="0" applyFont="1" applyFill="1" applyBorder="1" applyAlignment="1">
      <alignment horizontal="left"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horizontal="center" vertical="center" wrapText="1"/>
    </xf>
    <xf numFmtId="49" fontId="6" fillId="5" borderId="3" xfId="0" applyNumberFormat="1" applyFont="1" applyFill="1" applyBorder="1" applyAlignment="1">
      <alignment vertical="center" wrapText="1"/>
    </xf>
    <xf numFmtId="0" fontId="3" fillId="3" borderId="3" xfId="0" applyFont="1" applyFill="1" applyBorder="1" applyAlignment="1">
      <alignment horizontal="center" vertical="center"/>
    </xf>
    <xf numFmtId="11" fontId="3" fillId="3" borderId="3" xfId="0" applyNumberFormat="1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left" vertical="center" wrapText="1"/>
    </xf>
    <xf numFmtId="0" fontId="3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vertical="center" wrapText="1"/>
    </xf>
    <xf numFmtId="0" fontId="3" fillId="5" borderId="5" xfId="0" applyFont="1" applyFill="1" applyBorder="1" applyAlignment="1">
      <alignment horizontal="center" vertical="center" wrapText="1"/>
    </xf>
    <xf numFmtId="0" fontId="6" fillId="5" borderId="5" xfId="0" applyFont="1" applyFill="1" applyBorder="1" applyAlignment="1">
      <alignment horizontal="left" vertical="center" wrapText="1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164" fontId="3" fillId="3" borderId="5" xfId="0" applyNumberFormat="1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left" vertical="center" wrapText="1"/>
    </xf>
    <xf numFmtId="0" fontId="3" fillId="11" borderId="3" xfId="0" applyFont="1" applyFill="1" applyBorder="1" applyAlignment="1">
      <alignment vertical="center" wrapText="1"/>
    </xf>
    <xf numFmtId="0" fontId="6" fillId="11" borderId="3" xfId="0" applyFont="1" applyFill="1" applyBorder="1" applyAlignment="1">
      <alignment horizontal="left" vertical="center" wrapText="1"/>
    </xf>
    <xf numFmtId="0" fontId="3" fillId="9" borderId="5" xfId="0" applyFont="1" applyFill="1" applyBorder="1" applyAlignment="1">
      <alignment horizontal="center" vertical="center"/>
    </xf>
    <xf numFmtId="0" fontId="3" fillId="9" borderId="5" xfId="0" applyFont="1" applyFill="1" applyBorder="1" applyAlignment="1">
      <alignment vertical="center" wrapText="1"/>
    </xf>
    <xf numFmtId="0" fontId="3" fillId="9" borderId="5" xfId="0" applyFont="1" applyFill="1" applyBorder="1" applyAlignment="1">
      <alignment horizontal="center" vertical="center" wrapText="1"/>
    </xf>
    <xf numFmtId="0" fontId="3" fillId="9" borderId="5" xfId="0" applyFont="1" applyFill="1" applyBorder="1" applyAlignment="1">
      <alignment horizontal="left" vertical="center" wrapText="1"/>
    </xf>
    <xf numFmtId="0" fontId="3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horizontal="center" vertical="center" wrapText="1"/>
    </xf>
    <xf numFmtId="0" fontId="6" fillId="8" borderId="3" xfId="0" applyFont="1" applyFill="1" applyBorder="1" applyAlignment="1">
      <alignment horizontal="left" vertical="center" wrapText="1"/>
    </xf>
    <xf numFmtId="0" fontId="3" fillId="8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vertical="center" wrapText="1"/>
    </xf>
    <xf numFmtId="0" fontId="3" fillId="8" borderId="5" xfId="0" applyFont="1" applyFill="1" applyBorder="1" applyAlignment="1">
      <alignment horizontal="center" vertical="center" wrapText="1"/>
    </xf>
    <xf numFmtId="0" fontId="6" fillId="8" borderId="5" xfId="0" applyFont="1" applyFill="1" applyBorder="1" applyAlignment="1">
      <alignment horizontal="left" vertical="center" wrapText="1"/>
    </xf>
    <xf numFmtId="0" fontId="3" fillId="9" borderId="3" xfId="0" applyFont="1" applyFill="1" applyBorder="1" applyAlignment="1">
      <alignment vertical="center" wrapText="1"/>
    </xf>
    <xf numFmtId="0" fontId="6" fillId="9" borderId="3" xfId="0" applyFont="1" applyFill="1" applyBorder="1" applyAlignment="1">
      <alignment horizontal="left" vertical="center" wrapText="1"/>
    </xf>
    <xf numFmtId="0" fontId="3" fillId="9" borderId="12" xfId="0" applyFont="1" applyFill="1" applyBorder="1" applyAlignment="1">
      <alignment horizontal="center" vertical="center" wrapText="1"/>
    </xf>
    <xf numFmtId="0" fontId="3" fillId="6" borderId="2" xfId="0" applyFont="1" applyFill="1" applyBorder="1" applyAlignment="1">
      <alignment vertical="center" wrapText="1"/>
    </xf>
    <xf numFmtId="0" fontId="3" fillId="11" borderId="10" xfId="0" applyFont="1" applyFill="1" applyBorder="1" applyAlignment="1">
      <alignment vertical="center" wrapText="1"/>
    </xf>
    <xf numFmtId="49" fontId="6" fillId="11" borderId="10" xfId="0" applyNumberFormat="1" applyFont="1" applyFill="1" applyBorder="1" applyAlignment="1">
      <alignment horizontal="left" vertical="center" wrapText="1"/>
    </xf>
    <xf numFmtId="0" fontId="3" fillId="11" borderId="15" xfId="0" applyFont="1" applyFill="1" applyBorder="1" applyAlignment="1">
      <alignment horizontal="center" vertical="center"/>
    </xf>
    <xf numFmtId="0" fontId="3" fillId="11" borderId="16" xfId="0" applyFont="1" applyFill="1" applyBorder="1" applyAlignment="1">
      <alignment horizontal="center" vertical="center"/>
    </xf>
    <xf numFmtId="0" fontId="3" fillId="11" borderId="17" xfId="0" applyFont="1" applyFill="1" applyBorder="1" applyAlignment="1">
      <alignment horizontal="center" vertical="center"/>
    </xf>
    <xf numFmtId="0" fontId="6" fillId="11" borderId="12" xfId="0" applyFont="1" applyFill="1" applyBorder="1" applyAlignment="1">
      <alignment horizontal="center" vertical="center" wrapText="1"/>
    </xf>
    <xf numFmtId="0" fontId="3" fillId="11" borderId="13" xfId="0" applyFont="1" applyFill="1" applyBorder="1" applyAlignment="1">
      <alignment horizontal="center" vertical="center" wrapText="1"/>
    </xf>
    <xf numFmtId="0" fontId="3" fillId="11" borderId="14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/>
    </xf>
    <xf numFmtId="0" fontId="3" fillId="9" borderId="18" xfId="0" applyFont="1" applyFill="1" applyBorder="1" applyAlignment="1">
      <alignment horizontal="center" vertical="center"/>
    </xf>
    <xf numFmtId="0" fontId="3" fillId="6" borderId="13" xfId="0" applyFont="1" applyFill="1" applyBorder="1" applyAlignment="1">
      <alignment horizontal="center" vertical="center" wrapText="1"/>
    </xf>
    <xf numFmtId="0" fontId="3" fillId="6" borderId="19" xfId="0" applyFont="1" applyFill="1" applyBorder="1" applyAlignment="1">
      <alignment horizontal="center" vertical="center" wrapText="1"/>
    </xf>
    <xf numFmtId="0" fontId="3" fillId="4" borderId="3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4" borderId="5" xfId="0" applyFont="1" applyFill="1" applyBorder="1" applyAlignment="1">
      <alignment horizontal="left" vertical="center" wrapText="1"/>
    </xf>
    <xf numFmtId="0" fontId="3" fillId="6" borderId="5" xfId="0" applyFont="1" applyFill="1" applyBorder="1" applyAlignment="1">
      <alignment horizontal="left" vertical="center" wrapText="1"/>
    </xf>
    <xf numFmtId="0" fontId="3" fillId="3" borderId="7" xfId="0" applyFont="1" applyFill="1" applyBorder="1" applyAlignment="1">
      <alignment horizontal="left" vertical="center" wrapText="1"/>
    </xf>
    <xf numFmtId="0" fontId="3" fillId="6" borderId="3" xfId="0" applyFont="1" applyFill="1" applyBorder="1" applyAlignment="1">
      <alignment horizontal="left" vertical="center" wrapText="1"/>
    </xf>
    <xf numFmtId="0" fontId="5" fillId="0" borderId="5" xfId="0" applyFont="1" applyBorder="1" applyAlignment="1">
      <alignment horizontal="center" vertical="center" wrapText="1"/>
    </xf>
    <xf numFmtId="0" fontId="4" fillId="3" borderId="9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4" borderId="3" xfId="0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11" fontId="1" fillId="6" borderId="1" xfId="0" applyNumberFormat="1" applyFont="1" applyFill="1" applyBorder="1" applyAlignment="1">
      <alignment horizontal="center" vertical="center" wrapText="1"/>
    </xf>
    <xf numFmtId="0" fontId="1" fillId="6" borderId="19" xfId="0" applyFont="1" applyFill="1" applyBorder="1" applyAlignment="1">
      <alignment horizontal="center" vertical="center" wrapText="1"/>
    </xf>
    <xf numFmtId="0" fontId="2" fillId="11" borderId="12" xfId="0" applyFont="1" applyFill="1" applyBorder="1" applyAlignment="1">
      <alignment horizontal="center" vertical="center" wrapText="1"/>
    </xf>
    <xf numFmtId="0" fontId="1" fillId="11" borderId="13" xfId="0" applyFont="1" applyFill="1" applyBorder="1" applyAlignment="1">
      <alignment horizontal="center" vertical="center" wrapText="1"/>
    </xf>
    <xf numFmtId="0" fontId="1" fillId="11" borderId="14" xfId="0" applyFont="1" applyFill="1" applyBorder="1" applyAlignment="1">
      <alignment horizontal="center" vertical="center" wrapText="1"/>
    </xf>
    <xf numFmtId="0" fontId="1" fillId="9" borderId="12" xfId="0" applyFont="1" applyFill="1" applyBorder="1" applyAlignment="1">
      <alignment horizontal="center" vertical="center" wrapText="1"/>
    </xf>
    <xf numFmtId="0" fontId="1" fillId="9" borderId="1" xfId="0" applyFont="1" applyFill="1" applyBorder="1" applyAlignment="1">
      <alignment horizontal="center" vertical="center" wrapText="1"/>
    </xf>
    <xf numFmtId="0" fontId="1" fillId="9" borderId="5" xfId="0" applyFont="1" applyFill="1" applyBorder="1" applyAlignment="1">
      <alignment horizontal="center" vertical="center" wrapText="1"/>
    </xf>
    <xf numFmtId="0" fontId="1" fillId="10" borderId="3" xfId="0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0" fontId="1" fillId="8" borderId="3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1" fillId="8" borderId="1" xfId="0" applyNumberFormat="1" applyFont="1" applyFill="1" applyBorder="1" applyAlignment="1">
      <alignment horizontal="center" vertical="center" wrapText="1"/>
    </xf>
    <xf numFmtId="0" fontId="1" fillId="8" borderId="5" xfId="0" applyFont="1" applyFill="1" applyBorder="1" applyAlignment="1">
      <alignment horizontal="center" vertical="center" wrapText="1"/>
    </xf>
    <xf numFmtId="0" fontId="3" fillId="6" borderId="4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vertical="center" wrapText="1"/>
    </xf>
    <xf numFmtId="0" fontId="12" fillId="6" borderId="1" xfId="1" applyFont="1" applyFill="1" applyBorder="1" applyAlignment="1">
      <alignment horizontal="center" vertical="center" wrapText="1"/>
    </xf>
    <xf numFmtId="0" fontId="12" fillId="6" borderId="13" xfId="1" applyFont="1" applyFill="1" applyBorder="1" applyAlignment="1">
      <alignment horizontal="center" vertical="center" wrapText="1"/>
    </xf>
    <xf numFmtId="0" fontId="12" fillId="8" borderId="1" xfId="1" applyFont="1" applyFill="1" applyBorder="1" applyAlignment="1">
      <alignment horizontal="center" vertical="center" wrapText="1"/>
    </xf>
    <xf numFmtId="0" fontId="12" fillId="4" borderId="1" xfId="1" applyFont="1" applyFill="1" applyBorder="1" applyAlignment="1">
      <alignment horizontal="center" vertical="center" wrapText="1"/>
    </xf>
    <xf numFmtId="0" fontId="12" fillId="11" borderId="13" xfId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12" fillId="10" borderId="5" xfId="1" applyFont="1" applyFill="1" applyBorder="1" applyAlignment="1">
      <alignment horizontal="center" vertical="center" wrapText="1"/>
    </xf>
    <xf numFmtId="0" fontId="13" fillId="5" borderId="1" xfId="1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left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3" fillId="5" borderId="5" xfId="0" applyFont="1" applyFill="1" applyBorder="1" applyAlignment="1">
      <alignment vertical="center"/>
    </xf>
    <xf numFmtId="0" fontId="6" fillId="5" borderId="5" xfId="0" applyFont="1" applyFill="1" applyBorder="1" applyAlignment="1">
      <alignment horizontal="left" vertical="center"/>
    </xf>
    <xf numFmtId="0" fontId="3" fillId="5" borderId="3" xfId="0" applyFont="1" applyFill="1" applyBorder="1" applyAlignment="1">
      <alignment vertical="center"/>
    </xf>
    <xf numFmtId="0" fontId="6" fillId="5" borderId="3" xfId="0" applyFont="1" applyFill="1" applyBorder="1" applyAlignment="1">
      <alignment horizontal="left" vertical="center"/>
    </xf>
    <xf numFmtId="0" fontId="12" fillId="4" borderId="5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2" fillId="5" borderId="3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1" fillId="9" borderId="2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/>
    </xf>
    <xf numFmtId="0" fontId="3" fillId="9" borderId="2" xfId="0" applyFont="1" applyFill="1" applyBorder="1" applyAlignment="1">
      <alignment vertical="center" wrapText="1"/>
    </xf>
    <xf numFmtId="0" fontId="3" fillId="9" borderId="2" xfId="0" applyFont="1" applyFill="1" applyBorder="1" applyAlignment="1">
      <alignment horizontal="center" vertical="center" wrapText="1"/>
    </xf>
    <xf numFmtId="0" fontId="6" fillId="9" borderId="2" xfId="0" applyFont="1" applyFill="1" applyBorder="1" applyAlignment="1">
      <alignment horizontal="left" vertical="center" wrapText="1"/>
    </xf>
    <xf numFmtId="0" fontId="12" fillId="6" borderId="2" xfId="1" applyFont="1" applyFill="1" applyBorder="1" applyAlignment="1">
      <alignment horizontal="center" vertical="center" wrapText="1"/>
    </xf>
    <xf numFmtId="0" fontId="1" fillId="6" borderId="3" xfId="0" applyFont="1" applyFill="1" applyBorder="1" applyAlignment="1">
      <alignment horizontal="center" vertical="center" wrapText="1"/>
    </xf>
    <xf numFmtId="0" fontId="4" fillId="5" borderId="3" xfId="0" applyFont="1" applyFill="1" applyBorder="1" applyAlignment="1">
      <alignment horizontal="center" vertical="center" wrapText="1"/>
    </xf>
    <xf numFmtId="0" fontId="4" fillId="5" borderId="1" xfId="0" applyFont="1" applyFill="1" applyBorder="1" applyAlignment="1">
      <alignment horizontal="center" vertical="center" wrapText="1"/>
    </xf>
    <xf numFmtId="0" fontId="4" fillId="5" borderId="5" xfId="0" applyFont="1" applyFill="1" applyBorder="1" applyAlignment="1">
      <alignment horizontal="center" vertical="center" wrapText="1"/>
    </xf>
    <xf numFmtId="0" fontId="4" fillId="8" borderId="8" xfId="0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 wrapText="1"/>
    </xf>
    <xf numFmtId="0" fontId="4" fillId="8" borderId="5" xfId="0" applyFont="1" applyFill="1" applyBorder="1" applyAlignment="1">
      <alignment horizontal="center" vertical="center" wrapText="1"/>
    </xf>
    <xf numFmtId="0" fontId="4" fillId="9" borderId="11" xfId="0" applyFont="1" applyFill="1" applyBorder="1" applyAlignment="1">
      <alignment horizontal="center" vertical="center" wrapText="1"/>
    </xf>
    <xf numFmtId="0" fontId="4" fillId="9" borderId="4" xfId="0" applyFont="1" applyFill="1" applyBorder="1" applyAlignment="1">
      <alignment horizontal="center" vertical="center" wrapText="1"/>
    </xf>
    <xf numFmtId="0" fontId="4" fillId="9" borderId="1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4" fillId="9" borderId="5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3" borderId="21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6" borderId="8" xfId="0" applyFont="1" applyFill="1" applyBorder="1" applyAlignment="1">
      <alignment horizontal="center" vertical="center" wrapText="1"/>
    </xf>
    <xf numFmtId="0" fontId="4" fillId="6" borderId="1" xfId="0" applyFont="1" applyFill="1" applyBorder="1" applyAlignment="1">
      <alignment horizontal="center" vertical="center" wrapText="1"/>
    </xf>
    <xf numFmtId="0" fontId="4" fillId="6" borderId="5" xfId="0" applyFont="1" applyFill="1" applyBorder="1" applyAlignment="1">
      <alignment horizontal="center" vertical="center" wrapText="1"/>
    </xf>
    <xf numFmtId="0" fontId="4" fillId="10" borderId="8" xfId="0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0" fontId="4" fillId="10" borderId="5" xfId="0" applyFont="1" applyFill="1" applyBorder="1" applyAlignment="1">
      <alignment horizontal="center" vertical="center" wrapText="1"/>
    </xf>
    <xf numFmtId="11" fontId="12" fillId="3" borderId="20" xfId="1" applyNumberFormat="1" applyFont="1" applyFill="1" applyBorder="1" applyAlignment="1">
      <alignment horizontal="center" vertical="center" wrapText="1"/>
    </xf>
    <xf numFmtId="11" fontId="12" fillId="3" borderId="9" xfId="1" applyNumberFormat="1" applyFont="1" applyFill="1" applyBorder="1" applyAlignment="1">
      <alignment horizontal="center" vertical="center" wrapText="1"/>
    </xf>
    <xf numFmtId="0" fontId="4" fillId="5" borderId="21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 wrapText="1"/>
    </xf>
    <xf numFmtId="0" fontId="4" fillId="10" borderId="3" xfId="0" applyFont="1" applyFill="1" applyBorder="1" applyAlignment="1">
      <alignment horizontal="center" vertical="center" wrapText="1"/>
    </xf>
    <xf numFmtId="0" fontId="4" fillId="4" borderId="3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 wrapText="1"/>
    </xf>
    <xf numFmtId="0" fontId="4" fillId="2" borderId="20" xfId="0" applyFont="1" applyFill="1" applyBorder="1" applyAlignment="1">
      <alignment horizontal="center" vertical="center" wrapText="1"/>
    </xf>
    <xf numFmtId="0" fontId="4" fillId="2" borderId="21" xfId="0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B81C1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github.com/idslme/IDSL.IPA/wiki/Peak-tailing-fronting-resolving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github.com/idslme/IDSL.IPA/wiki/nIsoPair-RCS" TargetMode="External"/><Relationship Id="rId7" Type="http://schemas.openxmlformats.org/officeDocument/2006/relationships/hyperlink" Target="https://github.com/idslme/IDSL.IPA/wiki/Retention-Index" TargetMode="External"/><Relationship Id="rId12" Type="http://schemas.openxmlformats.org/officeDocument/2006/relationships/hyperlink" Target="https://github.com/idslme/IDSL.IPA/wiki/IPA_targeted" TargetMode="External"/><Relationship Id="rId2" Type="http://schemas.openxmlformats.org/officeDocument/2006/relationships/hyperlink" Target="https://github.com/idslme/IDSL.IPA/blob/main/Reference_masses_peak_annotation.xlsx" TargetMode="External"/><Relationship Id="rId1" Type="http://schemas.openxmlformats.org/officeDocument/2006/relationships/hyperlink" Target="https://github.com/idslme/IDSL.IPA/wiki/Defintion-Signal-to-Noise-Ratio" TargetMode="External"/><Relationship Id="rId6" Type="http://schemas.openxmlformats.org/officeDocument/2006/relationships/hyperlink" Target="https://github.com/idslme/IDSL.IPA/wiki/RPW" TargetMode="External"/><Relationship Id="rId11" Type="http://schemas.openxmlformats.org/officeDocument/2006/relationships/hyperlink" Target="https://github.com/idslme/IDSL.IPA/wiki/Extra-scans" TargetMode="External"/><Relationship Id="rId5" Type="http://schemas.openxmlformats.org/officeDocument/2006/relationships/hyperlink" Target="https://github.com/idslme/IDSL.IPA/wiki/Ion-Pairing" TargetMode="External"/><Relationship Id="rId10" Type="http://schemas.openxmlformats.org/officeDocument/2006/relationships/hyperlink" Target="https://github.com/idslme/IDSL.IPA/wiki/Extra-scans" TargetMode="External"/><Relationship Id="rId4" Type="http://schemas.openxmlformats.org/officeDocument/2006/relationships/hyperlink" Target="https://github.com/idslme/IDSL.IPA/wiki/Chromatogram-gaps-percentage-(missing-scans)" TargetMode="External"/><Relationship Id="rId9" Type="http://schemas.openxmlformats.org/officeDocument/2006/relationships/hyperlink" Target="https://github.com/idslme/IDSL.IPA/wiki/Peak-smooth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"/>
  <sheetViews>
    <sheetView tabSelected="1" zoomScale="70" zoomScaleNormal="70" workbookViewId="0">
      <pane ySplit="1" topLeftCell="A2" activePane="bottomLeft" state="frozen"/>
      <selection pane="bottomLeft" activeCell="D48" sqref="D48"/>
    </sheetView>
  </sheetViews>
  <sheetFormatPr defaultColWidth="9.140625" defaultRowHeight="15.75" x14ac:dyDescent="0.25"/>
  <cols>
    <col min="1" max="1" width="42.85546875" style="38" customWidth="1"/>
    <col min="2" max="2" width="19" style="39" customWidth="1"/>
    <col min="3" max="3" width="64.140625" style="40" customWidth="1"/>
    <col min="4" max="4" width="72" style="42" customWidth="1"/>
    <col min="5" max="5" width="68.85546875" style="43" customWidth="1"/>
    <col min="6" max="6" width="51.42578125" style="42" customWidth="1"/>
    <col min="7" max="16384" width="9.140625" style="37"/>
  </cols>
  <sheetData>
    <row r="1" spans="1:6" s="36" customFormat="1" ht="61.9" customHeight="1" thickBot="1" x14ac:dyDescent="0.3">
      <c r="A1" s="33" t="s">
        <v>28</v>
      </c>
      <c r="B1" s="33" t="s">
        <v>81</v>
      </c>
      <c r="C1" s="34" t="s">
        <v>80</v>
      </c>
      <c r="D1" s="35" t="s">
        <v>5</v>
      </c>
      <c r="E1" s="131" t="s">
        <v>79</v>
      </c>
      <c r="F1" s="133" t="s">
        <v>119</v>
      </c>
    </row>
    <row r="2" spans="1:6" ht="33.75" customHeight="1" thickTop="1" x14ac:dyDescent="0.25">
      <c r="A2" s="184" t="s">
        <v>64</v>
      </c>
      <c r="B2" s="32" t="s">
        <v>2</v>
      </c>
      <c r="C2" s="80" t="s">
        <v>150</v>
      </c>
      <c r="D2" s="81" t="s">
        <v>26</v>
      </c>
      <c r="E2" s="82" t="s">
        <v>73</v>
      </c>
      <c r="F2" s="173"/>
    </row>
    <row r="3" spans="1:6" ht="33.75" customHeight="1" x14ac:dyDescent="0.25">
      <c r="A3" s="185"/>
      <c r="B3" s="5" t="s">
        <v>3</v>
      </c>
      <c r="C3" s="4" t="s">
        <v>143</v>
      </c>
      <c r="D3" s="9" t="s">
        <v>26</v>
      </c>
      <c r="E3" s="31" t="s">
        <v>171</v>
      </c>
      <c r="F3" s="174"/>
    </row>
    <row r="4" spans="1:6" ht="31.5" customHeight="1" x14ac:dyDescent="0.25">
      <c r="A4" s="185"/>
      <c r="B4" s="5" t="s">
        <v>4</v>
      </c>
      <c r="C4" s="4" t="s">
        <v>107</v>
      </c>
      <c r="D4" s="9" t="s">
        <v>26</v>
      </c>
      <c r="E4" s="31" t="s">
        <v>74</v>
      </c>
      <c r="F4" s="174"/>
    </row>
    <row r="5" spans="1:6" ht="33" customHeight="1" x14ac:dyDescent="0.25">
      <c r="A5" s="185"/>
      <c r="B5" s="5" t="s">
        <v>7</v>
      </c>
      <c r="C5" s="4" t="s">
        <v>108</v>
      </c>
      <c r="D5" s="9" t="s">
        <v>26</v>
      </c>
      <c r="E5" s="31" t="s">
        <v>126</v>
      </c>
      <c r="F5" s="174"/>
    </row>
    <row r="6" spans="1:6" ht="36.75" customHeight="1" x14ac:dyDescent="0.25">
      <c r="A6" s="185"/>
      <c r="B6" s="5" t="s">
        <v>8</v>
      </c>
      <c r="C6" s="4" t="s">
        <v>162</v>
      </c>
      <c r="D6" s="9" t="s">
        <v>27</v>
      </c>
      <c r="E6" s="31" t="s">
        <v>161</v>
      </c>
      <c r="F6" s="161" t="s">
        <v>149</v>
      </c>
    </row>
    <row r="7" spans="1:6" ht="21" customHeight="1" thickBot="1" x14ac:dyDescent="0.3">
      <c r="A7" s="186"/>
      <c r="B7" s="86" t="s">
        <v>9</v>
      </c>
      <c r="C7" s="87" t="s">
        <v>104</v>
      </c>
      <c r="D7" s="88">
        <v>1</v>
      </c>
      <c r="E7" s="89" t="s">
        <v>67</v>
      </c>
      <c r="F7" s="175"/>
    </row>
    <row r="8" spans="1:6" ht="23.25" customHeight="1" thickTop="1" x14ac:dyDescent="0.25">
      <c r="A8" s="199" t="s">
        <v>78</v>
      </c>
      <c r="B8" s="45" t="s">
        <v>10</v>
      </c>
      <c r="C8" s="46" t="s">
        <v>136</v>
      </c>
      <c r="D8" s="47" t="s">
        <v>127</v>
      </c>
      <c r="E8" s="48"/>
      <c r="F8" s="134"/>
    </row>
    <row r="9" spans="1:6" ht="37.5" customHeight="1" x14ac:dyDescent="0.25">
      <c r="A9" s="200"/>
      <c r="B9" s="1" t="s">
        <v>11</v>
      </c>
      <c r="C9" s="6" t="s">
        <v>157</v>
      </c>
      <c r="D9" s="7" t="s">
        <v>99</v>
      </c>
      <c r="E9" s="17" t="s">
        <v>139</v>
      </c>
      <c r="F9" s="135"/>
    </row>
    <row r="10" spans="1:6" ht="34.15" customHeight="1" x14ac:dyDescent="0.25">
      <c r="A10" s="201"/>
      <c r="B10" s="162" t="s">
        <v>12</v>
      </c>
      <c r="C10" s="163" t="s">
        <v>156</v>
      </c>
      <c r="D10" s="164" t="s">
        <v>27</v>
      </c>
      <c r="E10" s="165" t="s">
        <v>96</v>
      </c>
      <c r="F10" s="166"/>
    </row>
    <row r="11" spans="1:6" ht="36.75" customHeight="1" thickBot="1" x14ac:dyDescent="0.3">
      <c r="A11" s="201"/>
      <c r="B11" s="53" t="s">
        <v>13</v>
      </c>
      <c r="C11" s="54" t="s">
        <v>137</v>
      </c>
      <c r="D11" s="55" t="str">
        <f>CONCATENATE(D8, "/IDSL.IPA")</f>
        <v>/path/to/folder/MS1/IDSL.IPA</v>
      </c>
      <c r="E11" s="56"/>
      <c r="F11" s="166"/>
    </row>
    <row r="12" spans="1:6" ht="34.5" customHeight="1" thickTop="1" x14ac:dyDescent="0.25">
      <c r="A12" s="197" t="s">
        <v>109</v>
      </c>
      <c r="B12" s="83" t="s">
        <v>14</v>
      </c>
      <c r="C12" s="57" t="s">
        <v>159</v>
      </c>
      <c r="D12" s="84">
        <v>500</v>
      </c>
      <c r="E12" s="85" t="s">
        <v>46</v>
      </c>
      <c r="F12" s="208" t="s">
        <v>116</v>
      </c>
    </row>
    <row r="13" spans="1:6" ht="69" customHeight="1" thickBot="1" x14ac:dyDescent="0.3">
      <c r="A13" s="198"/>
      <c r="B13" s="90" t="s">
        <v>15</v>
      </c>
      <c r="C13" s="91" t="s">
        <v>138</v>
      </c>
      <c r="D13" s="92">
        <v>1.003354835336</v>
      </c>
      <c r="E13" s="93" t="s">
        <v>110</v>
      </c>
      <c r="F13" s="209"/>
    </row>
    <row r="14" spans="1:6" ht="30" customHeight="1" thickTop="1" x14ac:dyDescent="0.25">
      <c r="A14" s="195" t="s">
        <v>29</v>
      </c>
      <c r="B14" s="62" t="s">
        <v>16</v>
      </c>
      <c r="C14" s="63" t="s">
        <v>144</v>
      </c>
      <c r="D14" s="64">
        <v>0.01</v>
      </c>
      <c r="E14" s="65" t="s">
        <v>146</v>
      </c>
      <c r="F14" s="136"/>
    </row>
    <row r="15" spans="1:6" ht="33.6" customHeight="1" x14ac:dyDescent="0.25">
      <c r="A15" s="196"/>
      <c r="B15" s="2" t="s">
        <v>17</v>
      </c>
      <c r="C15" s="3" t="s">
        <v>175</v>
      </c>
      <c r="D15" s="8">
        <v>0.05</v>
      </c>
      <c r="E15" s="18" t="s">
        <v>46</v>
      </c>
      <c r="F15" s="137"/>
    </row>
    <row r="16" spans="1:6" ht="33" customHeight="1" x14ac:dyDescent="0.25">
      <c r="A16" s="196"/>
      <c r="B16" s="2" t="s">
        <v>18</v>
      </c>
      <c r="C16" s="3" t="s">
        <v>105</v>
      </c>
      <c r="D16" s="8">
        <v>12</v>
      </c>
      <c r="E16" s="18" t="s">
        <v>88</v>
      </c>
      <c r="F16" s="157" t="s">
        <v>123</v>
      </c>
    </row>
    <row r="17" spans="1:6" ht="34.9" customHeight="1" thickBot="1" x14ac:dyDescent="0.3">
      <c r="A17" s="196"/>
      <c r="B17" s="73" t="s">
        <v>19</v>
      </c>
      <c r="C17" s="74" t="s">
        <v>59</v>
      </c>
      <c r="D17" s="75">
        <v>2.5000000000000001E-2</v>
      </c>
      <c r="E17" s="76" t="s">
        <v>61</v>
      </c>
      <c r="F17" s="171" t="s">
        <v>122</v>
      </c>
    </row>
    <row r="18" spans="1:6" ht="33.75" customHeight="1" thickTop="1" x14ac:dyDescent="0.25">
      <c r="A18" s="202" t="s">
        <v>65</v>
      </c>
      <c r="B18" s="69" t="s">
        <v>20</v>
      </c>
      <c r="C18" s="70" t="s">
        <v>62</v>
      </c>
      <c r="D18" s="71" t="s">
        <v>26</v>
      </c>
      <c r="E18" s="72" t="s">
        <v>25</v>
      </c>
      <c r="F18" s="172" t="s">
        <v>125</v>
      </c>
    </row>
    <row r="19" spans="1:6" ht="36.75" customHeight="1" x14ac:dyDescent="0.25">
      <c r="A19" s="203"/>
      <c r="B19" s="10" t="s">
        <v>21</v>
      </c>
      <c r="C19" s="11" t="s">
        <v>121</v>
      </c>
      <c r="D19" s="12">
        <v>100</v>
      </c>
      <c r="E19" s="19" t="s">
        <v>140</v>
      </c>
      <c r="F19" s="154" t="s">
        <v>124</v>
      </c>
    </row>
    <row r="20" spans="1:6" ht="21.6" customHeight="1" x14ac:dyDescent="0.25">
      <c r="A20" s="203"/>
      <c r="B20" s="10" t="s">
        <v>22</v>
      </c>
      <c r="C20" s="11" t="s">
        <v>141</v>
      </c>
      <c r="D20" s="13">
        <v>1000</v>
      </c>
      <c r="E20" s="19" t="s">
        <v>46</v>
      </c>
      <c r="F20" s="138"/>
    </row>
    <row r="21" spans="1:6" ht="50.45" customHeight="1" x14ac:dyDescent="0.25">
      <c r="A21" s="203"/>
      <c r="B21" s="10" t="s">
        <v>23</v>
      </c>
      <c r="C21" s="11" t="s">
        <v>184</v>
      </c>
      <c r="D21" s="12">
        <v>30</v>
      </c>
      <c r="E21" s="19" t="s">
        <v>0</v>
      </c>
      <c r="F21" s="154" t="s">
        <v>115</v>
      </c>
    </row>
    <row r="22" spans="1:6" ht="36.6" customHeight="1" x14ac:dyDescent="0.25">
      <c r="A22" s="203"/>
      <c r="B22" s="10" t="s">
        <v>24</v>
      </c>
      <c r="C22" s="11" t="s">
        <v>113</v>
      </c>
      <c r="D22" s="12">
        <v>2</v>
      </c>
      <c r="E22" s="19" t="s">
        <v>67</v>
      </c>
      <c r="F22" s="182" t="s">
        <v>114</v>
      </c>
    </row>
    <row r="23" spans="1:6" ht="37.9" customHeight="1" x14ac:dyDescent="0.25">
      <c r="A23" s="203"/>
      <c r="B23" s="10" t="s">
        <v>32</v>
      </c>
      <c r="C23" s="111" t="s">
        <v>183</v>
      </c>
      <c r="D23" s="12">
        <v>30</v>
      </c>
      <c r="E23" s="19" t="s">
        <v>0</v>
      </c>
      <c r="F23" s="183"/>
    </row>
    <row r="24" spans="1:6" ht="36" customHeight="1" x14ac:dyDescent="0.25">
      <c r="A24" s="203"/>
      <c r="B24" s="120" t="s">
        <v>33</v>
      </c>
      <c r="C24" s="11" t="s">
        <v>182</v>
      </c>
      <c r="D24" s="123">
        <v>100</v>
      </c>
      <c r="E24" s="19" t="s">
        <v>1</v>
      </c>
      <c r="F24" s="159" t="s">
        <v>163</v>
      </c>
    </row>
    <row r="25" spans="1:6" ht="34.5" customHeight="1" x14ac:dyDescent="0.25">
      <c r="A25" s="203"/>
      <c r="B25" s="120" t="s">
        <v>34</v>
      </c>
      <c r="C25" s="11" t="s">
        <v>60</v>
      </c>
      <c r="D25" s="123">
        <v>1</v>
      </c>
      <c r="E25" s="19" t="s">
        <v>6</v>
      </c>
      <c r="F25" s="155" t="s">
        <v>117</v>
      </c>
    </row>
    <row r="26" spans="1:6" s="153" customFormat="1" ht="51.75" customHeight="1" x14ac:dyDescent="0.25">
      <c r="A26" s="203"/>
      <c r="B26" s="152" t="s">
        <v>35</v>
      </c>
      <c r="C26" s="11" t="s">
        <v>145</v>
      </c>
      <c r="D26" s="123">
        <v>2</v>
      </c>
      <c r="E26" s="19" t="s">
        <v>47</v>
      </c>
      <c r="F26" s="155" t="s">
        <v>112</v>
      </c>
    </row>
    <row r="27" spans="1:6" ht="53.25" customHeight="1" thickBot="1" x14ac:dyDescent="0.3">
      <c r="A27" s="204"/>
      <c r="B27" s="121" t="s">
        <v>36</v>
      </c>
      <c r="C27" s="77" t="s">
        <v>68</v>
      </c>
      <c r="D27" s="124">
        <v>100</v>
      </c>
      <c r="E27" s="79" t="s">
        <v>167</v>
      </c>
      <c r="F27" s="139" t="s">
        <v>118</v>
      </c>
    </row>
    <row r="28" spans="1:6" ht="40.9" customHeight="1" thickTop="1" x14ac:dyDescent="0.25">
      <c r="A28" s="190" t="s">
        <v>179</v>
      </c>
      <c r="B28" s="114" t="s">
        <v>51</v>
      </c>
      <c r="C28" s="94" t="s">
        <v>133</v>
      </c>
      <c r="D28" s="117" t="s">
        <v>26</v>
      </c>
      <c r="E28" s="95" t="s">
        <v>75</v>
      </c>
      <c r="F28" s="140"/>
    </row>
    <row r="29" spans="1:6" ht="40.15" customHeight="1" x14ac:dyDescent="0.25">
      <c r="A29" s="191"/>
      <c r="B29" s="115" t="s">
        <v>37</v>
      </c>
      <c r="C29" s="29" t="s">
        <v>174</v>
      </c>
      <c r="D29" s="118" t="s">
        <v>100</v>
      </c>
      <c r="E29" s="30" t="s">
        <v>83</v>
      </c>
      <c r="F29" s="141"/>
    </row>
    <row r="30" spans="1:6" ht="34.9" customHeight="1" x14ac:dyDescent="0.25">
      <c r="A30" s="191"/>
      <c r="B30" s="115" t="s">
        <v>38</v>
      </c>
      <c r="C30" s="29" t="s">
        <v>181</v>
      </c>
      <c r="D30" s="118">
        <v>50</v>
      </c>
      <c r="E30" s="30" t="s">
        <v>70</v>
      </c>
      <c r="F30" s="141"/>
    </row>
    <row r="31" spans="1:6" ht="67.900000000000006" customHeight="1" x14ac:dyDescent="0.25">
      <c r="A31" s="191"/>
      <c r="B31" s="115" t="s">
        <v>39</v>
      </c>
      <c r="C31" s="29" t="s">
        <v>134</v>
      </c>
      <c r="D31" s="118" t="s">
        <v>63</v>
      </c>
      <c r="E31" s="30" t="s">
        <v>30</v>
      </c>
      <c r="F31" s="141" t="s">
        <v>132</v>
      </c>
    </row>
    <row r="32" spans="1:6" ht="46.5" customHeight="1" x14ac:dyDescent="0.25">
      <c r="A32" s="191"/>
      <c r="B32" s="115" t="s">
        <v>40</v>
      </c>
      <c r="C32" s="29" t="s">
        <v>178</v>
      </c>
      <c r="D32" s="118">
        <v>5</v>
      </c>
      <c r="E32" s="30" t="s">
        <v>76</v>
      </c>
      <c r="F32" s="158" t="s">
        <v>120</v>
      </c>
    </row>
    <row r="33" spans="1:6" ht="31.5" customHeight="1" thickBot="1" x14ac:dyDescent="0.3">
      <c r="A33" s="191"/>
      <c r="B33" s="116" t="s">
        <v>41</v>
      </c>
      <c r="C33" s="112" t="s">
        <v>31</v>
      </c>
      <c r="D33" s="119">
        <v>3</v>
      </c>
      <c r="E33" s="113" t="s">
        <v>77</v>
      </c>
      <c r="F33" s="142"/>
    </row>
    <row r="34" spans="1:6" ht="33" customHeight="1" x14ac:dyDescent="0.25">
      <c r="A34" s="192"/>
      <c r="B34" s="122" t="s">
        <v>42</v>
      </c>
      <c r="C34" s="108" t="s">
        <v>147</v>
      </c>
      <c r="D34" s="110">
        <f>D14</f>
        <v>0.01</v>
      </c>
      <c r="E34" s="109" t="s">
        <v>146</v>
      </c>
      <c r="F34" s="143"/>
    </row>
    <row r="35" spans="1:6" ht="24.6" customHeight="1" x14ac:dyDescent="0.25">
      <c r="A35" s="192"/>
      <c r="B35" s="21" t="s">
        <v>43</v>
      </c>
      <c r="C35" s="108" t="s">
        <v>52</v>
      </c>
      <c r="D35" s="110">
        <f>D15</f>
        <v>0.05</v>
      </c>
      <c r="E35" s="23" t="s">
        <v>46</v>
      </c>
      <c r="F35" s="144"/>
    </row>
    <row r="36" spans="1:6" ht="47.45" customHeight="1" x14ac:dyDescent="0.25">
      <c r="A36" s="193"/>
      <c r="B36" s="21" t="s">
        <v>44</v>
      </c>
      <c r="C36" s="177" t="s">
        <v>154</v>
      </c>
      <c r="D36" s="22">
        <v>25</v>
      </c>
      <c r="E36" s="23" t="s">
        <v>46</v>
      </c>
      <c r="F36" s="176" t="s">
        <v>173</v>
      </c>
    </row>
    <row r="37" spans="1:6" ht="74.45" customHeight="1" x14ac:dyDescent="0.25">
      <c r="A37" s="193"/>
      <c r="B37" s="21" t="s">
        <v>151</v>
      </c>
      <c r="C37" s="177" t="s">
        <v>158</v>
      </c>
      <c r="D37" s="22" t="s">
        <v>164</v>
      </c>
      <c r="E37" s="23" t="s">
        <v>165</v>
      </c>
      <c r="F37" s="176"/>
    </row>
    <row r="38" spans="1:6" ht="30.75" customHeight="1" x14ac:dyDescent="0.25">
      <c r="A38" s="193"/>
      <c r="B38" s="178" t="s">
        <v>152</v>
      </c>
      <c r="C38" s="179" t="s">
        <v>155</v>
      </c>
      <c r="D38" s="180">
        <v>0.75</v>
      </c>
      <c r="E38" s="181" t="s">
        <v>153</v>
      </c>
      <c r="F38" s="176"/>
    </row>
    <row r="39" spans="1:6" ht="34.5" customHeight="1" x14ac:dyDescent="0.25">
      <c r="A39" s="193"/>
      <c r="B39" s="178" t="s">
        <v>166</v>
      </c>
      <c r="C39" s="179" t="s">
        <v>168</v>
      </c>
      <c r="D39" s="180">
        <v>3</v>
      </c>
      <c r="E39" s="181" t="s">
        <v>169</v>
      </c>
      <c r="F39" s="176"/>
    </row>
    <row r="40" spans="1:6" ht="35.25" customHeight="1" thickBot="1" x14ac:dyDescent="0.3">
      <c r="A40" s="194"/>
      <c r="B40" s="96" t="s">
        <v>170</v>
      </c>
      <c r="C40" s="97" t="s">
        <v>180</v>
      </c>
      <c r="D40" s="98">
        <v>10</v>
      </c>
      <c r="E40" s="99" t="s">
        <v>0</v>
      </c>
      <c r="F40" s="145"/>
    </row>
    <row r="41" spans="1:6" ht="34.5" customHeight="1" thickTop="1" x14ac:dyDescent="0.25">
      <c r="A41" s="205" t="s">
        <v>106</v>
      </c>
      <c r="B41" s="49" t="s">
        <v>45</v>
      </c>
      <c r="C41" s="50" t="s">
        <v>147</v>
      </c>
      <c r="D41" s="51">
        <f>D34</f>
        <v>0.01</v>
      </c>
      <c r="E41" s="52" t="s">
        <v>146</v>
      </c>
      <c r="F41" s="146"/>
    </row>
    <row r="42" spans="1:6" ht="23.45" customHeight="1" x14ac:dyDescent="0.25">
      <c r="A42" s="206"/>
      <c r="B42" s="24" t="s">
        <v>50</v>
      </c>
      <c r="C42" s="25" t="s">
        <v>52</v>
      </c>
      <c r="D42" s="26">
        <f>2*D35</f>
        <v>0.1</v>
      </c>
      <c r="E42" s="27" t="s">
        <v>46</v>
      </c>
      <c r="F42" s="147"/>
    </row>
    <row r="43" spans="1:6" ht="34.5" customHeight="1" thickBot="1" x14ac:dyDescent="0.3">
      <c r="A43" s="207"/>
      <c r="B43" s="58" t="s">
        <v>53</v>
      </c>
      <c r="C43" s="59" t="s">
        <v>84</v>
      </c>
      <c r="D43" s="60">
        <v>20</v>
      </c>
      <c r="E43" s="61" t="s">
        <v>66</v>
      </c>
      <c r="F43" s="160" t="s">
        <v>124</v>
      </c>
    </row>
    <row r="44" spans="1:6" ht="20.45" customHeight="1" thickTop="1" x14ac:dyDescent="0.25">
      <c r="A44" s="187" t="s">
        <v>142</v>
      </c>
      <c r="B44" s="100" t="s">
        <v>54</v>
      </c>
      <c r="C44" s="101" t="s">
        <v>135</v>
      </c>
      <c r="D44" s="102" t="s">
        <v>103</v>
      </c>
      <c r="E44" s="103"/>
      <c r="F44" s="148"/>
    </row>
    <row r="45" spans="1:6" ht="48.75" customHeight="1" x14ac:dyDescent="0.25">
      <c r="A45" s="188"/>
      <c r="B45" s="14" t="s">
        <v>55</v>
      </c>
      <c r="C45" s="15" t="s">
        <v>48</v>
      </c>
      <c r="D45" s="16" t="s">
        <v>49</v>
      </c>
      <c r="E45" s="20" t="s">
        <v>160</v>
      </c>
      <c r="F45" s="156" t="s">
        <v>111</v>
      </c>
    </row>
    <row r="46" spans="1:6" ht="23.45" customHeight="1" x14ac:dyDescent="0.25">
      <c r="A46" s="188"/>
      <c r="B46" s="14" t="s">
        <v>56</v>
      </c>
      <c r="C46" s="15" t="s">
        <v>148</v>
      </c>
      <c r="D46" s="28">
        <v>0.01</v>
      </c>
      <c r="E46" s="20" t="s">
        <v>146</v>
      </c>
      <c r="F46" s="150"/>
    </row>
    <row r="47" spans="1:6" ht="24" customHeight="1" x14ac:dyDescent="0.25">
      <c r="A47" s="188"/>
      <c r="B47" s="14" t="s">
        <v>57</v>
      </c>
      <c r="C47" s="15" t="s">
        <v>69</v>
      </c>
      <c r="D47" s="16">
        <v>0.05</v>
      </c>
      <c r="E47" s="20" t="s">
        <v>46</v>
      </c>
      <c r="F47" s="149"/>
    </row>
    <row r="48" spans="1:6" ht="60" x14ac:dyDescent="0.25">
      <c r="A48" s="188"/>
      <c r="B48" s="14" t="s">
        <v>58</v>
      </c>
      <c r="C48" s="15" t="s">
        <v>185</v>
      </c>
      <c r="D48" s="16" t="s">
        <v>26</v>
      </c>
      <c r="E48" s="20" t="s">
        <v>172</v>
      </c>
      <c r="F48" s="149"/>
    </row>
    <row r="49" spans="1:6" ht="20.45" customHeight="1" x14ac:dyDescent="0.25">
      <c r="A49" s="188"/>
      <c r="B49" s="14" t="s">
        <v>71</v>
      </c>
      <c r="C49" s="15" t="s">
        <v>89</v>
      </c>
      <c r="D49" s="16" t="s">
        <v>26</v>
      </c>
      <c r="E49" s="20" t="s">
        <v>25</v>
      </c>
      <c r="F49" s="149"/>
    </row>
    <row r="50" spans="1:6" ht="20.45" customHeight="1" x14ac:dyDescent="0.25">
      <c r="A50" s="188"/>
      <c r="B50" s="14" t="s">
        <v>72</v>
      </c>
      <c r="C50" s="15" t="s">
        <v>90</v>
      </c>
      <c r="D50" s="16" t="s">
        <v>26</v>
      </c>
      <c r="E50" s="20" t="s">
        <v>25</v>
      </c>
      <c r="F50" s="149"/>
    </row>
    <row r="51" spans="1:6" ht="37.15" customHeight="1" thickBot="1" x14ac:dyDescent="0.3">
      <c r="A51" s="189"/>
      <c r="B51" s="104" t="s">
        <v>85</v>
      </c>
      <c r="C51" s="105" t="s">
        <v>86</v>
      </c>
      <c r="D51" s="106" t="s">
        <v>26</v>
      </c>
      <c r="E51" s="107" t="s">
        <v>87</v>
      </c>
      <c r="F51" s="151"/>
    </row>
    <row r="52" spans="1:6" ht="16.5" thickTop="1" x14ac:dyDescent="0.25">
      <c r="D52" s="40"/>
      <c r="E52" s="41"/>
      <c r="F52" s="40"/>
    </row>
  </sheetData>
  <mergeCells count="10">
    <mergeCell ref="F22:F23"/>
    <mergeCell ref="A2:A7"/>
    <mergeCell ref="A44:A51"/>
    <mergeCell ref="A28:A40"/>
    <mergeCell ref="A14:A17"/>
    <mergeCell ref="A12:A13"/>
    <mergeCell ref="A8:A11"/>
    <mergeCell ref="A18:A27"/>
    <mergeCell ref="A41:A43"/>
    <mergeCell ref="F12:F13"/>
  </mergeCells>
  <hyperlinks>
    <hyperlink ref="F26" r:id="rId1" location="2-hypothetical-baseline"/>
    <hyperlink ref="F45" r:id="rId2"/>
    <hyperlink ref="F22" r:id="rId3"/>
    <hyperlink ref="F21" r:id="rId4"/>
    <hyperlink ref="F12" r:id="rId5"/>
    <hyperlink ref="F25" r:id="rId6"/>
    <hyperlink ref="F32" r:id="rId7"/>
    <hyperlink ref="F17" r:id="rId8"/>
    <hyperlink ref="F16" r:id="rId9"/>
    <hyperlink ref="F19" r:id="rId10"/>
    <hyperlink ref="F43" r:id="rId11"/>
    <hyperlink ref="F6" r:id="rId12"/>
  </hyperlinks>
  <pageMargins left="0.7" right="0.7" top="0.75" bottom="0.75" header="0.3" footer="0.3"/>
  <pageSetup orientation="portrait" r:id="rId13"/>
  <ignoredErrors>
    <ignoredError sqref="D42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zoomScale="70" zoomScaleNormal="70" workbookViewId="0">
      <pane ySplit="1" topLeftCell="A2" activePane="bottomLeft" state="frozen"/>
      <selection pane="bottomLeft"/>
    </sheetView>
  </sheetViews>
  <sheetFormatPr defaultColWidth="9.140625" defaultRowHeight="15.75" x14ac:dyDescent="0.25"/>
  <cols>
    <col min="1" max="1" width="46.42578125" style="38" customWidth="1"/>
    <col min="2" max="2" width="17.5703125" style="39" customWidth="1"/>
    <col min="3" max="3" width="60.7109375" style="40" customWidth="1"/>
    <col min="4" max="4" width="70.85546875" style="42" customWidth="1"/>
    <col min="5" max="5" width="63" style="43" customWidth="1"/>
    <col min="6" max="16384" width="9.140625" style="37"/>
  </cols>
  <sheetData>
    <row r="1" spans="1:5" s="36" customFormat="1" ht="61.9" customHeight="1" thickBot="1" x14ac:dyDescent="0.3">
      <c r="A1" s="33" t="s">
        <v>28</v>
      </c>
      <c r="B1" s="33" t="s">
        <v>81</v>
      </c>
      <c r="C1" s="34" t="s">
        <v>80</v>
      </c>
      <c r="D1" s="35" t="s">
        <v>5</v>
      </c>
      <c r="E1" s="44" t="s">
        <v>79</v>
      </c>
    </row>
    <row r="2" spans="1:5" s="36" customFormat="1" ht="33.75" customHeight="1" thickTop="1" x14ac:dyDescent="0.25">
      <c r="A2" s="210" t="s">
        <v>64</v>
      </c>
      <c r="B2" s="32" t="s">
        <v>9</v>
      </c>
      <c r="C2" s="169" t="s">
        <v>104</v>
      </c>
      <c r="D2" s="32">
        <f>parameters!D7</f>
        <v>1</v>
      </c>
      <c r="E2" s="170" t="s">
        <v>67</v>
      </c>
    </row>
    <row r="3" spans="1:5" s="36" customFormat="1" ht="33.75" customHeight="1" thickBot="1" x14ac:dyDescent="0.3">
      <c r="A3" s="210"/>
      <c r="B3" s="86" t="s">
        <v>130</v>
      </c>
      <c r="C3" s="167" t="s">
        <v>128</v>
      </c>
      <c r="D3" s="86" t="s">
        <v>129</v>
      </c>
      <c r="E3" s="168" t="s">
        <v>131</v>
      </c>
    </row>
    <row r="4" spans="1:5" ht="29.25" customHeight="1" thickTop="1" x14ac:dyDescent="0.25">
      <c r="A4" s="215" t="s">
        <v>78</v>
      </c>
      <c r="B4" s="45" t="str">
        <f>parameters!B8</f>
        <v>PARAM0007</v>
      </c>
      <c r="C4" s="46" t="str">
        <f>parameters!C8</f>
        <v>Input data location address (MS1 level HRMS data)</v>
      </c>
      <c r="D4" s="47" t="str">
        <f>parameters!D8</f>
        <v>/path/to/folder/MS1</v>
      </c>
      <c r="E4" s="48"/>
    </row>
    <row r="5" spans="1:5" ht="46.9" customHeight="1" x14ac:dyDescent="0.25">
      <c r="A5" s="216"/>
      <c r="B5" s="1" t="str">
        <f>parameters!B9</f>
        <v>PARAM0008</v>
      </c>
      <c r="C5" s="6" t="str">
        <f>parameters!C9</f>
        <v>List of HRMS files (.mzXML/.mzML/.CDF)</v>
      </c>
      <c r="D5" s="7" t="str">
        <f>parameters!D9</f>
        <v>All</v>
      </c>
      <c r="E5" s="17" t="s">
        <v>82</v>
      </c>
    </row>
    <row r="6" spans="1:5" ht="36" customHeight="1" x14ac:dyDescent="0.25">
      <c r="A6" s="216"/>
      <c r="B6" s="1" t="str">
        <f>parameters!B10</f>
        <v>PARAM0009</v>
      </c>
      <c r="C6" s="6" t="str">
        <f>parameters!C10</f>
        <v>Save untargeted extracted ion chromatogram (EIC) figures for individual HRMS files</v>
      </c>
      <c r="D6" s="7" t="str">
        <f>parameters!D10</f>
        <v>NO</v>
      </c>
      <c r="E6" s="17" t="s">
        <v>96</v>
      </c>
    </row>
    <row r="7" spans="1:5" ht="36.6" customHeight="1" x14ac:dyDescent="0.25">
      <c r="A7" s="216"/>
      <c r="B7" s="1" t="s">
        <v>98</v>
      </c>
      <c r="C7" s="6" t="s">
        <v>97</v>
      </c>
      <c r="D7" s="7" t="s">
        <v>26</v>
      </c>
      <c r="E7" s="17" t="s">
        <v>96</v>
      </c>
    </row>
    <row r="8" spans="1:5" ht="32.25" customHeight="1" thickBot="1" x14ac:dyDescent="0.3">
      <c r="A8" s="217"/>
      <c r="B8" s="53" t="str">
        <f>parameters!B11</f>
        <v>PARAM0010</v>
      </c>
      <c r="C8" s="54" t="str">
        <f>parameters!C11</f>
        <v>Output location address (MS1 processed data)</v>
      </c>
      <c r="D8" s="55" t="str">
        <f>CONCATENATE(D4, "/IDSL.IPA")</f>
        <v>/path/to/folder/MS1/IDSL.IPA</v>
      </c>
      <c r="E8" s="56"/>
    </row>
    <row r="9" spans="1:5" ht="32.25" customHeight="1" thickTop="1" x14ac:dyDescent="0.25">
      <c r="A9" s="212" t="s">
        <v>91</v>
      </c>
      <c r="B9" s="49" t="s">
        <v>92</v>
      </c>
      <c r="C9" s="50" t="s">
        <v>94</v>
      </c>
      <c r="D9" s="51" t="s">
        <v>101</v>
      </c>
      <c r="E9" s="52" t="s">
        <v>176</v>
      </c>
    </row>
    <row r="10" spans="1:5" ht="32.25" customHeight="1" thickBot="1" x14ac:dyDescent="0.3">
      <c r="A10" s="206"/>
      <c r="B10" s="24" t="s">
        <v>93</v>
      </c>
      <c r="C10" s="25" t="s">
        <v>95</v>
      </c>
      <c r="D10" s="26" t="s">
        <v>101</v>
      </c>
      <c r="E10" s="27" t="s">
        <v>177</v>
      </c>
    </row>
    <row r="11" spans="1:5" ht="69.75" customHeight="1" thickTop="1" thickBot="1" x14ac:dyDescent="0.3">
      <c r="A11" s="132" t="s">
        <v>102</v>
      </c>
      <c r="B11" s="66" t="str">
        <f>parameters!B13</f>
        <v>PARAM0012</v>
      </c>
      <c r="C11" s="129" t="str">
        <f>parameters!C13</f>
        <v>Mass difference between ion-pairs. This module always pairs dominant ions with lower intensity ions in a fixed distance. To pair dominant ions with lower mass ions, negative values should be used for this parameter.</v>
      </c>
      <c r="D11" s="68">
        <f>parameters!D13</f>
        <v>1.003354835336</v>
      </c>
      <c r="E11" s="67" t="str">
        <f>parameters!E13</f>
        <v>(Default = ∆C = 13C - 12C = 1.003354835336 to only find carbon-containing peaks), ∆S = 34S - 32S = 1.9957958356, or any numerical value</v>
      </c>
    </row>
    <row r="12" spans="1:5" ht="31.5" customHeight="1" thickTop="1" x14ac:dyDescent="0.25">
      <c r="A12" s="213" t="s">
        <v>29</v>
      </c>
      <c r="B12" s="64" t="str">
        <f>parameters!B14</f>
        <v>PARAM0013</v>
      </c>
      <c r="C12" s="125" t="str">
        <f>parameters!C14</f>
        <v>Mass accuracy (Da) to cluster m/z values and generate extracted ion chromatograms (EICs)</v>
      </c>
      <c r="D12" s="64">
        <f>parameters!D14</f>
        <v>0.01</v>
      </c>
      <c r="E12" s="125" t="str">
        <f>parameters!E14</f>
        <v>≤ 0.01</v>
      </c>
    </row>
    <row r="13" spans="1:5" ht="23.25" customHeight="1" x14ac:dyDescent="0.25">
      <c r="A13" s="196"/>
      <c r="B13" s="8" t="str">
        <f>parameters!B16</f>
        <v>PARAM0015</v>
      </c>
      <c r="C13" s="126" t="str">
        <f>parameters!C16</f>
        <v>Smoothing window (number of MS1 scans)</v>
      </c>
      <c r="D13" s="8">
        <f>parameters!D16</f>
        <v>12</v>
      </c>
      <c r="E13" s="126" t="str">
        <f>parameters!E16</f>
        <v>≥ 5</v>
      </c>
    </row>
    <row r="14" spans="1:5" ht="24" customHeight="1" thickBot="1" x14ac:dyDescent="0.3">
      <c r="A14" s="214"/>
      <c r="B14" s="75" t="str">
        <f>parameters!B17</f>
        <v>PARAM0017</v>
      </c>
      <c r="C14" s="127" t="str">
        <f>parameters!C17</f>
        <v>Peak tailing/fronting resolving power</v>
      </c>
      <c r="D14" s="75">
        <f>parameters!D17</f>
        <v>2.5000000000000001E-2</v>
      </c>
      <c r="E14" s="127" t="str">
        <f>parameters!E17</f>
        <v>0-0.05 (Select 0 to skip this module)</v>
      </c>
    </row>
    <row r="15" spans="1:5" ht="41.25" customHeight="1" thickTop="1" x14ac:dyDescent="0.25">
      <c r="A15" s="211" t="s">
        <v>65</v>
      </c>
      <c r="B15" s="71" t="str">
        <f>parameters!B19</f>
        <v>PARAM0020</v>
      </c>
      <c r="C15" s="130" t="str">
        <f>parameters!C19</f>
        <v>Number of extra scans on the both sides of detected peak boundaries in the recursive analysis to reconstruct baseline</v>
      </c>
      <c r="D15" s="71">
        <f>parameters!D19</f>
        <v>100</v>
      </c>
      <c r="E15" s="72"/>
    </row>
    <row r="16" spans="1:5" ht="53.25" customHeight="1" thickBot="1" x14ac:dyDescent="0.3">
      <c r="A16" s="204"/>
      <c r="B16" s="78" t="str">
        <f>parameters!B27</f>
        <v>PARAM0028</v>
      </c>
      <c r="C16" s="128" t="str">
        <f>parameters!C27</f>
        <v>Number of points to smooth individual chromatographic peaks using cubic spline method to calculate ancillary chromatography parameters</v>
      </c>
      <c r="D16" s="78">
        <f>parameters!D27</f>
        <v>100</v>
      </c>
      <c r="E16" s="128" t="str">
        <f>parameters!E27</f>
        <v>11-1000 (integer) (Select `0` to skip calculating ancillary chromatography parameters for faster computations)</v>
      </c>
    </row>
    <row r="17" spans="1:5" s="42" customFormat="1" ht="16.5" thickTop="1" x14ac:dyDescent="0.25">
      <c r="A17" s="38"/>
      <c r="B17" s="39"/>
      <c r="C17" s="40"/>
      <c r="D17" s="40"/>
      <c r="E17" s="41"/>
    </row>
  </sheetData>
  <mergeCells count="5">
    <mergeCell ref="A2:A3"/>
    <mergeCell ref="A15:A16"/>
    <mergeCell ref="A9:A10"/>
    <mergeCell ref="A12:A14"/>
    <mergeCell ref="A4:A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parameters</vt:lpstr>
      <vt:lpstr>IPA_targeted</vt:lpstr>
    </vt:vector>
  </TitlesOfParts>
  <Company>The Mount Sinai Health 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Fakouri-baygi, Sadjad</dc:creator>
  <cp:lastModifiedBy>Fakouri-baygi, Sadjad</cp:lastModifiedBy>
  <dcterms:created xsi:type="dcterms:W3CDTF">2021-01-22T21:06:33Z</dcterms:created>
  <dcterms:modified xsi:type="dcterms:W3CDTF">2022-12-23T19:57:58Z</dcterms:modified>
</cp:coreProperties>
</file>