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tabRatio="621" activeTab="3"/>
  </bookViews>
  <sheets>
    <sheet name="Start" sheetId="8" r:id="rId1"/>
    <sheet name="NPA" sheetId="20" r:id="rId2"/>
    <sheet name="FSDB" sheetId="21" r:id="rId3"/>
    <sheet name="SpectraSimilarity" sheetId="1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1" l="1"/>
  <c r="D7" i="21"/>
  <c r="D6" i="21"/>
  <c r="D5" i="8" l="1"/>
  <c r="D7" i="8" l="1"/>
  <c r="D6" i="8" l="1"/>
  <c r="E7" i="8"/>
</calcChain>
</file>

<file path=xl/sharedStrings.xml><?xml version="1.0" encoding="utf-8"?>
<sst xmlns="http://schemas.openxmlformats.org/spreadsheetml/2006/main" count="210" uniqueCount="167">
  <si>
    <t>Analysis step</t>
  </si>
  <si>
    <t>Parameter ID</t>
  </si>
  <si>
    <t>Parameter description</t>
  </si>
  <si>
    <t>User provided input</t>
  </si>
  <si>
    <t>Parameter range</t>
  </si>
  <si>
    <t>Number of parallel threads</t>
  </si>
  <si>
    <t>≥ 0</t>
  </si>
  <si>
    <t>11-1000</t>
  </si>
  <si>
    <t>"YES" OR "NO"</t>
  </si>
  <si>
    <t>≥ 5</t>
  </si>
  <si>
    <t>All</t>
  </si>
  <si>
    <t>YES</t>
  </si>
  <si>
    <t>≥ 1 (integer)</t>
  </si>
  <si>
    <t>Data import and export (required)</t>
  </si>
  <si>
    <t>Parallelization mode</t>
  </si>
  <si>
    <t>Pearson’s correlation coefficient threshold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</si>
  <si>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</si>
  <si>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</si>
  <si>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</si>
  <si>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</si>
  <si>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</si>
  <si>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</si>
  <si>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</si>
  <si>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≥ 0.5</t>
  </si>
  <si>
    <t>0 - 100</t>
  </si>
  <si>
    <t>Sample import and export</t>
  </si>
  <si>
    <t>FSdb0001</t>
  </si>
  <si>
    <t>FSdb0002</t>
  </si>
  <si>
    <t>FSdb0003</t>
  </si>
  <si>
    <t>FSdb0005</t>
  </si>
  <si>
    <t>SPEC0001</t>
  </si>
  <si>
    <t>SPEC0002</t>
  </si>
  <si>
    <t>SPEC0005</t>
  </si>
  <si>
    <t>SPEC0006</t>
  </si>
  <si>
    <t>SPEC0007</t>
  </si>
  <si>
    <t>SPEC0008</t>
  </si>
  <si>
    <t>SPEC0013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</si>
  <si>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</si>
  <si>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</si>
  <si>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</si>
  <si>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</si>
  <si>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</si>
  <si>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</si>
  <si>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</si>
  <si>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</si>
  <si>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FSdb0009</t>
  </si>
  <si>
    <r>
      <t>Absolute spectral entropy difference (</t>
    </r>
    <r>
      <rPr>
        <sz val="12"/>
        <color theme="1"/>
        <rFont val="Calibri"/>
        <family val="2"/>
      </rPr>
      <t>∆</t>
    </r>
    <r>
      <rPr>
        <sz val="10.8"/>
        <color theme="1"/>
        <rFont val="Arial"/>
        <family val="2"/>
      </rPr>
      <t>S</t>
    </r>
    <r>
      <rPr>
        <sz val="12"/>
        <color theme="1"/>
        <rFont val="Arial"/>
        <family val="2"/>
      </rPr>
      <t>) for library pre-filtering</t>
    </r>
  </si>
  <si>
    <t>50-100</t>
  </si>
  <si>
    <t>Percentage of top height of the chromatographic peaks to measure peak correlation similarities (%)</t>
  </si>
  <si>
    <t>Number of points to smooth individual chromatographic peaks using cubic spline method to increase number of data points for the Pearson's correlation</t>
  </si>
  <si>
    <r>
      <t xml:space="preserve">Annotate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using a reference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</t>
    </r>
  </si>
  <si>
    <t>Minimum cutoff (%) for relative intensity ( = peak intensity/basepeak intensity) to select spectra marker peaks above this cutoff</t>
  </si>
  <si>
    <t>FSDB_name</t>
  </si>
  <si>
    <t>≥ 2</t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</si>
  <si>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</si>
  <si>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</si>
  <si>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</si>
  <si>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</si>
  <si>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Location of the sample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</si>
  <si>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results</t>
  </si>
  <si>
    <t>PARAM0001</t>
  </si>
  <si>
    <t>PARAM0002</t>
  </si>
  <si>
    <t>PARAM0003</t>
  </si>
  <si>
    <t>PARAM0004</t>
  </si>
  <si>
    <t>PARAM0005</t>
  </si>
  <si>
    <t>PARAM0006</t>
  </si>
  <si>
    <t>≤ 0.1</t>
  </si>
  <si>
    <r>
      <t>"YES" OR "NO", When "YES", fill out the '</t>
    </r>
    <r>
      <rPr>
        <i/>
        <sz val="12"/>
        <color theme="1"/>
        <rFont val="Arial"/>
        <family val="2"/>
      </rPr>
      <t>SpectraSimilarity</t>
    </r>
    <r>
      <rPr>
        <sz val="12"/>
        <color theme="1"/>
        <rFont val="Arial"/>
        <family val="2"/>
      </rPr>
      <t>' tab</t>
    </r>
  </si>
  <si>
    <t>NPA0001</t>
  </si>
  <si>
    <t>NPA0002</t>
  </si>
  <si>
    <t>NPA0003</t>
  </si>
  <si>
    <t>NPA0004</t>
  </si>
  <si>
    <t>NPA0005</t>
  </si>
  <si>
    <t>NPA0006</t>
  </si>
  <si>
    <t>NPA0007</t>
  </si>
  <si>
    <t>NPA0008</t>
  </si>
  <si>
    <t>NPA0009</t>
  </si>
  <si>
    <t>NPA0010</t>
  </si>
  <si>
    <t>NPA0011</t>
  </si>
  <si>
    <t>NPA0012</t>
  </si>
  <si>
    <t>NPA0013</t>
  </si>
  <si>
    <t>NPA0014</t>
  </si>
  <si>
    <t>NPA0015</t>
  </si>
  <si>
    <t>NPA0016</t>
  </si>
  <si>
    <t>NPA0017</t>
  </si>
  <si>
    <t>Input data location (MS data)</t>
  </si>
  <si>
    <t>path/to/folder</t>
  </si>
  <si>
    <t>"All" OR a list of semicolon separated  of selected samples including their extensions with no extra space (case sensitive)</t>
  </si>
  <si>
    <t>Generate aligned extracted ion chromatograms (EICs) for deconvoluted ions</t>
  </si>
  <si>
    <t>Retention time window (min) to find co-detected peaks</t>
  </si>
  <si>
    <t>A minimum baseline S/N threshold for chromatographic peaks</t>
  </si>
  <si>
    <t>Intensity height threshold for chromatographic peaks</t>
  </si>
  <si>
    <t>Smoothing window (number of scans for smoothing)</t>
  </si>
  <si>
    <r>
      <t xml:space="preserve">Chromatographic peak matching criteria to generate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</si>
  <si>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r>
      <t xml:space="preserve">Create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for Composite Spectra Analysis (</t>
    </r>
    <r>
      <rPr>
        <b/>
        <sz val="12"/>
        <color theme="1"/>
        <rFont val="Arial"/>
        <family val="2"/>
      </rPr>
      <t>NPA</t>
    </r>
    <r>
      <rPr>
        <sz val="12"/>
        <color theme="1"/>
        <rFont val="Arial"/>
        <family val="2"/>
      </rPr>
      <t>)</t>
    </r>
  </si>
  <si>
    <r>
      <t>"YES" OR "NO", When "YES", fill out the `</t>
    </r>
    <r>
      <rPr>
        <i/>
        <sz val="12"/>
        <color theme="1"/>
        <rFont val="Arial"/>
        <family val="2"/>
      </rPr>
      <t>NPA</t>
    </r>
    <r>
      <rPr>
        <sz val="12"/>
        <color theme="1"/>
        <rFont val="Arial"/>
        <family val="2"/>
      </rPr>
      <t>` tab</t>
    </r>
  </si>
  <si>
    <t>Global parameters (required)</t>
  </si>
  <si>
    <r>
      <t>"YES" OR "NO", When "YES", fill out the '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tab, and when "NO", fill out PARAM0004</t>
    </r>
  </si>
  <si>
    <t>Do not fill when PARAM0001 is selected "YES"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</si>
  <si>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</si>
  <si>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t>Minimum spectral entropy similarity score</t>
  </si>
  <si>
    <t xml:space="preserve">Maximum retention time tolerance (min) </t>
  </si>
  <si>
    <t>NA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</si>
  <si>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</si>
  <si>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SPEC0009</t>
  </si>
  <si>
    <t>SPEC0014</t>
  </si>
  <si>
    <t>Minimum spectral entropy similarity score to find similar NPA spectra</t>
  </si>
  <si>
    <t>NPA0018</t>
  </si>
  <si>
    <t>0.001 - 100 (Higher values include less number of spectra marker peaks but with higher intensities)</t>
  </si>
  <si>
    <t>Github wiki link</t>
  </si>
  <si>
    <t>SPEC0004</t>
  </si>
  <si>
    <t>Match precursor m/z</t>
  </si>
  <si>
    <t>Minimum number of matched peaks</t>
  </si>
  <si>
    <t>≥ 1</t>
  </si>
  <si>
    <t>SPEC0015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</si>
  <si>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</si>
  <si>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</si>
  <si>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t>SPEC0010</t>
  </si>
  <si>
    <t>SPEC0016</t>
  </si>
  <si>
    <t>SPEC0019</t>
  </si>
  <si>
    <t>Maximum number of top hits spectra figures for plotting module</t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</si>
  <si>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</si>
  <si>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</si>
  <si>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 (Default = 2)</t>
  </si>
  <si>
    <t>List of HRMS files (.mzXML/.mzML/.CDF)</t>
  </si>
  <si>
    <r>
      <t>Output location (</t>
    </r>
    <r>
      <rPr>
        <i/>
        <sz val="12"/>
        <rFont val="Arial"/>
        <family val="2"/>
      </rPr>
      <t>.msp</t>
    </r>
    <r>
      <rPr>
        <sz val="12"/>
        <rFont val="Arial"/>
        <family val="2"/>
      </rPr>
      <t xml:space="preserve"> files and EICs)</t>
    </r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</si>
  <si>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</si>
  <si>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</si>
  <si>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</si>
  <si>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</si>
  <si>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</si>
  <si>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SPEC0017</t>
  </si>
  <si>
    <t>SPEC0020</t>
  </si>
  <si>
    <t>Unique tag aggregation by spectra similarity across entire samples</t>
  </si>
  <si>
    <t>Name</t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</si>
  <si>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</si>
  <si>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Retention time window (min) to find NPA spectra variants or match reference spreadsheet compounds</t>
  </si>
  <si>
    <t>NPA0019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</si>
  <si>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reference standard metadata file to generate a list of targeted NPA blocks</t>
    </r>
  </si>
  <si>
    <t>Minimum distance (Da) between lowest and highest m/z to prevent clustering only isotopic envelopes</t>
  </si>
  <si>
    <t>Minimum number of ions in a NPA cluster</t>
  </si>
  <si>
    <t>NPA0020</t>
  </si>
  <si>
    <t>NPA0021</t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</si>
  <si>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</si>
  <si>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</si>
  <si>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</si>
  <si>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FSdb0004</t>
  </si>
  <si>
    <t>FSDB file name</t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</si>
  <si>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</si>
  <si>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Process individual IDSL.IPA peaklist</t>
  </si>
  <si>
    <t>Create a library of unique spectra variants</t>
  </si>
  <si>
    <t>Global NPA (required)</t>
  </si>
  <si>
    <t>Export classified spectra plots for individual unique spectra</t>
  </si>
  <si>
    <t>NPA0022</t>
  </si>
  <si>
    <t>NPA0023</t>
  </si>
  <si>
    <t>NPA0024</t>
  </si>
  <si>
    <t>Minimum frequency (%) of detection for NPA spectra across all .msp files for untargeted NPA spectra</t>
  </si>
  <si>
    <r>
      <t xml:space="preserve">Aggregation meta-variable (only when 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 xml:space="preserve"> is provided)</t>
    </r>
  </si>
  <si>
    <r>
      <t>Provide a meta-variable from the reference spreadsheet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>)</t>
    </r>
  </si>
  <si>
    <r>
      <t>≥ 0.001 When the reference spreadsheet is provided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 xml:space="preserve">), spectra aggregation is performed only using </t>
    </r>
    <r>
      <rPr>
        <b/>
        <sz val="12"/>
        <color theme="1"/>
        <rFont val="Arial"/>
        <family val="2"/>
      </rPr>
      <t>NPA0019</t>
    </r>
    <r>
      <rPr>
        <sz val="12"/>
        <color theme="1"/>
        <rFont val="Arial"/>
        <family val="2"/>
      </rPr>
      <t xml:space="preserve"> regardless of retention time proximity.</t>
    </r>
  </si>
  <si>
    <t>"YES" OR "NO", When "YES", fill out NPA0009-NPA0018.</t>
  </si>
  <si>
    <t>"YES" OR "NO", When "YES", fill out NPA0019-NPA0024.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</si>
  <si>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provide a spreadsheet in </t>
    </r>
    <r>
      <rPr>
        <i/>
        <sz val="12"/>
        <rFont val="Arial"/>
        <family val="2"/>
      </rPr>
      <t>.xlsx/.csv</t>
    </r>
    <r>
      <rPr>
        <sz val="12"/>
        <rFont val="Arial"/>
        <family val="2"/>
      </rPr>
      <t xml:space="preserve"> formats with four column headers of 'Filename', 'Name', 'MZ', 'RT' (case sensitive). For </t>
    </r>
    <r>
      <rPr>
        <i/>
        <sz val="12"/>
        <rFont val="Arial"/>
        <family val="2"/>
      </rPr>
      <t>.txt</t>
    </r>
    <r>
      <rPr>
        <sz val="12"/>
        <rFont val="Arial"/>
        <family val="2"/>
      </rPr>
      <t xml:space="preserve"> files, headers should be  'Name', 'MZ', 'RT' (case sensitive). You may provide more information in separate columns to enrich the output reference </t>
    </r>
    <r>
      <rPr>
        <i/>
        <sz val="12"/>
        <rFont val="Arial"/>
        <family val="2"/>
      </rPr>
      <t>.msp</t>
    </r>
    <r>
      <rPr>
        <sz val="12"/>
        <rFont val="Arial"/>
        <family val="2"/>
      </rPr>
      <t xml:space="preserve"> files. </t>
    </r>
  </si>
  <si>
    <r>
      <t xml:space="preserve">Address of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library (INPUT) msp files</t>
    </r>
  </si>
  <si>
    <t>https://github.com/idslme/IDSL.IPA/wiki/Parallelization-Mode</t>
  </si>
  <si>
    <r>
      <t>≥ 1 (Default = 10%) You may skip this parameter when the reference spreadsheet is provided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>)</t>
    </r>
  </si>
  <si>
    <r>
      <t xml:space="preserve">Select `0` in case precursor masses are reliable OR 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precursor matching for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MS level 1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</si>
</sst>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i/>
      <sz val="12"/>
      <name val="Arial"/>
      <family val="2"/>
    </font>
    <font>
      <sz val="12"/>
      <color theme="1"/>
      <name val="Calibri"/>
      <family val="2"/>
    </font>
    <font>
      <sz val="10.8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1" fontId="4" fillId="4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16" fillId="4" borderId="1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Parallelization-Mode" TargetMode="External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90" zoomScaleNormal="90" workbookViewId="0">
      <pane ySplit="1" topLeftCell="A2" activePane="bottomLeft" state="frozen"/>
      <selection activeCell="C19" sqref="C19"/>
      <selection pane="bottomLeft"/>
    </sheetView>
  </sheetViews>
  <sheetFormatPr defaultRowHeight="15" x14ac:dyDescent="0.25"/>
  <cols>
    <col min="1" max="1" width="33.140625" customWidth="1"/>
    <col min="2" max="2" width="16.5703125" customWidth="1"/>
    <col min="3" max="3" width="72.7109375" style="2" customWidth="1"/>
    <col min="4" max="4" width="56" customWidth="1"/>
    <col min="5" max="5" width="70.42578125" customWidth="1"/>
    <col min="6" max="6" width="25.7109375" customWidth="1"/>
  </cols>
  <sheetData>
    <row r="1" spans="1:5" s="1" customFormat="1" ht="61.9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5" ht="21" customHeight="1" thickTop="1" x14ac:dyDescent="0.25">
      <c r="A2" s="92" t="s">
        <v>96</v>
      </c>
      <c r="B2" s="47" t="s">
        <v>60</v>
      </c>
      <c r="C2" s="22" t="s">
        <v>94</v>
      </c>
      <c r="D2" s="27" t="s">
        <v>11</v>
      </c>
      <c r="E2" s="7" t="s">
        <v>95</v>
      </c>
    </row>
    <row r="3" spans="1:5" ht="33.75" customHeight="1" x14ac:dyDescent="0.25">
      <c r="A3" s="92"/>
      <c r="B3" s="47" t="s">
        <v>61</v>
      </c>
      <c r="C3" s="26" t="s">
        <v>56</v>
      </c>
      <c r="D3" s="27" t="s">
        <v>16</v>
      </c>
      <c r="E3" s="26" t="s">
        <v>97</v>
      </c>
    </row>
    <row r="4" spans="1:5" ht="22.5" customHeight="1" thickBot="1" x14ac:dyDescent="0.3">
      <c r="A4" s="93"/>
      <c r="B4" s="54" t="s">
        <v>62</v>
      </c>
      <c r="C4" s="19" t="s">
        <v>50</v>
      </c>
      <c r="D4" s="20" t="s">
        <v>16</v>
      </c>
      <c r="E4" s="21" t="s">
        <v>67</v>
      </c>
    </row>
    <row r="5" spans="1:5" ht="32.25" customHeight="1" thickTop="1" x14ac:dyDescent="0.25">
      <c r="A5" s="94" t="s">
        <v>25</v>
      </c>
      <c r="B5" s="11" t="s">
        <v>63</v>
      </c>
      <c r="C5" s="48" t="s">
        <v>99</v>
      </c>
      <c r="D5" s="49" t="str">
        <f>CONCATENATE(FSDB!D4, "/",FSDB!D5, ".Rdata")</f>
        <v>/FSDB//FSDB_name.Rdata</v>
      </c>
      <c r="E5" s="50" t="s">
        <v>40</v>
      </c>
    </row>
    <row r="6" spans="1:5" ht="34.15" customHeight="1" x14ac:dyDescent="0.25">
      <c r="A6" s="95"/>
      <c r="B6" s="11" t="s">
        <v>64</v>
      </c>
      <c r="C6" s="51" t="s">
        <v>58</v>
      </c>
      <c r="D6" s="8" t="str">
        <f>CONCATENATE(Start!D7, "/NPA_MSP")</f>
        <v>path/to/folder/NPA_MSP</v>
      </c>
      <c r="E6" s="51" t="s">
        <v>98</v>
      </c>
    </row>
    <row r="7" spans="1:5" ht="32.450000000000003" customHeight="1" thickBot="1" x14ac:dyDescent="0.3">
      <c r="A7" s="96"/>
      <c r="B7" s="10" t="s">
        <v>65</v>
      </c>
      <c r="C7" s="52" t="s">
        <v>59</v>
      </c>
      <c r="D7" s="53" t="str">
        <f>NPA!D9</f>
        <v>path/to/folder</v>
      </c>
      <c r="E7" s="52" t="str">
        <f>E6</f>
        <v>Do not fill when PARAM0001 is selected "YES"</v>
      </c>
    </row>
    <row r="8" spans="1:5" ht="15.75" thickTop="1" x14ac:dyDescent="0.25"/>
    <row r="9" spans="1:5" x14ac:dyDescent="0.25">
      <c r="C9"/>
    </row>
    <row r="10" spans="1:5" x14ac:dyDescent="0.25">
      <c r="C10"/>
    </row>
    <row r="11" spans="1:5" x14ac:dyDescent="0.25">
      <c r="C11"/>
    </row>
    <row r="12" spans="1:5" x14ac:dyDescent="0.25">
      <c r="C12"/>
    </row>
    <row r="13" spans="1:5" x14ac:dyDescent="0.25">
      <c r="C13"/>
    </row>
    <row r="14" spans="1:5" x14ac:dyDescent="0.25">
      <c r="C14"/>
    </row>
  </sheetData>
  <mergeCells count="2">
    <mergeCell ref="A2:A4"/>
    <mergeCell ref="A5:A7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0" zoomScaleNormal="70" workbookViewId="0">
      <selection activeCell="C9" sqref="C9"/>
    </sheetView>
  </sheetViews>
  <sheetFormatPr defaultColWidth="9.140625" defaultRowHeight="15" x14ac:dyDescent="0.25"/>
  <cols>
    <col min="1" max="1" width="35.7109375" style="38" customWidth="1"/>
    <col min="2" max="2" width="16" style="38" customWidth="1"/>
    <col min="3" max="3" width="67.5703125" style="42" customWidth="1"/>
    <col min="4" max="4" width="50.28515625" style="38" customWidth="1"/>
    <col min="5" max="5" width="75.140625" style="38" customWidth="1"/>
    <col min="6" max="6" width="58.7109375" style="38" customWidth="1"/>
    <col min="7" max="7" width="15.5703125" style="38" bestFit="1" customWidth="1"/>
    <col min="8" max="16384" width="9.140625" style="38"/>
  </cols>
  <sheetData>
    <row r="1" spans="1:7" s="35" customFormat="1" ht="61.9" customHeight="1" thickBot="1" x14ac:dyDescent="0.3">
      <c r="A1" s="15" t="s">
        <v>0</v>
      </c>
      <c r="B1" s="15" t="s">
        <v>1</v>
      </c>
      <c r="C1" s="15" t="s">
        <v>2</v>
      </c>
      <c r="D1" s="34" t="s">
        <v>3</v>
      </c>
      <c r="E1" s="15" t="s">
        <v>4</v>
      </c>
    </row>
    <row r="2" spans="1:7" s="35" customFormat="1" ht="27.6" customHeight="1" thickTop="1" x14ac:dyDescent="0.25">
      <c r="A2" s="102" t="s">
        <v>151</v>
      </c>
      <c r="B2" s="83" t="s">
        <v>68</v>
      </c>
      <c r="C2" s="84" t="s">
        <v>149</v>
      </c>
      <c r="D2" s="83" t="s">
        <v>11</v>
      </c>
      <c r="E2" s="85" t="s">
        <v>160</v>
      </c>
    </row>
    <row r="3" spans="1:7" s="35" customFormat="1" ht="28.9" customHeight="1" x14ac:dyDescent="0.25">
      <c r="A3" s="103"/>
      <c r="B3" s="89" t="s">
        <v>69</v>
      </c>
      <c r="C3" s="90" t="s">
        <v>150</v>
      </c>
      <c r="D3" s="89" t="s">
        <v>11</v>
      </c>
      <c r="E3" s="91" t="s">
        <v>161</v>
      </c>
    </row>
    <row r="4" spans="1:7" s="35" customFormat="1" ht="28.15" customHeight="1" thickBot="1" x14ac:dyDescent="0.3">
      <c r="A4" s="104"/>
      <c r="B4" s="86" t="s">
        <v>70</v>
      </c>
      <c r="C4" s="87" t="s">
        <v>5</v>
      </c>
      <c r="D4" s="86">
        <v>1</v>
      </c>
      <c r="E4" s="88" t="s">
        <v>12</v>
      </c>
    </row>
    <row r="5" spans="1:7" s="35" customFormat="1" ht="38.25" customHeight="1" thickTop="1" x14ac:dyDescent="0.25">
      <c r="A5" s="105" t="s">
        <v>13</v>
      </c>
      <c r="B5" s="45" t="s">
        <v>71</v>
      </c>
      <c r="C5" s="46" t="s">
        <v>85</v>
      </c>
      <c r="D5" s="45" t="s">
        <v>86</v>
      </c>
      <c r="E5" s="12"/>
    </row>
    <row r="6" spans="1:7" s="35" customFormat="1" ht="86.25" customHeight="1" x14ac:dyDescent="0.25">
      <c r="A6" s="105"/>
      <c r="B6" s="45" t="s">
        <v>72</v>
      </c>
      <c r="C6" s="36" t="s">
        <v>138</v>
      </c>
      <c r="D6" s="37" t="s">
        <v>102</v>
      </c>
      <c r="E6" s="9" t="s">
        <v>162</v>
      </c>
    </row>
    <row r="7" spans="1:7" s="35" customFormat="1" ht="39" customHeight="1" x14ac:dyDescent="0.25">
      <c r="A7" s="105"/>
      <c r="B7" s="37" t="s">
        <v>73</v>
      </c>
      <c r="C7" s="36" t="s">
        <v>124</v>
      </c>
      <c r="D7" s="37" t="s">
        <v>10</v>
      </c>
      <c r="E7" s="9" t="s">
        <v>87</v>
      </c>
    </row>
    <row r="8" spans="1:7" s="35" customFormat="1" ht="44.45" customHeight="1" x14ac:dyDescent="0.25">
      <c r="A8" s="105"/>
      <c r="B8" s="37" t="s">
        <v>74</v>
      </c>
      <c r="C8" s="36" t="s">
        <v>88</v>
      </c>
      <c r="D8" s="37" t="s">
        <v>16</v>
      </c>
      <c r="E8" s="9" t="s">
        <v>8</v>
      </c>
    </row>
    <row r="9" spans="1:7" ht="42" customHeight="1" thickBot="1" x14ac:dyDescent="0.3">
      <c r="A9" s="106"/>
      <c r="B9" s="41" t="s">
        <v>75</v>
      </c>
      <c r="C9" s="74" t="s">
        <v>125</v>
      </c>
      <c r="D9" s="41" t="s">
        <v>86</v>
      </c>
      <c r="E9" s="40"/>
      <c r="G9" s="39"/>
    </row>
    <row r="10" spans="1:7" ht="33" customHeight="1" thickTop="1" x14ac:dyDescent="0.25">
      <c r="A10" s="100" t="s">
        <v>93</v>
      </c>
      <c r="B10" s="71" t="s">
        <v>76</v>
      </c>
      <c r="C10" s="72" t="s">
        <v>14</v>
      </c>
      <c r="D10" s="71" t="s">
        <v>129</v>
      </c>
      <c r="E10" s="73" t="s">
        <v>128</v>
      </c>
      <c r="G10" s="39"/>
    </row>
    <row r="11" spans="1:7" ht="30" customHeight="1" x14ac:dyDescent="0.25">
      <c r="A11" s="100"/>
      <c r="B11" s="33" t="s">
        <v>77</v>
      </c>
      <c r="C11" s="5" t="s">
        <v>89</v>
      </c>
      <c r="D11" s="33">
        <v>0.05</v>
      </c>
      <c r="E11" s="5" t="s">
        <v>66</v>
      </c>
    </row>
    <row r="12" spans="1:7" ht="33.75" customHeight="1" x14ac:dyDescent="0.25">
      <c r="A12" s="100"/>
      <c r="B12" s="17" t="s">
        <v>78</v>
      </c>
      <c r="C12" s="4" t="s">
        <v>90</v>
      </c>
      <c r="D12" s="17">
        <v>2</v>
      </c>
      <c r="E12" s="16" t="s">
        <v>53</v>
      </c>
    </row>
    <row r="13" spans="1:7" ht="22.5" customHeight="1" x14ac:dyDescent="0.25">
      <c r="A13" s="100"/>
      <c r="B13" s="17" t="s">
        <v>79</v>
      </c>
      <c r="C13" s="4" t="s">
        <v>91</v>
      </c>
      <c r="D13" s="57">
        <v>1000</v>
      </c>
      <c r="E13" s="5" t="s">
        <v>6</v>
      </c>
    </row>
    <row r="14" spans="1:7" ht="22.5" customHeight="1" x14ac:dyDescent="0.25">
      <c r="A14" s="100"/>
      <c r="B14" s="43" t="s">
        <v>80</v>
      </c>
      <c r="C14" s="16" t="s">
        <v>92</v>
      </c>
      <c r="D14" s="43">
        <v>15</v>
      </c>
      <c r="E14" s="16" t="s">
        <v>9</v>
      </c>
    </row>
    <row r="15" spans="1:7" ht="54.6" customHeight="1" x14ac:dyDescent="0.25">
      <c r="A15" s="100"/>
      <c r="B15" s="43" t="s">
        <v>81</v>
      </c>
      <c r="C15" s="16" t="s">
        <v>49</v>
      </c>
      <c r="D15" s="43">
        <v>100</v>
      </c>
      <c r="E15" s="16" t="s">
        <v>7</v>
      </c>
    </row>
    <row r="16" spans="1:7" ht="34.15" customHeight="1" x14ac:dyDescent="0.25">
      <c r="A16" s="100"/>
      <c r="B16" s="33" t="s">
        <v>82</v>
      </c>
      <c r="C16" s="5" t="s">
        <v>48</v>
      </c>
      <c r="D16" s="33">
        <v>90</v>
      </c>
      <c r="E16" s="5" t="s">
        <v>47</v>
      </c>
    </row>
    <row r="17" spans="1:5" ht="34.15" customHeight="1" x14ac:dyDescent="0.25">
      <c r="A17" s="100"/>
      <c r="B17" s="33" t="s">
        <v>83</v>
      </c>
      <c r="C17" s="16" t="s">
        <v>139</v>
      </c>
      <c r="D17" s="43">
        <v>0</v>
      </c>
      <c r="E17" s="16" t="s">
        <v>6</v>
      </c>
    </row>
    <row r="18" spans="1:5" ht="26.25" customHeight="1" x14ac:dyDescent="0.25">
      <c r="A18" s="100"/>
      <c r="B18" s="33" t="s">
        <v>84</v>
      </c>
      <c r="C18" s="16" t="s">
        <v>140</v>
      </c>
      <c r="D18" s="43">
        <v>2</v>
      </c>
      <c r="E18" s="16" t="s">
        <v>53</v>
      </c>
    </row>
    <row r="19" spans="1:5" ht="29.45" customHeight="1" thickBot="1" x14ac:dyDescent="0.3">
      <c r="A19" s="101"/>
      <c r="B19" s="44" t="s">
        <v>107</v>
      </c>
      <c r="C19" s="6" t="s">
        <v>15</v>
      </c>
      <c r="D19" s="44">
        <v>0.95</v>
      </c>
      <c r="E19" s="6" t="s">
        <v>23</v>
      </c>
    </row>
    <row r="20" spans="1:5" ht="27.6" customHeight="1" thickTop="1" x14ac:dyDescent="0.25">
      <c r="A20" s="97" t="s">
        <v>133</v>
      </c>
      <c r="B20" s="63" t="s">
        <v>137</v>
      </c>
      <c r="C20" s="64" t="s">
        <v>157</v>
      </c>
      <c r="D20" s="63" t="s">
        <v>134</v>
      </c>
      <c r="E20" s="64" t="s">
        <v>158</v>
      </c>
    </row>
    <row r="21" spans="1:5" ht="27.6" customHeight="1" x14ac:dyDescent="0.25">
      <c r="A21" s="98"/>
      <c r="B21" s="65" t="s">
        <v>141</v>
      </c>
      <c r="C21" s="66" t="s">
        <v>152</v>
      </c>
      <c r="D21" s="65" t="s">
        <v>16</v>
      </c>
      <c r="E21" s="66" t="s">
        <v>8</v>
      </c>
    </row>
    <row r="22" spans="1:5" ht="51.6" customHeight="1" x14ac:dyDescent="0.25">
      <c r="A22" s="98"/>
      <c r="B22" s="65" t="s">
        <v>142</v>
      </c>
      <c r="C22" s="66" t="s">
        <v>136</v>
      </c>
      <c r="D22" s="67">
        <v>0.05</v>
      </c>
      <c r="E22" s="68" t="s">
        <v>159</v>
      </c>
    </row>
    <row r="23" spans="1:5" ht="40.15" customHeight="1" x14ac:dyDescent="0.25">
      <c r="A23" s="98"/>
      <c r="B23" s="65" t="s">
        <v>153</v>
      </c>
      <c r="C23" s="66" t="s">
        <v>156</v>
      </c>
      <c r="D23" s="65">
        <v>10</v>
      </c>
      <c r="E23" s="66" t="s">
        <v>165</v>
      </c>
    </row>
    <row r="24" spans="1:5" ht="45.75" x14ac:dyDescent="0.25">
      <c r="A24" s="98"/>
      <c r="B24" s="65" t="s">
        <v>154</v>
      </c>
      <c r="C24" s="66" t="s">
        <v>135</v>
      </c>
      <c r="D24" s="67" t="b">
        <v>1</v>
      </c>
      <c r="E24" s="68" t="s">
        <v>18</v>
      </c>
    </row>
    <row r="25" spans="1:5" ht="36" customHeight="1" thickBot="1" x14ac:dyDescent="0.3">
      <c r="A25" s="99"/>
      <c r="B25" s="69" t="s">
        <v>155</v>
      </c>
      <c r="C25" s="70" t="s">
        <v>106</v>
      </c>
      <c r="D25" s="69">
        <v>0.75</v>
      </c>
      <c r="E25" s="70" t="s">
        <v>17</v>
      </c>
    </row>
    <row r="26" spans="1:5" ht="15.75" thickTop="1" x14ac:dyDescent="0.25"/>
  </sheetData>
  <mergeCells count="4">
    <mergeCell ref="A20:A25"/>
    <mergeCell ref="A10:A19"/>
    <mergeCell ref="A2:A4"/>
    <mergeCell ref="A5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0" zoomScaleNormal="70" workbookViewId="0"/>
  </sheetViews>
  <sheetFormatPr defaultRowHeight="15" x14ac:dyDescent="0.25"/>
  <cols>
    <col min="1" max="1" width="31.5703125" customWidth="1"/>
    <col min="2" max="2" width="17.5703125" customWidth="1"/>
    <col min="3" max="3" width="64.5703125" customWidth="1"/>
    <col min="4" max="4" width="59.28515625" customWidth="1"/>
    <col min="5" max="5" width="64.140625" customWidth="1"/>
  </cols>
  <sheetData>
    <row r="1" spans="1:5" ht="61.5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5" ht="26.25" customHeight="1" thickTop="1" x14ac:dyDescent="0.25">
      <c r="A2" s="94" t="s">
        <v>13</v>
      </c>
      <c r="B2" s="75" t="s">
        <v>26</v>
      </c>
      <c r="C2" s="76" t="s">
        <v>163</v>
      </c>
      <c r="D2" s="77" t="s">
        <v>42</v>
      </c>
      <c r="E2" s="78"/>
    </row>
    <row r="3" spans="1:5" ht="34.5" customHeight="1" x14ac:dyDescent="0.25">
      <c r="A3" s="95"/>
      <c r="B3" s="11" t="s">
        <v>27</v>
      </c>
      <c r="C3" s="79" t="s">
        <v>57</v>
      </c>
      <c r="D3" s="8" t="s">
        <v>10</v>
      </c>
      <c r="E3" s="79" t="s">
        <v>143</v>
      </c>
    </row>
    <row r="4" spans="1:5" ht="27.75" customHeight="1" x14ac:dyDescent="0.25">
      <c r="A4" s="95"/>
      <c r="B4" s="11" t="s">
        <v>28</v>
      </c>
      <c r="C4" s="79" t="s">
        <v>144</v>
      </c>
      <c r="D4" s="8" t="s">
        <v>41</v>
      </c>
      <c r="E4" s="79" t="s">
        <v>145</v>
      </c>
    </row>
    <row r="5" spans="1:5" ht="32.25" customHeight="1" thickBot="1" x14ac:dyDescent="0.3">
      <c r="A5" s="96"/>
      <c r="B5" s="10" t="s">
        <v>146</v>
      </c>
      <c r="C5" s="52" t="s">
        <v>147</v>
      </c>
      <c r="D5" s="53" t="s">
        <v>52</v>
      </c>
      <c r="E5" s="52" t="s">
        <v>148</v>
      </c>
    </row>
    <row r="6" spans="1:5" ht="25.5" customHeight="1" thickTop="1" x14ac:dyDescent="0.25">
      <c r="A6" s="107" t="s">
        <v>39</v>
      </c>
      <c r="B6" s="23" t="s">
        <v>29</v>
      </c>
      <c r="C6" s="24" t="s">
        <v>19</v>
      </c>
      <c r="D6" s="25">
        <f>SpectraSimilarity!D2</f>
        <v>1</v>
      </c>
      <c r="E6" s="24" t="s">
        <v>12</v>
      </c>
    </row>
    <row r="7" spans="1:5" ht="44.45" customHeight="1" x14ac:dyDescent="0.25">
      <c r="A7" s="108"/>
      <c r="B7" s="23" t="s">
        <v>37</v>
      </c>
      <c r="C7" s="24" t="s">
        <v>55</v>
      </c>
      <c r="D7" s="32">
        <f>SpectraSimilarity!D8</f>
        <v>1</v>
      </c>
      <c r="E7" s="24" t="s">
        <v>43</v>
      </c>
    </row>
    <row r="8" spans="1:5" ht="55.15" customHeight="1" thickBot="1" x14ac:dyDescent="0.3">
      <c r="A8" s="109"/>
      <c r="B8" s="80" t="s">
        <v>45</v>
      </c>
      <c r="C8" s="81" t="s">
        <v>54</v>
      </c>
      <c r="D8" s="82" t="b">
        <f>SpectraSimilarity!D11</f>
        <v>1</v>
      </c>
      <c r="E8" s="81" t="s">
        <v>18</v>
      </c>
    </row>
    <row r="9" spans="1:5" ht="15.75" thickTop="1" x14ac:dyDescent="0.25"/>
  </sheetData>
  <mergeCells count="2">
    <mergeCell ref="A2:A5"/>
    <mergeCell ref="A6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0" zoomScaleNormal="7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33.140625" customWidth="1"/>
    <col min="2" max="2" width="17" customWidth="1"/>
    <col min="3" max="3" width="70.85546875" style="2" customWidth="1"/>
    <col min="4" max="4" width="44" customWidth="1"/>
    <col min="5" max="5" width="77.7109375" customWidth="1"/>
    <col min="6" max="6" width="45.7109375" bestFit="1" customWidth="1"/>
  </cols>
  <sheetData>
    <row r="1" spans="1:6" s="1" customFormat="1" ht="61.9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58" t="s">
        <v>109</v>
      </c>
    </row>
    <row r="2" spans="1:6" ht="18" customHeight="1" thickTop="1" x14ac:dyDescent="0.25">
      <c r="A2" s="100" t="s">
        <v>44</v>
      </c>
      <c r="B2" s="28" t="s">
        <v>30</v>
      </c>
      <c r="C2" s="29" t="s">
        <v>19</v>
      </c>
      <c r="D2" s="30">
        <v>1</v>
      </c>
      <c r="E2" s="31" t="s">
        <v>12</v>
      </c>
      <c r="F2" s="113" t="s">
        <v>164</v>
      </c>
    </row>
    <row r="3" spans="1:6" ht="30.75" customHeight="1" x14ac:dyDescent="0.25">
      <c r="A3" s="100"/>
      <c r="B3" s="3" t="s">
        <v>31</v>
      </c>
      <c r="C3" s="4" t="s">
        <v>14</v>
      </c>
      <c r="D3" s="17" t="s">
        <v>129</v>
      </c>
      <c r="E3" s="18" t="s">
        <v>128</v>
      </c>
      <c r="F3" s="112"/>
    </row>
    <row r="4" spans="1:6" ht="49.5" customHeight="1" x14ac:dyDescent="0.25">
      <c r="A4" s="100"/>
      <c r="B4" s="3" t="s">
        <v>110</v>
      </c>
      <c r="C4" s="4" t="s">
        <v>115</v>
      </c>
      <c r="D4" s="17" t="s">
        <v>102</v>
      </c>
      <c r="E4" s="4" t="s">
        <v>116</v>
      </c>
      <c r="F4" s="62" t="s">
        <v>127</v>
      </c>
    </row>
    <row r="5" spans="1:6" ht="67.5" customHeight="1" x14ac:dyDescent="0.25">
      <c r="A5" s="100"/>
      <c r="B5" s="17" t="s">
        <v>32</v>
      </c>
      <c r="C5" s="4" t="s">
        <v>111</v>
      </c>
      <c r="D5" s="17" t="s">
        <v>102</v>
      </c>
      <c r="E5" s="4" t="s">
        <v>166</v>
      </c>
      <c r="F5" s="60"/>
    </row>
    <row r="6" spans="1:6" ht="20.45" customHeight="1" x14ac:dyDescent="0.25">
      <c r="A6" s="100"/>
      <c r="B6" s="3" t="s">
        <v>33</v>
      </c>
      <c r="C6" s="4" t="s">
        <v>101</v>
      </c>
      <c r="D6" s="17" t="s">
        <v>102</v>
      </c>
      <c r="E6" s="18" t="s">
        <v>103</v>
      </c>
      <c r="F6" s="60"/>
    </row>
    <row r="7" spans="1:6" ht="19.899999999999999" customHeight="1" x14ac:dyDescent="0.25">
      <c r="A7" s="100"/>
      <c r="B7" s="3" t="s">
        <v>34</v>
      </c>
      <c r="C7" s="4" t="s">
        <v>46</v>
      </c>
      <c r="D7" s="17">
        <v>2</v>
      </c>
      <c r="E7" s="4" t="s">
        <v>123</v>
      </c>
      <c r="F7" s="60"/>
    </row>
    <row r="8" spans="1:6" ht="31.15" customHeight="1" x14ac:dyDescent="0.25">
      <c r="A8" s="100"/>
      <c r="B8" s="3" t="s">
        <v>35</v>
      </c>
      <c r="C8" s="4" t="s">
        <v>55</v>
      </c>
      <c r="D8" s="17">
        <v>1</v>
      </c>
      <c r="E8" s="4" t="s">
        <v>43</v>
      </c>
      <c r="F8" s="110" t="s">
        <v>126</v>
      </c>
    </row>
    <row r="9" spans="1:6" s="2" customFormat="1" ht="30.75" customHeight="1" x14ac:dyDescent="0.25">
      <c r="A9" s="100"/>
      <c r="B9" s="17" t="s">
        <v>104</v>
      </c>
      <c r="C9" s="4" t="s">
        <v>51</v>
      </c>
      <c r="D9" s="17">
        <v>20</v>
      </c>
      <c r="E9" s="4" t="s">
        <v>108</v>
      </c>
      <c r="F9" s="111"/>
    </row>
    <row r="10" spans="1:6" s="2" customFormat="1" ht="30" customHeight="1" x14ac:dyDescent="0.25">
      <c r="A10" s="100"/>
      <c r="B10" s="17" t="s">
        <v>117</v>
      </c>
      <c r="C10" s="4" t="s">
        <v>122</v>
      </c>
      <c r="D10" s="17">
        <v>50</v>
      </c>
      <c r="E10" s="4" t="s">
        <v>24</v>
      </c>
      <c r="F10" s="111"/>
    </row>
    <row r="11" spans="1:6" ht="48.6" customHeight="1" x14ac:dyDescent="0.25">
      <c r="A11" s="100"/>
      <c r="B11" s="3" t="s">
        <v>36</v>
      </c>
      <c r="C11" s="4" t="s">
        <v>54</v>
      </c>
      <c r="D11" s="17" t="b">
        <v>1</v>
      </c>
      <c r="E11" s="18" t="s">
        <v>18</v>
      </c>
      <c r="F11" s="111"/>
    </row>
    <row r="12" spans="1:6" ht="36" customHeight="1" x14ac:dyDescent="0.25">
      <c r="A12" s="100"/>
      <c r="B12" s="3" t="s">
        <v>105</v>
      </c>
      <c r="C12" s="4" t="s">
        <v>130</v>
      </c>
      <c r="D12" s="17">
        <v>0</v>
      </c>
      <c r="E12" s="18" t="s">
        <v>6</v>
      </c>
      <c r="F12" s="111"/>
    </row>
    <row r="13" spans="1:6" ht="17.45" customHeight="1" x14ac:dyDescent="0.25">
      <c r="A13" s="100"/>
      <c r="B13" s="3" t="s">
        <v>114</v>
      </c>
      <c r="C13" s="4" t="s">
        <v>112</v>
      </c>
      <c r="D13" s="17">
        <v>1</v>
      </c>
      <c r="E13" s="18" t="s">
        <v>113</v>
      </c>
      <c r="F13" s="111"/>
    </row>
    <row r="14" spans="1:6" ht="15" customHeight="1" x14ac:dyDescent="0.25">
      <c r="A14" s="100"/>
      <c r="B14" s="3" t="s">
        <v>118</v>
      </c>
      <c r="C14" s="4" t="s">
        <v>100</v>
      </c>
      <c r="D14" s="17">
        <v>0.75</v>
      </c>
      <c r="E14" s="18" t="s">
        <v>17</v>
      </c>
      <c r="F14" s="111"/>
    </row>
    <row r="15" spans="1:6" ht="15" customHeight="1" x14ac:dyDescent="0.25">
      <c r="A15" s="100"/>
      <c r="B15" s="3" t="s">
        <v>131</v>
      </c>
      <c r="C15" s="4" t="s">
        <v>38</v>
      </c>
      <c r="D15" s="17">
        <v>0</v>
      </c>
      <c r="E15" s="18" t="s">
        <v>17</v>
      </c>
      <c r="F15" s="112"/>
    </row>
    <row r="16" spans="1:6" ht="15" customHeight="1" x14ac:dyDescent="0.25">
      <c r="A16" s="100"/>
      <c r="B16" s="3" t="s">
        <v>119</v>
      </c>
      <c r="C16" s="16" t="s">
        <v>120</v>
      </c>
      <c r="D16" s="43">
        <v>0</v>
      </c>
      <c r="E16" s="59" t="s">
        <v>121</v>
      </c>
      <c r="F16" s="60"/>
    </row>
    <row r="17" spans="1:6" ht="15" customHeight="1" thickBot="1" x14ac:dyDescent="0.3">
      <c r="A17" s="101"/>
      <c r="B17" s="55" t="s">
        <v>132</v>
      </c>
      <c r="C17" s="6" t="s">
        <v>20</v>
      </c>
      <c r="D17" s="44" t="s">
        <v>21</v>
      </c>
      <c r="E17" s="56" t="s">
        <v>22</v>
      </c>
      <c r="F17" s="61"/>
    </row>
    <row r="18" spans="1:6" ht="15.75" thickTop="1" x14ac:dyDescent="0.25"/>
  </sheetData>
  <mergeCells count="3">
    <mergeCell ref="A2:A17"/>
    <mergeCell ref="F8:F15"/>
    <mergeCell ref="F2:F3"/>
  </mergeCells>
  <hyperlinks>
    <hyperlink ref="F8" r:id="rId1"/>
    <hyperlink ref="F4" r:id="rId2" location="standardizing-precursor-types"/>
    <hyperlink ref="F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NPA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2023-02-10T21:36:28Z</dcterms:modified>
</cp:coreProperties>
</file>