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IDSL.Github\IDSL.UFA\"/>
    </mc:Choice>
  </mc:AlternateContent>
  <bookViews>
    <workbookView xWindow="-105" yWindow="-105" windowWidth="23145" windowHeight="9165" tabRatio="578"/>
  </bookViews>
  <sheets>
    <sheet name="parameters" sheetId="1" r:id="rId1"/>
    <sheet name="enumerated_chemical_space" sheetId="2" r:id="rId2"/>
    <sheet name="formula_source" sheetId="7" r:id="rId3"/>
    <sheet name="score_function_optimization" sheetId="11" r:id="rId4"/>
    <sheet name="profile_visualization" sheetId="9"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9" l="1"/>
  <c r="D4" i="9"/>
  <c r="D5" i="9"/>
  <c r="D6" i="9"/>
  <c r="D2" i="9"/>
  <c r="D8" i="7" l="1"/>
  <c r="E32" i="2"/>
  <c r="D8" i="11"/>
  <c r="D9" i="11"/>
  <c r="D10" i="11"/>
  <c r="D11" i="11"/>
  <c r="D7" i="11"/>
  <c r="E14" i="2" l="1"/>
  <c r="D5" i="1" l="1"/>
</calcChain>
</file>

<file path=xl/sharedStrings.xml><?xml version="1.0" encoding="utf-8"?>
<sst xmlns="http://schemas.openxmlformats.org/spreadsheetml/2006/main" count="396" uniqueCount="292">
  <si>
    <t>mzML</t>
  </si>
  <si>
    <t>PARAM0001</t>
  </si>
  <si>
    <t>PARAM0002</t>
  </si>
  <si>
    <t>PARAM0003</t>
  </si>
  <si>
    <t>User provided input</t>
  </si>
  <si>
    <t>Recommended values for QToF instruments</t>
  </si>
  <si>
    <t>Recommended values for Orbitrap Exactive instruments</t>
  </si>
  <si>
    <t>Recommended values for Orbitrap Fusion instruments</t>
  </si>
  <si>
    <t>PARAM0004</t>
  </si>
  <si>
    <t>PARAM0005</t>
  </si>
  <si>
    <t>PARAM0006</t>
  </si>
  <si>
    <t>PARAM0007</t>
  </si>
  <si>
    <t>PARAM0008</t>
  </si>
  <si>
    <t>PARAM0009</t>
  </si>
  <si>
    <t>PARAM0010</t>
  </si>
  <si>
    <t>PARAM0011</t>
  </si>
  <si>
    <t>PARAM0012</t>
  </si>
  <si>
    <t>PARAM0013</t>
  </si>
  <si>
    <t>PARAM0014</t>
  </si>
  <si>
    <t>PARAM0015</t>
  </si>
  <si>
    <t>PARAM0019</t>
  </si>
  <si>
    <t>PARAM0020</t>
  </si>
  <si>
    <t>PARAM0021</t>
  </si>
  <si>
    <t>PARAM0022</t>
  </si>
  <si>
    <t>YES</t>
  </si>
  <si>
    <t>NO</t>
  </si>
  <si>
    <t>Analysis step</t>
  </si>
  <si>
    <t>≥ 1</t>
  </si>
  <si>
    <t>≥ 0.0001</t>
  </si>
  <si>
    <t>Global parameters (required)</t>
  </si>
  <si>
    <t>Output location (MS1 processed data)</t>
  </si>
  <si>
    <t>Input HRMS data format</t>
  </si>
  <si>
    <t>≥ 1 (integer)</t>
  </si>
  <si>
    <t>List of HRMS files to process</t>
  </si>
  <si>
    <t>Data import and export (required)</t>
  </si>
  <si>
    <t>Parameter range</t>
  </si>
  <si>
    <t>Parameter description</t>
  </si>
  <si>
    <t>Parameter ID</t>
  </si>
  <si>
    <t>MS data location (MS1 level HRMS data)</t>
  </si>
  <si>
    <t>PARAM0016</t>
  </si>
  <si>
    <t>Parameter</t>
  </si>
  <si>
    <t>b</t>
  </si>
  <si>
    <t>Min</t>
  </si>
  <si>
    <t>Max</t>
  </si>
  <si>
    <t>Carbon</t>
  </si>
  <si>
    <t>c</t>
  </si>
  <si>
    <t>Boron</t>
  </si>
  <si>
    <t>Bromine</t>
  </si>
  <si>
    <t>br</t>
  </si>
  <si>
    <t>Chlorine</t>
  </si>
  <si>
    <t>cl</t>
  </si>
  <si>
    <t>Potassium</t>
  </si>
  <si>
    <t>k</t>
  </si>
  <si>
    <t>Sulfur</t>
  </si>
  <si>
    <t>s</t>
  </si>
  <si>
    <t>Selenium</t>
  </si>
  <si>
    <t>se</t>
  </si>
  <si>
    <t>Silicon</t>
  </si>
  <si>
    <t>si</t>
  </si>
  <si>
    <t>Condition1</t>
  </si>
  <si>
    <t>Condition2</t>
  </si>
  <si>
    <t>Nitrogen</t>
  </si>
  <si>
    <t>n</t>
  </si>
  <si>
    <t>Hydrogen</t>
  </si>
  <si>
    <t>h</t>
  </si>
  <si>
    <t>Arsenic</t>
  </si>
  <si>
    <t>as</t>
  </si>
  <si>
    <t>Fluorine</t>
  </si>
  <si>
    <t>f</t>
  </si>
  <si>
    <t>Iodine</t>
  </si>
  <si>
    <t>i</t>
  </si>
  <si>
    <t>Sodium</t>
  </si>
  <si>
    <t>na</t>
  </si>
  <si>
    <t>Oxygen</t>
  </si>
  <si>
    <t>o</t>
  </si>
  <si>
    <t>Phosphorus</t>
  </si>
  <si>
    <t>p</t>
  </si>
  <si>
    <t>All</t>
  </si>
  <si>
    <r>
      <t>Minimum number of scans having a complete isotopic profile match above 80% of peak height (</t>
    </r>
    <r>
      <rPr>
        <b/>
        <sz val="12"/>
        <color theme="1"/>
        <rFont val="Arial"/>
        <family val="2"/>
      </rPr>
      <t>NDCS</t>
    </r>
    <r>
      <rPr>
        <sz val="12"/>
        <color theme="1"/>
        <rFont val="Arial"/>
        <family val="2"/>
      </rPr>
      <t>)</t>
    </r>
  </si>
  <si>
    <t>Essential elements</t>
  </si>
  <si>
    <t>900-1000</t>
  </si>
  <si>
    <t>PARAM0017</t>
  </si>
  <si>
    <t>PARAM0018</t>
  </si>
  <si>
    <t>Ionization pathways to acquire molecular formulas from the library</t>
  </si>
  <si>
    <t>Peaklist data location</t>
  </si>
  <si>
    <t>IDSL.IPA peaklists must be in *.Rdata format</t>
  </si>
  <si>
    <t>Aligned table molecular formula annotation</t>
  </si>
  <si>
    <t>br + cl</t>
  </si>
  <si>
    <t>br + cl + f + i</t>
  </si>
  <si>
    <t>Non-essential elements</t>
  </si>
  <si>
    <t>≥ 0.05</t>
  </si>
  <si>
    <t>"All" OR a list of semicolon separated of selected samples including their extensions with no extra space (case sensitive)</t>
  </si>
  <si>
    <t>A string vector of ionization pathways. Each ionization pathway should be inside brackets and quotation marks</t>
  </si>
  <si>
    <t>This file should be created using the IDSL.UFA modules</t>
  </si>
  <si>
    <t>Address to save the IDSL.UFA results</t>
  </si>
  <si>
    <t>Mass accuracy to detect isotopologues (Da)</t>
  </si>
  <si>
    <t>PARAM0023</t>
  </si>
  <si>
    <t>Parallelization mode</t>
  </si>
  <si>
    <t>Sample Mode</t>
  </si>
  <si>
    <t>Choose "Sample Mode" or "Peak Mode"</t>
  </si>
  <si>
    <t>User input 1</t>
  </si>
  <si>
    <t>User input 2</t>
  </si>
  <si>
    <t>Mass range (Da)</t>
  </si>
  <si>
    <t>Ionization pathway</t>
  </si>
  <si>
    <t>Theoretical isotopic profile intensity cutoff (%)</t>
  </si>
  <si>
    <t>A vector of five positive numbers. Default value = c(1, 1, 1, 1, 1)</t>
  </si>
  <si>
    <t>PARAM0024</t>
  </si>
  <si>
    <t>PARAM0025</t>
  </si>
  <si>
    <r>
      <t xml:space="preserve">Generate the </t>
    </r>
    <r>
      <rPr>
        <b/>
        <sz val="12"/>
        <color theme="1"/>
        <rFont val="Arial"/>
        <family val="2"/>
      </rPr>
      <t>IPDB</t>
    </r>
    <r>
      <rPr>
        <sz val="12"/>
        <color theme="1"/>
        <rFont val="Arial"/>
        <family val="2"/>
      </rPr>
      <t xml:space="preserve"> from a source of molecular formulas</t>
    </r>
  </si>
  <si>
    <t>"YES" OR "NO"</t>
  </si>
  <si>
    <t>FS0001</t>
  </si>
  <si>
    <t>FS0002</t>
  </si>
  <si>
    <t>FS0003</t>
  </si>
  <si>
    <t>FS0004</t>
  </si>
  <si>
    <t>FS0005</t>
  </si>
  <si>
    <t>FS0006</t>
  </si>
  <si>
    <t>Ionization pathways to acquire molecular formula ions</t>
  </si>
  <si>
    <t>Molecular formula source file</t>
  </si>
  <si>
    <t>0.005</t>
  </si>
  <si>
    <t>0.0005</t>
  </si>
  <si>
    <t>0.001</t>
  </si>
  <si>
    <t>min(c(c, 10))</t>
  </si>
  <si>
    <t>FS0007</t>
  </si>
  <si>
    <t>Generating isotopic profiles database (IPDB) using a source of molecular formulas</t>
  </si>
  <si>
    <t>PARAM0026</t>
  </si>
  <si>
    <t>SA0001</t>
  </si>
  <si>
    <t>SA0002</t>
  </si>
  <si>
    <t>SA0003</t>
  </si>
  <si>
    <t>SA0004</t>
  </si>
  <si>
    <t>SA0005</t>
  </si>
  <si>
    <t>SA0006</t>
  </si>
  <si>
    <t>SA0007</t>
  </si>
  <si>
    <t>c("[M]+")</t>
  </si>
  <si>
    <t>Spectra analysis</t>
  </si>
  <si>
    <t>Molecular formulas</t>
  </si>
  <si>
    <t>Expected retention times (min)</t>
  </si>
  <si>
    <t>SA0008</t>
  </si>
  <si>
    <t>SA0009</t>
  </si>
  <si>
    <t>Retention time tolerance (min)</t>
  </si>
  <si>
    <t>Retention time tolerance (min) to detect candidate m/z in the peaklists</t>
  </si>
  <si>
    <t>SA0010</t>
  </si>
  <si>
    <t>Save spectra</t>
  </si>
  <si>
    <t>Save annotated table</t>
  </si>
  <si>
    <t>Address of the isotopic profiles database (.Rdata)</t>
  </si>
  <si>
    <t>Calculate unoptimized molecular formula annotation table</t>
  </si>
  <si>
    <t>"All" OR a list of semicolon separated  of selected samples including their extensions with no extra space (case sensitive)</t>
  </si>
  <si>
    <t>Criteria for unoptimized molecular formula annotation table</t>
  </si>
  <si>
    <t>Address of the reference table (.xlsx)</t>
  </si>
  <si>
    <t>Mass accuracy (Da)</t>
  </si>
  <si>
    <t>Genetic algorithm parameters</t>
  </si>
  <si>
    <t>Objective function</t>
  </si>
  <si>
    <t>"TopRank" or "OveralRank"</t>
  </si>
  <si>
    <t>A vector of five positive numbers</t>
  </si>
  <si>
    <t>Population size</t>
  </si>
  <si>
    <t>≥ 100</t>
  </si>
  <si>
    <t>Maximum iteration</t>
  </si>
  <si>
    <t>PARAM0027</t>
  </si>
  <si>
    <t>SFT0001</t>
  </si>
  <si>
    <t>SFT0002</t>
  </si>
  <si>
    <t>SFT0003</t>
  </si>
  <si>
    <t>SFT0004</t>
  </si>
  <si>
    <t>SFT0005</t>
  </si>
  <si>
    <t>SFT0006</t>
  </si>
  <si>
    <t>SFT0007</t>
  </si>
  <si>
    <t>SFT0008</t>
  </si>
  <si>
    <t>SFT0009</t>
  </si>
  <si>
    <t>SFT0010</t>
  </si>
  <si>
    <t>SFT0011</t>
  </si>
  <si>
    <t>SFT0012</t>
  </si>
  <si>
    <t>SFT0013</t>
  </si>
  <si>
    <t>SFT0014</t>
  </si>
  <si>
    <t>SFT0015</t>
  </si>
  <si>
    <t>SFT0016</t>
  </si>
  <si>
    <t>SFT0017</t>
  </si>
  <si>
    <t>SFT0018</t>
  </si>
  <si>
    <t>SFT0019</t>
  </si>
  <si>
    <t>Maximum desired rank when "TopRank" is selected for SFT0018</t>
  </si>
  <si>
    <t>SFT0020</t>
  </si>
  <si>
    <t>SFT0021</t>
  </si>
  <si>
    <t>SFT0022</t>
  </si>
  <si>
    <t>SFT0023</t>
  </si>
  <si>
    <t>Score function optimization step</t>
  </si>
  <si>
    <t>General (required)</t>
  </si>
  <si>
    <t>Use only HRMS files with reference standard compounds</t>
  </si>
  <si>
    <t>Output location</t>
  </si>
  <si>
    <t>This file may be derived from PARAM0004 parameter in the 'parameters' tab</t>
  </si>
  <si>
    <t>"YES" OR "NO"(When "YES", fill out parameters from SFT0018-SFT0023)</t>
  </si>
  <si>
    <t>"YES" OR "NO"(Select "YES" only when SFT0004 has been processed once!)</t>
  </si>
  <si>
    <t>min(c(c, 5))</t>
  </si>
  <si>
    <t>c("C44H81NO7P", "C42H82NNaO7P")</t>
  </si>
  <si>
    <t>rep(8.859, 2)</t>
  </si>
  <si>
    <t>"YES" OR "NO" (When "YES", fill out PARAM0015-PARAM0024)</t>
  </si>
  <si>
    <t>"YES" OR "NO"(When "YES", fill out PARAM0023-PARAM0024)</t>
  </si>
  <si>
    <t>PARAM0028</t>
  </si>
  <si>
    <t>Follow the naming rules in R</t>
  </si>
  <si>
    <r>
      <rPr>
        <b/>
        <sz val="12"/>
        <color theme="1"/>
        <rFont val="Arial"/>
        <family val="2"/>
      </rPr>
      <t>IPDB</t>
    </r>
    <r>
      <rPr>
        <sz val="12"/>
        <color theme="1"/>
        <rFont val="Arial"/>
        <family val="2"/>
      </rPr>
      <t xml:space="preserve"> file name</t>
    </r>
  </si>
  <si>
    <t>IPDB criteria</t>
  </si>
  <si>
    <t>IPDB output address</t>
  </si>
  <si>
    <t>IPDB file name</t>
  </si>
  <si>
    <t>A vector of molecular formulas</t>
  </si>
  <si>
    <t>≥ 0.001</t>
  </si>
  <si>
    <t>≥ 0, Maximum space between two neighboring isotopologues</t>
  </si>
  <si>
    <t>"YES" OR "NO"(When "YES", fill out SFT0002 and parameters from SFT0011-SFT0017)</t>
  </si>
  <si>
    <r>
      <t>Generate a new isotopic profile database (</t>
    </r>
    <r>
      <rPr>
        <b/>
        <sz val="12"/>
        <color theme="1"/>
        <rFont val="Arial"/>
        <family val="2"/>
      </rPr>
      <t>IPDB</t>
    </r>
    <r>
      <rPr>
        <sz val="12"/>
        <color theme="1"/>
        <rFont val="Arial"/>
        <family val="2"/>
      </rPr>
      <t>)</t>
    </r>
  </si>
  <si>
    <t>Annotate the molecular formulas on individual peaklists</t>
  </si>
  <si>
    <t>Visualize isotopic profiles</t>
  </si>
  <si>
    <t>Number of parallel threads</t>
  </si>
  <si>
    <t>Check the coverage in a library of molecular formula</t>
  </si>
  <si>
    <t>Address of molecular formulas library (.Rdata) This library must have been produced by the 'molecular_formula_library_generator' module</t>
  </si>
  <si>
    <r>
      <t>Use a constant value or an R script using elements in the '</t>
    </r>
    <r>
      <rPr>
        <b/>
        <sz val="12"/>
        <color theme="1"/>
        <rFont val="Arial"/>
        <family val="2"/>
      </rPr>
      <t>Essential elements'</t>
    </r>
    <r>
      <rPr>
        <sz val="12"/>
        <color theme="1"/>
        <rFont val="Arial"/>
        <family val="2"/>
      </rPr>
      <t xml:space="preserve"> section. For example, to preserve 13C isotoplogues in sulfonated/siliconated compounds, you should use "if (s&gt;0 &amp; si&gt;0) {min(c(c, 10, si*3, s*4))} else if (s&gt;0 &amp; si==0) {min(c(c, 10, s*4))} else if (s==0 &amp; si&gt;0) {min(c(c, 10, si*3))} else if (s==0 &amp; si==0) {min(c(c, 10))}"</t>
    </r>
  </si>
  <si>
    <t>Peak spacing (Da)</t>
  </si>
  <si>
    <t>Use a constant value or an R script using elements in the 'Essential elements' section. For example, to preserve 13C isotoplogues in sulfonated/siliconated compounds, you should use "if (s&gt;0 &amp; si&gt;0) {min(c(c, 10, si*3, s*4))} else if (s&gt;0 &amp; si==0) {min(c(c, 10, s*4))} else if (s==0 &amp; si&gt;0) {min(c(c, 10, si*3))} else if (s==0 &amp; si==0) {min(c(c, 10))}"</t>
  </si>
  <si>
    <t>[M+H/K/Na]</t>
  </si>
  <si>
    <t>if (s&gt;0 &amp; si&gt;0) {min(c(c, 5, si*3, s*4))} else if (s&gt;0 &amp; si==0) {min(c(c, 5, s*4))} else if (s==0 &amp; si&gt;0) {min(c(c, 5, si*3))} else if (s==0 &amp; si==0) {min(c(c, 5))}</t>
  </si>
  <si>
    <t>c("[M+H]+", "[M+Na]+","[M-H2O+H]+")</t>
  </si>
  <si>
    <t>Optimize the score function coefficients</t>
  </si>
  <si>
    <t>Aggregate the molecular formulas for the aligned peak table</t>
  </si>
  <si>
    <t>Molecular ion formula enumeration</t>
  </si>
  <si>
    <t>PARAM0029</t>
  </si>
  <si>
    <t>Adjust peak frequency and ranks</t>
  </si>
  <si>
    <t>rep(0, 5)</t>
  </si>
  <si>
    <t>rep(1, 5)</t>
  </si>
  <si>
    <t>Molecular formula annotation criteria for individual peaklists</t>
  </si>
  <si>
    <t>rep(10, 5)</t>
  </si>
  <si>
    <t>FS0008</t>
  </si>
  <si>
    <t>Isotopic profile calculations memory usage</t>
  </si>
  <si>
    <t>/peaklists</t>
  </si>
  <si>
    <t>/PubChem_MolecularFormula_Freq_Database.Rdata</t>
  </si>
  <si>
    <t>/peak_alignment/peak_Xcol.Rdata</t>
  </si>
  <si>
    <t>/peak_alignment/peak_R13C.Rdata</t>
  </si>
  <si>
    <t>/IPDB_MTBLS1684.Rdata</t>
  </si>
  <si>
    <t>SA0011</t>
  </si>
  <si>
    <t>/.xlsx</t>
  </si>
  <si>
    <r>
      <t xml:space="preserve">Enumerate the </t>
    </r>
    <r>
      <rPr>
        <b/>
        <sz val="12"/>
        <color theme="1"/>
        <rFont val="Arial"/>
        <family val="2"/>
      </rPr>
      <t>IPDB</t>
    </r>
    <r>
      <rPr>
        <sz val="12"/>
        <color theme="1"/>
        <rFont val="Arial"/>
        <family val="2"/>
      </rPr>
      <t xml:space="preserve"> through enumerated chemical space (ECS) method</t>
    </r>
  </si>
  <si>
    <t>"mzML", "mzXML" or "CDF" (Fill this cell in case you selected "All" for SFT0007)</t>
  </si>
  <si>
    <t>"mzML", "mzXML" or "CDF" (Fill this cell in case you selected "All" for PARAM0011)</t>
  </si>
  <si>
    <t>IPDB_name</t>
  </si>
  <si>
    <t>/.csv</t>
  </si>
  <si>
    <t>/MS1/</t>
  </si>
  <si>
    <r>
      <t xml:space="preserve">"YES" OR "NO" (When "YES", fill out parameters in the </t>
    </r>
    <r>
      <rPr>
        <i/>
        <sz val="12"/>
        <rFont val="Arial"/>
        <family val="2"/>
      </rPr>
      <t>'score_function_optimization'</t>
    </r>
    <r>
      <rPr>
        <sz val="12"/>
        <rFont val="Arial"/>
        <family val="2"/>
      </rPr>
      <t xml:space="preserve"> tab)</t>
    </r>
  </si>
  <si>
    <r>
      <t xml:space="preserve">"YES" OR "NO" (When "YES", fill out parameters in the </t>
    </r>
    <r>
      <rPr>
        <i/>
        <sz val="12"/>
        <rFont val="Arial"/>
        <family val="2"/>
      </rPr>
      <t>'profile_visualization'</t>
    </r>
    <r>
      <rPr>
        <sz val="12"/>
        <rFont val="Arial"/>
        <family val="2"/>
      </rPr>
      <t xml:space="preserve"> tab)</t>
    </r>
  </si>
  <si>
    <r>
      <t xml:space="preserve">"YES" OR "NO" (When "YES", fill out parameters in the </t>
    </r>
    <r>
      <rPr>
        <i/>
        <sz val="12"/>
        <rFont val="Arial"/>
        <family val="2"/>
      </rPr>
      <t>'enumerated_chemical_space'</t>
    </r>
    <r>
      <rPr>
        <sz val="12"/>
        <rFont val="Arial"/>
        <family val="2"/>
      </rPr>
      <t xml:space="preserve"> tab)</t>
    </r>
  </si>
  <si>
    <r>
      <t xml:space="preserve">"YES" OR "NO" (When "YES", fill out parameters in the </t>
    </r>
    <r>
      <rPr>
        <i/>
        <sz val="12"/>
        <rFont val="Arial"/>
        <family val="2"/>
      </rPr>
      <t>'formula_source'</t>
    </r>
    <r>
      <rPr>
        <sz val="12"/>
        <rFont val="Arial"/>
        <family val="2"/>
      </rPr>
      <t xml:space="preserve"> tab)</t>
    </r>
  </si>
  <si>
    <r>
      <t xml:space="preserve">You may use a peak property table from the 'peak_alignment' folder of the IDSL.IPA project such as </t>
    </r>
    <r>
      <rPr>
        <i/>
        <sz val="12"/>
        <rFont val="Arial"/>
        <family val="2"/>
      </rPr>
      <t>'peak_height_gapfilled.Rdata'</t>
    </r>
    <r>
      <rPr>
        <sz val="12"/>
        <rFont val="Arial"/>
        <family val="2"/>
      </rPr>
      <t xml:space="preserve"> or </t>
    </r>
    <r>
      <rPr>
        <i/>
        <sz val="12"/>
        <rFont val="Arial"/>
        <family val="2"/>
      </rPr>
      <t>'peak_height.Rdata'</t>
    </r>
  </si>
  <si>
    <r>
      <t xml:space="preserve">Minimum </t>
    </r>
    <r>
      <rPr>
        <b/>
        <sz val="12"/>
        <color theme="1"/>
        <rFont val="Arial"/>
        <family val="2"/>
      </rPr>
      <t>RCS (%)</t>
    </r>
    <r>
      <rPr>
        <sz val="12"/>
        <color theme="1"/>
        <rFont val="Arial"/>
        <family val="2"/>
      </rPr>
      <t xml:space="preserve"> = (</t>
    </r>
    <r>
      <rPr>
        <b/>
        <sz val="12"/>
        <color theme="1"/>
        <rFont val="Arial"/>
        <family val="2"/>
      </rPr>
      <t>NDCS</t>
    </r>
    <r>
      <rPr>
        <sz val="12"/>
        <color theme="1"/>
        <rFont val="Arial"/>
        <family val="2"/>
      </rPr>
      <t>/number of scans within 80% of peak height)</t>
    </r>
  </si>
  <si>
    <t>Perform the genetic algorithm optimization</t>
  </si>
  <si>
    <t>Evaluate the performance of the genetic algorithm optimization</t>
  </si>
  <si>
    <r>
      <t xml:space="preserve">It must be in *.xlsx format with the file extension. Four column headers with 'FileName', 'MolcularFormula', 'IonizationPathway', 'RetentionTime(min)' must be available in the spreadsheet. You should ensure molecular formulas in the reference file are also included in the </t>
    </r>
    <r>
      <rPr>
        <b/>
        <sz val="12"/>
        <rFont val="Arial"/>
        <family val="2"/>
      </rPr>
      <t>IPDB</t>
    </r>
    <r>
      <rPr>
        <sz val="12"/>
        <rFont val="Arial"/>
        <family val="2"/>
      </rPr>
      <t>.</t>
    </r>
  </si>
  <si>
    <t>A vector of five positive numbers (Each array must be greater than its corresponding array in SFT0020)</t>
  </si>
  <si>
    <t>A vector in a same size of variable 'SA0001' to search for molecular formulas</t>
  </si>
  <si>
    <r>
      <t xml:space="preserve">Address of a </t>
    </r>
    <r>
      <rPr>
        <i/>
        <sz val="12"/>
        <rFont val="Arial"/>
        <family val="2"/>
      </rPr>
      <t>.csv</t>
    </r>
    <r>
      <rPr>
        <sz val="12"/>
        <rFont val="Arial"/>
        <family val="2"/>
      </rPr>
      <t xml:space="preserve"> or </t>
    </r>
    <r>
      <rPr>
        <i/>
        <sz val="12"/>
        <rFont val="Arial"/>
        <family val="2"/>
      </rPr>
      <t>.txt</t>
    </r>
    <r>
      <rPr>
        <sz val="12"/>
        <rFont val="Arial"/>
        <family val="2"/>
      </rPr>
      <t xml:space="preserve"> file with one column of targeted molecular formulas</t>
    </r>
  </si>
  <si>
    <r>
      <t xml:space="preserve">Default =TRUE, This condition is used to regulate molecular formula enumeration using only </t>
    </r>
    <r>
      <rPr>
        <b/>
        <sz val="12"/>
        <color theme="1"/>
        <rFont val="Arial"/>
        <family val="2"/>
      </rPr>
      <t>"Essential elements"</t>
    </r>
    <r>
      <rPr>
        <sz val="12"/>
        <color theme="1"/>
        <rFont val="Arial"/>
        <family val="2"/>
      </rPr>
      <t>.</t>
    </r>
  </si>
  <si>
    <t>c(1e30, 1e-12, 10)</t>
  </si>
  <si>
    <t>Default values are c(1e30, 1e-12, 10). See the `UFA_IP_memeory_variables` parameter from `Isotopic Profile Calculator` documentation to adjust memory usage.</t>
  </si>
  <si>
    <r>
      <t>Address of the</t>
    </r>
    <r>
      <rPr>
        <b/>
        <sz val="12"/>
        <color theme="1"/>
        <rFont val="Arial"/>
        <family val="2"/>
      </rPr>
      <t xml:space="preserve"> IPDB</t>
    </r>
    <r>
      <rPr>
        <sz val="12"/>
        <color theme="1"/>
        <rFont val="Arial"/>
        <family val="2"/>
      </rPr>
      <t xml:space="preserve"> (</t>
    </r>
    <r>
      <rPr>
        <i/>
        <sz val="12"/>
        <color theme="1"/>
        <rFont val="Arial"/>
        <family val="2"/>
      </rPr>
      <t>.Rdata</t>
    </r>
    <r>
      <rPr>
        <sz val="12"/>
        <color theme="1"/>
        <rFont val="Arial"/>
        <family val="2"/>
      </rPr>
      <t>)</t>
    </r>
  </si>
  <si>
    <t>Number of top rank candidate molecular formulas on individual files</t>
  </si>
  <si>
    <t>Number of the tabulated candidate molecular formulas after aggregating molecular formulas on the aligned table</t>
  </si>
  <si>
    <r>
      <t>This file is usually named '</t>
    </r>
    <r>
      <rPr>
        <i/>
        <sz val="12"/>
        <rFont val="Arial"/>
        <family val="2"/>
      </rPr>
      <t>peak_Xcol.Rdata</t>
    </r>
    <r>
      <rPr>
        <sz val="12"/>
        <rFont val="Arial"/>
        <family val="2"/>
      </rPr>
      <t>' in the '</t>
    </r>
    <r>
      <rPr>
        <i/>
        <sz val="12"/>
        <rFont val="Arial"/>
        <family val="2"/>
      </rPr>
      <t>peak_alignment</t>
    </r>
    <r>
      <rPr>
        <sz val="12"/>
        <rFont val="Arial"/>
        <family val="2"/>
      </rPr>
      <t>' folder of the IDSL.IPA pipeline</t>
    </r>
  </si>
  <si>
    <t>R variable name</t>
  </si>
  <si>
    <t>Rule 1 (C/N chemical space rule (c/2-n-1) ≤ (h+cl+br+f+i) ≤ (2c+3n+6))</t>
  </si>
  <si>
    <t>Rule 2 (Extended SENIOR rule)</t>
  </si>
  <si>
    <t>Rule 3 (Σ(Br + Cl))</t>
  </si>
  <si>
    <t>Rule 3 (Σ(Br + Cl + F + I))</t>
  </si>
  <si>
    <t>Rule 4 (Maximum number of elements rule)</t>
  </si>
  <si>
    <r>
      <t xml:space="preserve">Default =TRUE, This condition is used to regulate molecular formula enumeration using </t>
    </r>
    <r>
      <rPr>
        <b/>
        <sz val="12"/>
        <color theme="1"/>
        <rFont val="Arial"/>
        <family val="2"/>
      </rPr>
      <t>ALL</t>
    </r>
    <r>
      <rPr>
        <sz val="12"/>
        <color theme="1"/>
        <rFont val="Arial"/>
        <family val="2"/>
      </rPr>
      <t xml:space="preserve"> elements.</t>
    </r>
  </si>
  <si>
    <t>Default = TRUE, `TRUE` or `FALSE`</t>
  </si>
  <si>
    <r>
      <t xml:space="preserve">Default = TRUE, `TRUE` or `FALSE`. The </t>
    </r>
    <r>
      <rPr>
        <b/>
        <sz val="12"/>
        <color theme="1"/>
        <rFont val="Arial"/>
        <family val="2"/>
      </rPr>
      <t>extended SENIOR rule</t>
    </r>
    <r>
      <rPr>
        <sz val="12"/>
        <color theme="1"/>
        <rFont val="Arial"/>
        <family val="2"/>
      </rPr>
      <t xml:space="preserve"> is the second rule from the seven golden rules to ensure the molecular formulas completely filled </t>
    </r>
    <r>
      <rPr>
        <i/>
        <sz val="12"/>
        <color theme="1"/>
        <rFont val="Arial"/>
        <family val="2"/>
      </rPr>
      <t>s</t>
    </r>
    <r>
      <rPr>
        <sz val="12"/>
        <color theme="1"/>
        <rFont val="Arial"/>
        <family val="2"/>
      </rPr>
      <t xml:space="preserve">- and </t>
    </r>
    <r>
      <rPr>
        <i/>
        <sz val="12"/>
        <color theme="1"/>
        <rFont val="Arial"/>
        <family val="2"/>
      </rPr>
      <t>p</t>
    </r>
    <r>
      <rPr>
        <sz val="12"/>
        <color theme="1"/>
        <rFont val="Arial"/>
        <family val="2"/>
      </rPr>
      <t>- valence shells.</t>
    </r>
  </si>
  <si>
    <r>
      <t xml:space="preserve">c("[M+H/K/Na]", "[M-H]", "[M]"). Fill this cell in case 'TRUE' is selected for the </t>
    </r>
    <r>
      <rPr>
        <b/>
        <sz val="12"/>
        <color theme="1"/>
        <rFont val="Arial"/>
        <family val="2"/>
      </rPr>
      <t>Rule 2 (Extended SENIOR rule)</t>
    </r>
    <r>
      <rPr>
        <sz val="12"/>
        <color theme="1"/>
        <rFont val="Arial"/>
        <family val="2"/>
      </rPr>
      <t>.</t>
    </r>
  </si>
  <si>
    <t>(na + k) &lt;= 1</t>
  </si>
  <si>
    <t>Molecular formula prioritization rules</t>
  </si>
  <si>
    <t>/path/to/folder/IDSL.UFA</t>
  </si>
  <si>
    <t>You may download the PubChem library from https://zenodo.org/record/7065107/files/PubChem_MolecularFormula_Freq_Database.Rdata?download=1</t>
  </si>
  <si>
    <r>
      <t>"YES" OR "NO" (When "YES", fill out PARAM0025-PARAM0029. (</t>
    </r>
    <r>
      <rPr>
        <b/>
        <sz val="12"/>
        <rFont val="Arial"/>
        <family val="2"/>
      </rPr>
      <t>IPDB</t>
    </r>
    <r>
      <rPr>
        <sz val="12"/>
        <rFont val="Arial"/>
        <family val="2"/>
      </rPr>
      <t xml:space="preserve"> is not required)</t>
    </r>
  </si>
  <si>
    <r>
      <t xml:space="preserve">IDSL.IPA peaklists must be in </t>
    </r>
    <r>
      <rPr>
        <i/>
        <sz val="12"/>
        <rFont val="Arial"/>
        <family val="2"/>
      </rPr>
      <t>.Rdata</t>
    </r>
    <r>
      <rPr>
        <sz val="12"/>
        <rFont val="Arial"/>
        <family val="2"/>
      </rPr>
      <t xml:space="preserve"> format</t>
    </r>
  </si>
  <si>
    <r>
      <t>"YES" OR "NO" (When "YES", it sorts candidate molecular formulas using the `</t>
    </r>
    <r>
      <rPr>
        <b/>
        <i/>
        <sz val="12"/>
        <rFont val="Arial"/>
        <family val="2"/>
      </rPr>
      <t>sqrt(frequency)/rank</t>
    </r>
    <r>
      <rPr>
        <sz val="12"/>
        <rFont val="Arial"/>
        <family val="2"/>
      </rPr>
      <t>` equation, and when "NO" it sorts candidate molecular formulas relative to frequency of detections across samples)</t>
    </r>
  </si>
  <si>
    <t>Lower limits of score coefficients</t>
  </si>
  <si>
    <t>Upper limits of score coefficients</t>
  </si>
  <si>
    <t>OveralRank</t>
  </si>
  <si>
    <t>IPDB_ECS</t>
  </si>
  <si>
    <t>IDSL.IPA peaklists must be in .Rdata format</t>
  </si>
  <si>
    <r>
      <t>Address of the aligned indexed peak table (</t>
    </r>
    <r>
      <rPr>
        <i/>
        <sz val="12"/>
        <color theme="1"/>
        <rFont val="Arial"/>
        <family val="2"/>
      </rPr>
      <t>.Rdata</t>
    </r>
    <r>
      <rPr>
        <sz val="12"/>
        <color theme="1"/>
        <rFont val="Arial"/>
        <family val="2"/>
      </rPr>
      <t>)</t>
    </r>
  </si>
  <si>
    <r>
      <t>Address of the aligned peak property table (</t>
    </r>
    <r>
      <rPr>
        <i/>
        <sz val="12"/>
        <color theme="1"/>
        <rFont val="Arial"/>
        <family val="2"/>
      </rPr>
      <t>.Rdata</t>
    </r>
    <r>
      <rPr>
        <sz val="12"/>
        <color theme="1"/>
        <rFont val="Arial"/>
        <family val="2"/>
      </rPr>
      <t>)</t>
    </r>
  </si>
  <si>
    <r>
      <t xml:space="preserve">Default = </t>
    </r>
    <r>
      <rPr>
        <b/>
        <sz val="12"/>
        <color theme="1"/>
        <rFont val="Arial"/>
        <family val="2"/>
      </rPr>
      <t>6</t>
    </r>
    <r>
      <rPr>
        <sz val="12"/>
        <color theme="1"/>
        <rFont val="Arial"/>
        <family val="2"/>
      </rPr>
      <t xml:space="preserve">. 95% of realistic molecular formulas have ≤ 6 elements. This rule does not count </t>
    </r>
    <r>
      <rPr>
        <i/>
        <sz val="12"/>
        <color theme="1"/>
        <rFont val="Arial"/>
        <family val="2"/>
      </rPr>
      <t>Na</t>
    </r>
    <r>
      <rPr>
        <sz val="12"/>
        <color theme="1"/>
        <rFont val="Arial"/>
        <family val="2"/>
      </rPr>
      <t xml:space="preserve"> and </t>
    </r>
    <r>
      <rPr>
        <i/>
        <sz val="12"/>
        <color theme="1"/>
        <rFont val="Arial"/>
        <family val="2"/>
      </rPr>
      <t>K</t>
    </r>
    <r>
      <rPr>
        <sz val="12"/>
        <color theme="1"/>
        <rFont val="Arial"/>
        <family val="2"/>
      </rPr>
      <t xml:space="preserve"> elements. Suggested to use values between [1-14]. Example: the maximum number of elements for glucose (C6H12O6) is three (C, H, and O)</t>
    </r>
  </si>
  <si>
    <t>This rule is to constrain number of bromine and chlorine atoms for a compound. Suggested to use values between [0-8].</t>
  </si>
  <si>
    <t>This rule is to constrain number of halogen atoms for a compound. This parameter also depends on the "Rule 3 (Σ(Br + Cl))" parameter. Suggested to use values between [0-31].</t>
  </si>
  <si>
    <t>≥ 1 (Visit https://github.com/idslme/IDSL.UFA/wiki/NDCS-RCS)</t>
  </si>
  <si>
    <t>Coefficients of identification score function (See equation 6 in the main manuscript)</t>
  </si>
  <si>
    <t>Minimum PCS (‰) (See equation 4 in the main manuscript)</t>
  </si>
  <si>
    <t>Maximum NEME (mDa) (See equation 5 in the main manuscript)</t>
  </si>
  <si>
    <t>Graphical Guide</t>
  </si>
  <si>
    <t>https://github.com/idslme/IDSL.UFA/wiki/Peak-Spacing-and-Intensity-Cutoff</t>
  </si>
  <si>
    <r>
      <t>Minimum RCS (%) = (</t>
    </r>
    <r>
      <rPr>
        <b/>
        <sz val="12"/>
        <color theme="1"/>
        <rFont val="Arial"/>
        <family val="2"/>
      </rPr>
      <t>NDCS</t>
    </r>
    <r>
      <rPr>
        <sz val="12"/>
        <color theme="1"/>
        <rFont val="Arial"/>
        <family val="2"/>
      </rPr>
      <t>/number of scans within 80% of peak height)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</si>
</sst>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2"/>
      <color theme="1"/>
      <name val="Arial"/>
      <family val="2"/>
    </font>
    <font>
      <b/>
      <sz val="12"/>
      <name val="Arial"/>
      <family val="2"/>
    </font>
    <font>
      <sz val="12"/>
      <color theme="1"/>
      <name val="Arial"/>
      <family val="2"/>
    </font>
    <font>
      <b/>
      <sz val="16"/>
      <color theme="1"/>
      <name val="Arial"/>
      <family val="2"/>
    </font>
    <font>
      <b/>
      <sz val="16"/>
      <name val="Arial"/>
      <family val="2"/>
    </font>
    <font>
      <sz val="16"/>
      <color theme="1"/>
      <name val="Arial"/>
      <family val="2"/>
    </font>
    <font>
      <sz val="12"/>
      <name val="Arial"/>
      <family val="2"/>
    </font>
    <font>
      <b/>
      <sz val="20"/>
      <color theme="1"/>
      <name val="Arial"/>
      <family val="2"/>
    </font>
    <font>
      <i/>
      <sz val="12"/>
      <name val="Arial"/>
      <family val="2"/>
    </font>
    <font>
      <i/>
      <sz val="12"/>
      <color theme="1"/>
      <name val="Arial"/>
      <family val="2"/>
    </font>
    <font>
      <b/>
      <i/>
      <sz val="12"/>
      <name val="Arial"/>
      <family val="2"/>
    </font>
    <font>
      <u/>
      <sz val="11"/>
      <color theme="10"/>
      <name val="Calibri"/>
      <family val="2"/>
      <scheme val="minor"/>
    </font>
    <font>
      <b/>
      <u/>
      <sz val="12"/>
      <color theme="10"/>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00EA6A"/>
        <bgColor indexed="64"/>
      </patternFill>
    </fill>
    <fill>
      <patternFill patternType="solid">
        <fgColor rgb="FFFF99FF"/>
        <bgColor indexed="64"/>
      </patternFill>
    </fill>
    <fill>
      <patternFill patternType="solid">
        <fgColor theme="8" tint="0.39997558519241921"/>
        <bgColor indexed="64"/>
      </patternFill>
    </fill>
    <fill>
      <patternFill patternType="solid">
        <fgColor theme="5" tint="0.59999389629810485"/>
        <bgColor indexed="64"/>
      </patternFill>
    </fill>
  </fills>
  <borders count="32">
    <border>
      <left/>
      <right/>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256">
    <xf numFmtId="0" fontId="0" fillId="0" borderId="0" xfId="0"/>
    <xf numFmtId="0" fontId="3" fillId="0" borderId="0" xfId="0" applyFont="1" applyAlignment="1">
      <alignment horizontal="center" vertical="center" wrapText="1"/>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3" fillId="2"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wrapText="1"/>
    </xf>
    <xf numFmtId="0" fontId="3"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2" borderId="2" xfId="0" applyFont="1" applyFill="1" applyBorder="1" applyAlignment="1">
      <alignment vertical="center" wrapText="1"/>
    </xf>
    <xf numFmtId="0" fontId="3" fillId="2"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2" fillId="0" borderId="0" xfId="0" applyFont="1" applyAlignment="1">
      <alignment horizontal="left" vertical="center" wrapText="1"/>
    </xf>
    <xf numFmtId="0" fontId="1" fillId="0" borderId="0" xfId="0" applyFont="1" applyAlignment="1">
      <alignment vertical="center" wrapText="1"/>
    </xf>
    <xf numFmtId="49" fontId="7" fillId="4" borderId="2" xfId="0" applyNumberFormat="1" applyFont="1" applyFill="1" applyBorder="1" applyAlignment="1">
      <alignment vertical="center" wrapText="1"/>
    </xf>
    <xf numFmtId="0" fontId="7" fillId="4" borderId="2" xfId="0" applyFont="1" applyFill="1" applyBorder="1" applyAlignment="1">
      <alignment vertical="center" wrapText="1"/>
    </xf>
    <xf numFmtId="0" fontId="6" fillId="0" borderId="0" xfId="0" applyFont="1" applyBorder="1"/>
    <xf numFmtId="0" fontId="3" fillId="0" borderId="0" xfId="0" applyFont="1" applyBorder="1"/>
    <xf numFmtId="0" fontId="1" fillId="0" borderId="0" xfId="0" applyFont="1" applyBorder="1"/>
    <xf numFmtId="0" fontId="3" fillId="0" borderId="0" xfId="0" applyFont="1" applyFill="1" applyBorder="1"/>
    <xf numFmtId="0" fontId="1" fillId="7" borderId="2" xfId="0" applyFont="1" applyFill="1" applyBorder="1" applyAlignment="1">
      <alignment horizontal="left" vertical="center"/>
    </xf>
    <xf numFmtId="0" fontId="1" fillId="7" borderId="2"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2" xfId="0" applyFont="1" applyFill="1" applyBorder="1" applyAlignment="1">
      <alignment horizontal="center" vertical="center" wrapText="1"/>
    </xf>
    <xf numFmtId="0" fontId="3" fillId="0" borderId="0" xfId="0" applyFont="1" applyFill="1" applyBorder="1" applyAlignment="1">
      <alignment vertical="center"/>
    </xf>
    <xf numFmtId="0" fontId="0" fillId="0" borderId="0" xfId="0" applyAlignment="1"/>
    <xf numFmtId="0" fontId="0" fillId="0" borderId="0" xfId="0" applyAlignment="1">
      <alignment wrapText="1"/>
    </xf>
    <xf numFmtId="0" fontId="0" fillId="0" borderId="0" xfId="0" applyFill="1" applyAlignment="1">
      <alignment wrapText="1"/>
    </xf>
    <xf numFmtId="0" fontId="3" fillId="9" borderId="2" xfId="0" applyFont="1" applyFill="1" applyBorder="1" applyAlignment="1">
      <alignment horizontal="center" vertical="center" wrapText="1"/>
    </xf>
    <xf numFmtId="0" fontId="3" fillId="9" borderId="2" xfId="0" applyFont="1" applyFill="1" applyBorder="1" applyAlignment="1">
      <alignment vertical="center" wrapText="1"/>
    </xf>
    <xf numFmtId="49" fontId="7" fillId="9" borderId="6" xfId="0" applyNumberFormat="1" applyFont="1" applyFill="1" applyBorder="1" applyAlignment="1">
      <alignment vertical="center" wrapText="1"/>
    </xf>
    <xf numFmtId="49" fontId="7" fillId="9" borderId="2" xfId="0" applyNumberFormat="1" applyFont="1" applyFill="1" applyBorder="1" applyAlignment="1">
      <alignment horizontal="center" vertical="center" wrapText="1"/>
    </xf>
    <xf numFmtId="0" fontId="7" fillId="9" borderId="2" xfId="0" applyFont="1" applyFill="1" applyBorder="1" applyAlignment="1">
      <alignment horizontal="center" vertical="center" wrapText="1"/>
    </xf>
    <xf numFmtId="0" fontId="7" fillId="9" borderId="6" xfId="0" applyFont="1" applyFill="1" applyBorder="1" applyAlignment="1">
      <alignment vertical="center" wrapText="1"/>
    </xf>
    <xf numFmtId="0" fontId="7" fillId="9" borderId="6" xfId="0" applyFont="1" applyFill="1" applyBorder="1" applyAlignment="1">
      <alignment horizontal="left" vertical="center" wrapText="1"/>
    </xf>
    <xf numFmtId="0" fontId="4"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3" fillId="9" borderId="2" xfId="0" applyNumberFormat="1"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2" xfId="0" applyFont="1" applyFill="1" applyBorder="1" applyAlignment="1">
      <alignment vertical="center" wrapText="1"/>
    </xf>
    <xf numFmtId="49" fontId="7" fillId="6" borderId="6" xfId="0" applyNumberFormat="1" applyFont="1" applyFill="1" applyBorder="1" applyAlignment="1">
      <alignment vertical="center" wrapText="1"/>
    </xf>
    <xf numFmtId="49" fontId="7" fillId="6" borderId="2" xfId="0" applyNumberFormat="1" applyFont="1" applyFill="1" applyBorder="1" applyAlignment="1">
      <alignment vertical="center" wrapText="1"/>
    </xf>
    <xf numFmtId="0" fontId="3" fillId="6" borderId="2" xfId="0" applyNumberFormat="1" applyFont="1" applyFill="1" applyBorder="1" applyAlignment="1">
      <alignment horizontal="center" vertical="center" wrapText="1"/>
    </xf>
    <xf numFmtId="49" fontId="7" fillId="6" borderId="2" xfId="0" applyNumberFormat="1"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6" xfId="0" applyFont="1" applyFill="1" applyBorder="1" applyAlignment="1">
      <alignment vertical="center" wrapText="1"/>
    </xf>
    <xf numFmtId="0" fontId="3" fillId="10" borderId="2" xfId="0" applyFont="1" applyFill="1" applyBorder="1" applyAlignment="1">
      <alignment horizontal="center" vertical="center"/>
    </xf>
    <xf numFmtId="0" fontId="3" fillId="10" borderId="2" xfId="0" applyFont="1" applyFill="1" applyBorder="1" applyAlignment="1">
      <alignment vertical="center" wrapText="1"/>
    </xf>
    <xf numFmtId="0" fontId="3" fillId="10" borderId="2" xfId="0" applyFont="1" applyFill="1" applyBorder="1" applyAlignment="1">
      <alignment horizontal="center" vertical="center" wrapText="1"/>
    </xf>
    <xf numFmtId="0" fontId="7" fillId="10" borderId="2" xfId="0" applyFont="1" applyFill="1" applyBorder="1" applyAlignment="1">
      <alignment horizontal="left" vertical="center" wrapText="1"/>
    </xf>
    <xf numFmtId="0" fontId="6" fillId="0" borderId="0" xfId="0" applyFont="1" applyFill="1" applyBorder="1" applyAlignment="1">
      <alignment horizontal="center" vertical="center" wrapText="1"/>
    </xf>
    <xf numFmtId="49" fontId="7" fillId="0" borderId="0" xfId="0" applyNumberFormat="1" applyFont="1" applyFill="1" applyBorder="1" applyAlignment="1">
      <alignment vertical="center" wrapText="1"/>
    </xf>
    <xf numFmtId="0" fontId="7" fillId="0" borderId="0" xfId="0" applyFont="1" applyFill="1" applyBorder="1" applyAlignment="1">
      <alignment vertical="center" wrapText="1"/>
    </xf>
    <xf numFmtId="0" fontId="3" fillId="0" borderId="0" xfId="0" applyFont="1" applyFill="1" applyBorder="1" applyAlignment="1">
      <alignment horizontal="center" vertical="center" wrapText="1"/>
    </xf>
    <xf numFmtId="1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1" fontId="3" fillId="0" borderId="0" xfId="0" applyNumberFormat="1" applyFont="1" applyFill="1" applyBorder="1" applyAlignment="1">
      <alignment horizontal="center" vertical="center" wrapText="1"/>
    </xf>
    <xf numFmtId="0" fontId="3" fillId="11" borderId="2" xfId="0" applyFont="1" applyFill="1" applyBorder="1" applyAlignment="1">
      <alignment horizontal="center" vertical="center"/>
    </xf>
    <xf numFmtId="0" fontId="3" fillId="11" borderId="2" xfId="0" applyFont="1" applyFill="1" applyBorder="1" applyAlignment="1">
      <alignment vertical="center" wrapText="1"/>
    </xf>
    <xf numFmtId="0" fontId="3" fillId="11" borderId="2" xfId="0" applyFont="1" applyFill="1" applyBorder="1" applyAlignment="1">
      <alignment horizontal="center" vertical="center" wrapText="1"/>
    </xf>
    <xf numFmtId="0" fontId="7" fillId="11" borderId="2" xfId="0" applyFont="1" applyFill="1" applyBorder="1" applyAlignment="1">
      <alignment vertical="center" wrapText="1"/>
    </xf>
    <xf numFmtId="0" fontId="3" fillId="8" borderId="5" xfId="0" applyFont="1" applyFill="1" applyBorder="1" applyAlignment="1">
      <alignment horizontal="center" vertical="center"/>
    </xf>
    <xf numFmtId="0" fontId="3" fillId="8" borderId="8" xfId="0" applyFont="1" applyFill="1" applyBorder="1" applyAlignment="1">
      <alignment horizontal="center" vertical="center" wrapText="1"/>
    </xf>
    <xf numFmtId="0" fontId="1" fillId="7" borderId="8" xfId="0" applyFont="1" applyFill="1" applyBorder="1" applyAlignment="1">
      <alignment horizontal="left" vertical="center"/>
    </xf>
    <xf numFmtId="0" fontId="4" fillId="7" borderId="5" xfId="0" applyFont="1" applyFill="1" applyBorder="1" applyAlignment="1">
      <alignment horizontal="center" vertical="center"/>
    </xf>
    <xf numFmtId="0" fontId="1" fillId="7" borderId="8" xfId="0" applyFont="1" applyFill="1" applyBorder="1" applyAlignment="1">
      <alignment horizontal="left" vertical="center"/>
    </xf>
    <xf numFmtId="0" fontId="1" fillId="7" borderId="5" xfId="0" applyFont="1" applyFill="1" applyBorder="1" applyAlignment="1">
      <alignment horizontal="left" vertical="center"/>
    </xf>
    <xf numFmtId="0" fontId="1" fillId="7" borderId="5" xfId="0" applyFont="1" applyFill="1" applyBorder="1" applyAlignment="1">
      <alignment horizontal="center" vertical="center"/>
    </xf>
    <xf numFmtId="0" fontId="3" fillId="8" borderId="8" xfId="0" applyFont="1" applyFill="1" applyBorder="1" applyAlignment="1">
      <alignment horizontal="center" vertical="center"/>
    </xf>
    <xf numFmtId="0" fontId="3" fillId="7" borderId="8" xfId="0" applyFont="1" applyFill="1" applyBorder="1"/>
    <xf numFmtId="0" fontId="4" fillId="0" borderId="8" xfId="0" applyFont="1" applyBorder="1" applyAlignment="1">
      <alignment horizontal="center" vertical="center"/>
    </xf>
    <xf numFmtId="0" fontId="4" fillId="5" borderId="8" xfId="0" applyFont="1" applyFill="1" applyBorder="1" applyAlignment="1">
      <alignment horizontal="center" vertical="center"/>
    </xf>
    <xf numFmtId="0" fontId="5" fillId="0" borderId="8" xfId="0" applyFont="1" applyBorder="1" applyAlignment="1">
      <alignment horizontal="center" vertical="center" wrapText="1"/>
    </xf>
    <xf numFmtId="0" fontId="3" fillId="7" borderId="5" xfId="0" applyFont="1" applyFill="1" applyBorder="1" applyAlignment="1">
      <alignment horizontal="left" vertical="center" wrapText="1"/>
    </xf>
    <xf numFmtId="0" fontId="3" fillId="8" borderId="5" xfId="0" applyFont="1" applyFill="1" applyBorder="1" applyAlignment="1">
      <alignment horizontal="center" vertical="center" wrapText="1"/>
    </xf>
    <xf numFmtId="0" fontId="1" fillId="7" borderId="8" xfId="0" applyFont="1" applyFill="1" applyBorder="1" applyAlignment="1">
      <alignment horizontal="center" vertical="center"/>
    </xf>
    <xf numFmtId="0" fontId="3" fillId="7" borderId="8" xfId="0" applyFont="1" applyFill="1" applyBorder="1" applyAlignment="1">
      <alignment horizontal="left" vertical="center"/>
    </xf>
    <xf numFmtId="0" fontId="3" fillId="7" borderId="5" xfId="0" applyFont="1" applyFill="1" applyBorder="1" applyAlignment="1">
      <alignment horizontal="left" vertical="center"/>
    </xf>
    <xf numFmtId="0" fontId="3" fillId="7" borderId="2" xfId="0" applyFont="1" applyFill="1" applyBorder="1" applyAlignment="1">
      <alignment horizontal="left" vertical="center"/>
    </xf>
    <xf numFmtId="0" fontId="3" fillId="7" borderId="2" xfId="0" applyFont="1" applyFill="1" applyBorder="1" applyAlignment="1">
      <alignment horizontal="left" vertical="center" wrapText="1"/>
    </xf>
    <xf numFmtId="0" fontId="3" fillId="12" borderId="2" xfId="0" applyFont="1" applyFill="1" applyBorder="1" applyAlignment="1">
      <alignment vertical="center" wrapText="1"/>
    </xf>
    <xf numFmtId="0" fontId="3" fillId="12" borderId="2" xfId="0" applyFont="1" applyFill="1" applyBorder="1" applyAlignment="1">
      <alignment horizontal="center" vertical="center" wrapText="1"/>
    </xf>
    <xf numFmtId="0" fontId="7" fillId="12" borderId="2" xfId="0" applyFont="1" applyFill="1" applyBorder="1" applyAlignment="1">
      <alignment horizontal="left" vertical="center" wrapText="1"/>
    </xf>
    <xf numFmtId="0" fontId="3" fillId="7" borderId="2" xfId="0" applyFont="1" applyFill="1" applyBorder="1" applyAlignment="1">
      <alignment horizontal="center" vertical="center"/>
    </xf>
    <xf numFmtId="0" fontId="3" fillId="7" borderId="2" xfId="0" applyFont="1" applyFill="1" applyBorder="1" applyAlignment="1">
      <alignment vertical="center" wrapText="1"/>
    </xf>
    <xf numFmtId="0" fontId="3" fillId="7" borderId="2" xfId="0" applyFont="1" applyFill="1" applyBorder="1" applyAlignment="1">
      <alignment horizontal="center" vertical="center" wrapText="1"/>
    </xf>
    <xf numFmtId="0" fontId="7" fillId="7" borderId="2" xfId="0" applyFont="1" applyFill="1" applyBorder="1" applyAlignment="1">
      <alignment horizontal="left" vertical="center" wrapText="1"/>
    </xf>
    <xf numFmtId="1" fontId="3" fillId="7" borderId="2" xfId="0" applyNumberFormat="1" applyFont="1" applyFill="1" applyBorder="1" applyAlignment="1">
      <alignment horizontal="center" vertical="center" wrapText="1"/>
    </xf>
    <xf numFmtId="11" fontId="3" fillId="7" borderId="2" xfId="0" applyNumberFormat="1" applyFont="1" applyFill="1" applyBorder="1" applyAlignment="1">
      <alignment horizontal="center" vertical="center" wrapText="1"/>
    </xf>
    <xf numFmtId="0" fontId="3" fillId="4" borderId="5" xfId="0" applyFont="1" applyFill="1" applyBorder="1" applyAlignment="1">
      <alignment horizontal="center" vertical="center"/>
    </xf>
    <xf numFmtId="0" fontId="3" fillId="4" borderId="5" xfId="0" applyFont="1" applyFill="1" applyBorder="1" applyAlignment="1">
      <alignment vertical="center" wrapText="1"/>
    </xf>
    <xf numFmtId="0" fontId="3" fillId="4" borderId="5" xfId="0" applyFont="1" applyFill="1" applyBorder="1" applyAlignment="1">
      <alignment horizontal="center" vertical="center" wrapText="1"/>
    </xf>
    <xf numFmtId="49" fontId="7" fillId="4" borderId="5" xfId="0" applyNumberFormat="1" applyFont="1" applyFill="1" applyBorder="1" applyAlignment="1">
      <alignment vertical="center" wrapText="1"/>
    </xf>
    <xf numFmtId="0" fontId="4" fillId="0" borderId="8" xfId="0" applyFont="1" applyBorder="1" applyAlignment="1">
      <alignment horizontal="center" vertical="center" wrapText="1"/>
    </xf>
    <xf numFmtId="0" fontId="8" fillId="5" borderId="8" xfId="0" applyFont="1" applyFill="1" applyBorder="1" applyAlignment="1">
      <alignment horizontal="center" vertical="center" wrapText="1"/>
    </xf>
    <xf numFmtId="0" fontId="6" fillId="0" borderId="8" xfId="0" applyFont="1" applyBorder="1" applyAlignment="1">
      <alignment horizontal="center" vertical="center" wrapText="1"/>
    </xf>
    <xf numFmtId="0" fontId="3" fillId="2" borderId="5" xfId="0" applyFont="1" applyFill="1" applyBorder="1" applyAlignment="1">
      <alignment horizontal="center" vertical="center"/>
    </xf>
    <xf numFmtId="0" fontId="3" fillId="2" borderId="5" xfId="0" applyFont="1" applyFill="1" applyBorder="1" applyAlignment="1">
      <alignment vertical="center" wrapText="1"/>
    </xf>
    <xf numFmtId="0" fontId="3" fillId="2" borderId="5" xfId="0" applyFont="1" applyFill="1" applyBorder="1" applyAlignment="1">
      <alignment horizontal="center" vertical="center" wrapText="1"/>
    </xf>
    <xf numFmtId="0" fontId="7" fillId="2" borderId="5" xfId="0" applyFont="1" applyFill="1" applyBorder="1" applyAlignment="1">
      <alignment horizontal="left" vertical="center" wrapText="1"/>
    </xf>
    <xf numFmtId="0" fontId="3" fillId="4" borderId="8" xfId="0" applyFont="1" applyFill="1" applyBorder="1" applyAlignment="1">
      <alignment horizontal="center" vertical="center"/>
    </xf>
    <xf numFmtId="0" fontId="3" fillId="4" borderId="8" xfId="0" applyFont="1" applyFill="1" applyBorder="1" applyAlignment="1">
      <alignment vertical="center" wrapText="1"/>
    </xf>
    <xf numFmtId="0" fontId="3" fillId="4" borderId="8" xfId="0" applyFont="1" applyFill="1" applyBorder="1" applyAlignment="1">
      <alignment horizontal="center" vertical="center" wrapText="1"/>
    </xf>
    <xf numFmtId="0" fontId="7" fillId="4" borderId="8" xfId="0" applyFont="1" applyFill="1" applyBorder="1" applyAlignment="1">
      <alignment horizontal="left" vertical="center" wrapText="1"/>
    </xf>
    <xf numFmtId="0" fontId="3" fillId="3" borderId="5" xfId="0" applyFont="1" applyFill="1" applyBorder="1" applyAlignment="1">
      <alignment horizontal="center" vertical="center"/>
    </xf>
    <xf numFmtId="0" fontId="3"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7" fillId="3" borderId="5" xfId="0" applyFont="1" applyFill="1" applyBorder="1" applyAlignment="1">
      <alignment horizontal="left" vertical="center" wrapText="1"/>
    </xf>
    <xf numFmtId="0" fontId="3" fillId="2" borderId="8" xfId="0" applyFont="1" applyFill="1" applyBorder="1" applyAlignment="1">
      <alignment horizontal="center" vertical="center"/>
    </xf>
    <xf numFmtId="0" fontId="3" fillId="2" borderId="8" xfId="0" applyFont="1" applyFill="1" applyBorder="1" applyAlignment="1">
      <alignment vertical="center" wrapText="1"/>
    </xf>
    <xf numFmtId="0" fontId="3" fillId="2" borderId="8" xfId="0" applyFont="1" applyFill="1" applyBorder="1" applyAlignment="1">
      <alignment horizontal="center" vertical="center" wrapText="1"/>
    </xf>
    <xf numFmtId="0" fontId="7" fillId="2" borderId="8" xfId="0" applyFont="1" applyFill="1" applyBorder="1" applyAlignment="1">
      <alignment horizontal="left" vertical="center" wrapText="1"/>
    </xf>
    <xf numFmtId="0" fontId="3" fillId="3" borderId="3" xfId="0" applyFont="1" applyFill="1" applyBorder="1" applyAlignment="1">
      <alignment horizontal="center" vertical="center"/>
    </xf>
    <xf numFmtId="0" fontId="3" fillId="3" borderId="3" xfId="0" applyFont="1" applyFill="1" applyBorder="1" applyAlignment="1">
      <alignment vertical="center" wrapText="1"/>
    </xf>
    <xf numFmtId="0" fontId="3" fillId="3" borderId="3" xfId="0" applyFont="1" applyFill="1" applyBorder="1" applyAlignment="1">
      <alignment horizontal="center" vertical="center" wrapText="1"/>
    </xf>
    <xf numFmtId="0" fontId="7" fillId="3" borderId="3" xfId="0" applyFont="1" applyFill="1" applyBorder="1" applyAlignment="1">
      <alignment horizontal="left" vertical="center" wrapText="1"/>
    </xf>
    <xf numFmtId="0" fontId="3" fillId="7" borderId="5" xfId="0" applyFont="1" applyFill="1" applyBorder="1" applyAlignment="1">
      <alignment horizontal="center" vertical="center"/>
    </xf>
    <xf numFmtId="0" fontId="3" fillId="7" borderId="5" xfId="0" applyFont="1" applyFill="1" applyBorder="1" applyAlignment="1">
      <alignment vertical="center" wrapText="1"/>
    </xf>
    <xf numFmtId="0" fontId="3" fillId="7" borderId="5"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3" fillId="12" borderId="17" xfId="0" applyFont="1" applyFill="1" applyBorder="1" applyAlignment="1">
      <alignment horizontal="center" vertical="center"/>
    </xf>
    <xf numFmtId="0" fontId="3" fillId="12" borderId="18" xfId="0" applyFont="1" applyFill="1" applyBorder="1" applyAlignment="1">
      <alignment vertical="center" wrapText="1"/>
    </xf>
    <xf numFmtId="0" fontId="3" fillId="12" borderId="18" xfId="0" applyFont="1" applyFill="1" applyBorder="1" applyAlignment="1">
      <alignment horizontal="center" vertical="center" wrapText="1"/>
    </xf>
    <xf numFmtId="0" fontId="7" fillId="12" borderId="18" xfId="0" applyFont="1" applyFill="1" applyBorder="1" applyAlignment="1">
      <alignment horizontal="left" vertical="center" wrapText="1"/>
    </xf>
    <xf numFmtId="0" fontId="3" fillId="12" borderId="19" xfId="0" applyFont="1" applyFill="1" applyBorder="1" applyAlignment="1">
      <alignment horizontal="center" vertical="center" wrapText="1"/>
    </xf>
    <xf numFmtId="0" fontId="3" fillId="12" borderId="20" xfId="0" applyFont="1" applyFill="1" applyBorder="1" applyAlignment="1">
      <alignment horizontal="center" vertical="center"/>
    </xf>
    <xf numFmtId="0" fontId="3" fillId="12" borderId="21" xfId="0" applyFont="1" applyFill="1" applyBorder="1" applyAlignment="1">
      <alignment horizontal="center" vertical="center" wrapText="1"/>
    </xf>
    <xf numFmtId="0" fontId="3" fillId="12" borderId="22" xfId="0" applyFont="1" applyFill="1" applyBorder="1" applyAlignment="1">
      <alignment horizontal="center" vertical="center"/>
    </xf>
    <xf numFmtId="0" fontId="3" fillId="12" borderId="8" xfId="0" applyFont="1" applyFill="1" applyBorder="1" applyAlignment="1">
      <alignment vertical="center" wrapText="1"/>
    </xf>
    <xf numFmtId="0" fontId="3" fillId="12" borderId="8" xfId="0" applyFont="1" applyFill="1" applyBorder="1" applyAlignment="1">
      <alignment horizontal="center" vertical="center" wrapText="1"/>
    </xf>
    <xf numFmtId="0" fontId="7" fillId="12" borderId="8" xfId="0" applyFont="1" applyFill="1" applyBorder="1" applyAlignment="1">
      <alignment horizontal="left" vertical="center" wrapText="1"/>
    </xf>
    <xf numFmtId="0" fontId="3" fillId="12" borderId="23" xfId="0" applyFont="1" applyFill="1" applyBorder="1" applyAlignment="1">
      <alignment horizontal="center" vertical="center" wrapText="1"/>
    </xf>
    <xf numFmtId="0" fontId="3" fillId="7" borderId="8" xfId="0" applyFont="1" applyFill="1" applyBorder="1" applyAlignment="1">
      <alignment horizontal="center" vertical="center"/>
    </xf>
    <xf numFmtId="0" fontId="3" fillId="7" borderId="8" xfId="0" applyFont="1" applyFill="1" applyBorder="1" applyAlignment="1">
      <alignment vertical="center" wrapText="1"/>
    </xf>
    <xf numFmtId="0" fontId="3" fillId="7" borderId="8" xfId="0" applyFont="1" applyFill="1" applyBorder="1" applyAlignment="1">
      <alignment horizontal="center" vertical="center" wrapText="1"/>
    </xf>
    <xf numFmtId="0" fontId="7" fillId="7" borderId="8" xfId="0" applyFont="1" applyFill="1" applyBorder="1" applyAlignment="1">
      <alignment horizontal="left" vertical="center" wrapText="1"/>
    </xf>
    <xf numFmtId="0" fontId="3" fillId="9" borderId="5" xfId="0" applyFont="1" applyFill="1" applyBorder="1" applyAlignment="1">
      <alignment horizontal="center" vertical="center" wrapText="1"/>
    </xf>
    <xf numFmtId="0" fontId="3" fillId="9" borderId="5" xfId="0" applyFont="1" applyFill="1" applyBorder="1" applyAlignment="1">
      <alignment vertical="center" wrapText="1"/>
    </xf>
    <xf numFmtId="49" fontId="7" fillId="9" borderId="15" xfId="0" applyNumberFormat="1" applyFont="1" applyFill="1" applyBorder="1" applyAlignment="1">
      <alignment vertical="center" wrapText="1"/>
    </xf>
    <xf numFmtId="49" fontId="7" fillId="9" borderId="5" xfId="0" applyNumberFormat="1" applyFont="1" applyFill="1" applyBorder="1" applyAlignment="1">
      <alignment vertical="center" wrapText="1"/>
    </xf>
    <xf numFmtId="0" fontId="5" fillId="0" borderId="11" xfId="0" applyFont="1" applyBorder="1" applyAlignment="1">
      <alignment horizontal="center" vertical="center" wrapText="1"/>
    </xf>
    <xf numFmtId="0" fontId="3" fillId="9" borderId="8" xfId="0" applyFont="1" applyFill="1" applyBorder="1" applyAlignment="1">
      <alignment horizontal="center" vertical="center" wrapText="1"/>
    </xf>
    <xf numFmtId="0" fontId="3" fillId="9" borderId="8" xfId="0" applyFont="1" applyFill="1" applyBorder="1" applyAlignment="1">
      <alignment vertical="center" wrapText="1"/>
    </xf>
    <xf numFmtId="0" fontId="7" fillId="9" borderId="11" xfId="0" applyFont="1" applyFill="1" applyBorder="1" applyAlignment="1">
      <alignment horizontal="left" vertical="center" wrapText="1"/>
    </xf>
    <xf numFmtId="0" fontId="3" fillId="11" borderId="5" xfId="0" applyFont="1" applyFill="1" applyBorder="1" applyAlignment="1">
      <alignment horizontal="center" vertical="center"/>
    </xf>
    <xf numFmtId="0" fontId="3" fillId="11" borderId="5" xfId="0" applyFont="1" applyFill="1" applyBorder="1" applyAlignment="1">
      <alignment vertical="center" wrapText="1"/>
    </xf>
    <xf numFmtId="0" fontId="3" fillId="11" borderId="5" xfId="0" applyFont="1" applyFill="1" applyBorder="1" applyAlignment="1">
      <alignment horizontal="center" vertical="center" wrapText="1"/>
    </xf>
    <xf numFmtId="0" fontId="7" fillId="11" borderId="5" xfId="0" applyFont="1" applyFill="1" applyBorder="1" applyAlignment="1">
      <alignment vertical="center" wrapText="1"/>
    </xf>
    <xf numFmtId="0" fontId="3" fillId="11" borderId="8" xfId="0" applyFont="1" applyFill="1" applyBorder="1" applyAlignment="1">
      <alignment horizontal="center" vertical="center"/>
    </xf>
    <xf numFmtId="0" fontId="3" fillId="11" borderId="8" xfId="0" applyFont="1" applyFill="1" applyBorder="1" applyAlignment="1">
      <alignment vertical="center" wrapText="1"/>
    </xf>
    <xf numFmtId="0" fontId="3" fillId="11" borderId="8" xfId="0" applyFont="1" applyFill="1" applyBorder="1" applyAlignment="1">
      <alignment horizontal="center" vertical="center" wrapText="1"/>
    </xf>
    <xf numFmtId="0" fontId="7" fillId="11" borderId="8" xfId="0" applyFont="1" applyFill="1" applyBorder="1" applyAlignment="1">
      <alignment horizontal="left" vertical="center" wrapText="1"/>
    </xf>
    <xf numFmtId="0" fontId="3" fillId="10" borderId="5" xfId="0" applyFont="1" applyFill="1" applyBorder="1" applyAlignment="1">
      <alignment horizontal="center" vertical="center"/>
    </xf>
    <xf numFmtId="0" fontId="3" fillId="10" borderId="5" xfId="0" applyFont="1" applyFill="1" applyBorder="1" applyAlignment="1">
      <alignment vertical="center" wrapText="1"/>
    </xf>
    <xf numFmtId="0" fontId="3" fillId="10" borderId="5" xfId="0" applyFont="1" applyFill="1" applyBorder="1" applyAlignment="1">
      <alignment horizontal="center" vertical="center" wrapText="1"/>
    </xf>
    <xf numFmtId="0" fontId="7" fillId="10" borderId="5" xfId="0" applyFont="1" applyFill="1" applyBorder="1" applyAlignment="1">
      <alignment horizontal="left" vertical="center" wrapText="1"/>
    </xf>
    <xf numFmtId="0" fontId="3" fillId="3" borderId="8" xfId="0" applyFont="1" applyFill="1" applyBorder="1" applyAlignment="1">
      <alignment horizontal="center" vertical="center"/>
    </xf>
    <xf numFmtId="0" fontId="3" fillId="3" borderId="8" xfId="0" applyFont="1" applyFill="1" applyBorder="1" applyAlignment="1">
      <alignment vertical="center" wrapText="1"/>
    </xf>
    <xf numFmtId="0" fontId="3" fillId="3" borderId="8" xfId="0" applyFont="1" applyFill="1" applyBorder="1" applyAlignment="1">
      <alignment horizontal="center" vertical="center" wrapText="1"/>
    </xf>
    <xf numFmtId="0" fontId="7" fillId="3" borderId="8" xfId="0" applyFont="1" applyFill="1" applyBorder="1" applyAlignment="1">
      <alignment horizontal="left" vertical="center" wrapText="1"/>
    </xf>
    <xf numFmtId="0" fontId="3" fillId="10" borderId="8" xfId="0" applyFont="1" applyFill="1" applyBorder="1" applyAlignment="1">
      <alignment horizontal="center" vertical="center"/>
    </xf>
    <xf numFmtId="0" fontId="3" fillId="10" borderId="8" xfId="0" applyFont="1" applyFill="1" applyBorder="1" applyAlignment="1">
      <alignment vertical="center" wrapText="1"/>
    </xf>
    <xf numFmtId="0" fontId="3" fillId="10" borderId="8" xfId="0" applyFont="1" applyFill="1" applyBorder="1" applyAlignment="1">
      <alignment horizontal="center" vertical="center" wrapText="1"/>
    </xf>
    <xf numFmtId="0" fontId="7" fillId="10" borderId="8" xfId="0" applyFont="1" applyFill="1" applyBorder="1" applyAlignment="1">
      <alignment horizontal="left" vertical="center" wrapText="1"/>
    </xf>
    <xf numFmtId="0" fontId="3" fillId="6" borderId="5" xfId="0" applyFont="1" applyFill="1" applyBorder="1" applyAlignment="1">
      <alignment horizontal="center" vertical="center" wrapText="1"/>
    </xf>
    <xf numFmtId="0" fontId="3" fillId="6" borderId="5" xfId="0" applyFont="1" applyFill="1" applyBorder="1" applyAlignment="1">
      <alignment vertical="center" wrapText="1"/>
    </xf>
    <xf numFmtId="49" fontId="7" fillId="6" borderId="15" xfId="0" applyNumberFormat="1" applyFont="1" applyFill="1" applyBorder="1" applyAlignment="1">
      <alignment vertical="center" wrapText="1"/>
    </xf>
    <xf numFmtId="49" fontId="7" fillId="6" borderId="5" xfId="0" applyNumberFormat="1" applyFont="1" applyFill="1" applyBorder="1" applyAlignment="1">
      <alignment vertical="center" wrapText="1"/>
    </xf>
    <xf numFmtId="0" fontId="3" fillId="6" borderId="8" xfId="0" applyFont="1" applyFill="1" applyBorder="1" applyAlignment="1">
      <alignment horizontal="center" vertical="center" wrapText="1"/>
    </xf>
    <xf numFmtId="0" fontId="3" fillId="6" borderId="8" xfId="0" applyFont="1" applyFill="1" applyBorder="1" applyAlignment="1">
      <alignment vertical="center" wrapText="1"/>
    </xf>
    <xf numFmtId="0" fontId="7" fillId="6" borderId="11" xfId="0" applyFont="1" applyFill="1" applyBorder="1" applyAlignment="1">
      <alignment vertical="center" wrapText="1"/>
    </xf>
    <xf numFmtId="0" fontId="7" fillId="6" borderId="8" xfId="0" applyFont="1" applyFill="1" applyBorder="1" applyAlignment="1">
      <alignment horizontal="center" vertical="center" wrapText="1"/>
    </xf>
    <xf numFmtId="0" fontId="1" fillId="7" borderId="2" xfId="0" applyFont="1" applyFill="1" applyBorder="1" applyAlignment="1">
      <alignment horizontal="left" vertical="center"/>
    </xf>
    <xf numFmtId="0" fontId="3" fillId="7" borderId="8" xfId="0" applyFont="1" applyFill="1" applyBorder="1" applyAlignment="1">
      <alignment horizontal="left" vertical="center" wrapText="1"/>
    </xf>
    <xf numFmtId="0" fontId="3" fillId="2" borderId="5" xfId="0" applyFont="1" applyFill="1" applyBorder="1" applyAlignment="1">
      <alignment horizontal="left" vertical="center"/>
    </xf>
    <xf numFmtId="0" fontId="3" fillId="2" borderId="8" xfId="0" applyFont="1" applyFill="1" applyBorder="1" applyAlignment="1">
      <alignment horizontal="left" vertical="center"/>
    </xf>
    <xf numFmtId="0" fontId="3" fillId="2" borderId="5" xfId="0" applyFont="1" applyFill="1" applyBorder="1" applyAlignment="1">
      <alignment horizontal="left" vertical="center" wrapText="1"/>
    </xf>
    <xf numFmtId="0" fontId="3" fillId="2" borderId="8" xfId="0" applyFont="1" applyFill="1" applyBorder="1" applyAlignment="1">
      <alignment horizontal="left" vertical="center" wrapText="1"/>
    </xf>
    <xf numFmtId="0" fontId="1" fillId="7" borderId="5"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7" borderId="2" xfId="0" applyFont="1" applyFill="1" applyBorder="1" applyAlignment="1">
      <alignment horizontal="center" vertical="center" wrapText="1"/>
    </xf>
    <xf numFmtId="49" fontId="2" fillId="9" borderId="15" xfId="0" applyNumberFormat="1" applyFont="1" applyFill="1" applyBorder="1" applyAlignment="1">
      <alignment horizontal="center" vertical="center" wrapText="1"/>
    </xf>
    <xf numFmtId="49" fontId="2" fillId="9" borderId="6" xfId="0" applyNumberFormat="1" applyFont="1" applyFill="1" applyBorder="1" applyAlignment="1">
      <alignment horizontal="center" vertical="center" wrapText="1"/>
    </xf>
    <xf numFmtId="0" fontId="2" fillId="9" borderId="6"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13" fillId="7" borderId="2" xfId="1"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6"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7" borderId="7" xfId="0" applyFont="1" applyFill="1" applyBorder="1" applyAlignment="1">
      <alignment horizontal="left" vertical="center" wrapText="1"/>
    </xf>
    <xf numFmtId="0" fontId="1" fillId="7" borderId="2" xfId="0" applyFont="1" applyFill="1" applyBorder="1" applyAlignment="1">
      <alignment horizontal="left" vertical="center"/>
    </xf>
    <xf numFmtId="0" fontId="1" fillId="7" borderId="8" xfId="0" applyFont="1" applyFill="1" applyBorder="1" applyAlignment="1">
      <alignment horizontal="left" vertical="center"/>
    </xf>
    <xf numFmtId="0" fontId="4" fillId="7" borderId="26"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7" borderId="4" xfId="0" applyFont="1" applyFill="1" applyBorder="1" applyAlignment="1">
      <alignment horizontal="center" vertical="center"/>
    </xf>
    <xf numFmtId="0" fontId="4" fillId="7" borderId="9" xfId="0" applyFont="1" applyFill="1" applyBorder="1" applyAlignment="1">
      <alignment horizontal="center" vertical="center"/>
    </xf>
    <xf numFmtId="0" fontId="1" fillId="7" borderId="6" xfId="0" applyFont="1" applyFill="1" applyBorder="1" applyAlignment="1">
      <alignment horizontal="left" vertical="center"/>
    </xf>
    <xf numFmtId="0" fontId="1" fillId="7" borderId="1" xfId="0" applyFont="1" applyFill="1" applyBorder="1" applyAlignment="1">
      <alignment horizontal="left" vertical="center"/>
    </xf>
    <xf numFmtId="0" fontId="1" fillId="7" borderId="7" xfId="0" applyFont="1" applyFill="1" applyBorder="1" applyAlignment="1">
      <alignment horizontal="left" vertical="center"/>
    </xf>
    <xf numFmtId="0" fontId="1" fillId="7" borderId="6" xfId="0" applyFont="1" applyFill="1" applyBorder="1" applyAlignment="1">
      <alignment horizontal="left"/>
    </xf>
    <xf numFmtId="0" fontId="1" fillId="7" borderId="1" xfId="0" applyFont="1" applyFill="1" applyBorder="1" applyAlignment="1">
      <alignment horizontal="left"/>
    </xf>
    <xf numFmtId="0" fontId="1" fillId="7" borderId="7" xfId="0" applyFont="1" applyFill="1" applyBorder="1" applyAlignment="1">
      <alignment horizontal="left"/>
    </xf>
    <xf numFmtId="0" fontId="1" fillId="7" borderId="11" xfId="0" applyFont="1" applyFill="1" applyBorder="1" applyAlignment="1">
      <alignment horizontal="left" vertical="center" wrapText="1"/>
    </xf>
    <xf numFmtId="0" fontId="1" fillId="7" borderId="12" xfId="0" applyFont="1" applyFill="1" applyBorder="1" applyAlignment="1">
      <alignment horizontal="left" vertical="center" wrapText="1"/>
    </xf>
    <xf numFmtId="0" fontId="1" fillId="7" borderId="13" xfId="0" applyFont="1" applyFill="1" applyBorder="1" applyAlignment="1">
      <alignment horizontal="left" vertical="center" wrapText="1"/>
    </xf>
    <xf numFmtId="0" fontId="1" fillId="7" borderId="29" xfId="0" applyFont="1" applyFill="1" applyBorder="1" applyAlignment="1">
      <alignment horizontal="left" vertical="center"/>
    </xf>
    <xf numFmtId="0" fontId="1" fillId="7" borderId="30" xfId="0" applyFont="1" applyFill="1" applyBorder="1" applyAlignment="1">
      <alignment horizontal="left" vertical="center"/>
    </xf>
    <xf numFmtId="0" fontId="1" fillId="7" borderId="31" xfId="0" applyFont="1" applyFill="1" applyBorder="1" applyAlignment="1">
      <alignment horizontal="left" vertical="center"/>
    </xf>
    <xf numFmtId="0" fontId="4" fillId="7" borderId="5" xfId="0" applyFont="1" applyFill="1" applyBorder="1" applyAlignment="1">
      <alignment horizontal="center" wrapText="1"/>
    </xf>
    <xf numFmtId="0" fontId="4" fillId="7" borderId="8" xfId="0" applyFont="1" applyFill="1" applyBorder="1" applyAlignment="1">
      <alignment horizontal="center" wrapText="1"/>
    </xf>
    <xf numFmtId="0" fontId="4" fillId="7" borderId="10" xfId="0" applyFont="1" applyFill="1" applyBorder="1" applyAlignment="1">
      <alignment horizontal="center" vertical="center"/>
    </xf>
    <xf numFmtId="0" fontId="4" fillId="7" borderId="4" xfId="0" applyFont="1" applyFill="1" applyBorder="1" applyAlignment="1">
      <alignment horizontal="center" vertical="center" wrapText="1"/>
    </xf>
    <xf numFmtId="0" fontId="1" fillId="7" borderId="5" xfId="0" applyFont="1" applyFill="1" applyBorder="1" applyAlignment="1">
      <alignment horizontal="left" vertical="center"/>
    </xf>
    <xf numFmtId="0" fontId="4" fillId="9" borderId="24"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5" xfId="0" applyFont="1" applyFill="1" applyBorder="1" applyAlignment="1">
      <alignment horizontal="center" vertical="center" wrapText="1"/>
    </xf>
    <xf numFmtId="49" fontId="2" fillId="9" borderId="5"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11" borderId="14"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10" borderId="14"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4" fillId="10" borderId="8"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9" xfId="0" applyFont="1" applyFill="1" applyBorder="1" applyAlignment="1">
      <alignment horizontal="center" vertical="center" wrapText="1"/>
    </xf>
    <xf numFmtId="49" fontId="12" fillId="9" borderId="3" xfId="1" applyNumberFormat="1" applyFill="1" applyBorder="1" applyAlignment="1">
      <alignment horizontal="center" vertical="center" wrapText="1"/>
    </xf>
    <xf numFmtId="49" fontId="13" fillId="6" borderId="3" xfId="1" applyNumberFormat="1" applyFont="1" applyFill="1" applyBorder="1" applyAlignment="1">
      <alignment horizontal="center" vertical="center" wrapText="1"/>
    </xf>
    <xf numFmtId="49" fontId="2" fillId="6" borderId="5"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8" xfId="0" applyFont="1" applyFill="1" applyBorder="1" applyAlignment="1">
      <alignment horizontal="center" vertical="center" wrapText="1"/>
    </xf>
    <xf numFmtId="49" fontId="2" fillId="6" borderId="15" xfId="0" applyNumberFormat="1" applyFont="1" applyFill="1" applyBorder="1" applyAlignment="1">
      <alignment horizontal="center" vertical="center" wrapText="1"/>
    </xf>
    <xf numFmtId="49" fontId="2" fillId="6" borderId="6" xfId="0" applyNumberFormat="1"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1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B81C1"/>
      <color rgb="FF00EA6A"/>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idslme/IDSL.UFA/wiki/Peak-Spacing-and-Intensity-Cutoff"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idslme/IDSL.UFA/wiki/Peak-Spacing-and-Intensity-Cutof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github.com/idslme/IDSL.UFA/wiki/Peak-Spacing-and-Intensity-Cuto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zoomScale="79" zoomScaleNormal="79" workbookViewId="0">
      <pane ySplit="1" topLeftCell="A2" activePane="bottomLeft" state="frozen"/>
      <selection pane="bottomLeft"/>
    </sheetView>
  </sheetViews>
  <sheetFormatPr defaultColWidth="9.140625" defaultRowHeight="15.75" x14ac:dyDescent="0.25"/>
  <cols>
    <col min="1" max="1" width="35.7109375" style="17" customWidth="1"/>
    <col min="2" max="2" width="19" style="3" customWidth="1"/>
    <col min="3" max="3" width="70.85546875" style="4" customWidth="1"/>
    <col min="4" max="4" width="75.7109375" style="1" customWidth="1"/>
    <col min="5" max="5" width="86" style="16" customWidth="1"/>
    <col min="6" max="6" width="44.85546875" style="1" customWidth="1"/>
    <col min="7" max="7" width="37.7109375" style="1" customWidth="1"/>
    <col min="8" max="8" width="44.7109375" style="1" customWidth="1"/>
    <col min="9" max="16384" width="9.140625" style="2"/>
  </cols>
  <sheetData>
    <row r="1" spans="1:8" s="39" customFormat="1" ht="61.9" customHeight="1" thickBot="1" x14ac:dyDescent="0.3">
      <c r="A1" s="98" t="s">
        <v>26</v>
      </c>
      <c r="B1" s="98" t="s">
        <v>37</v>
      </c>
      <c r="C1" s="98" t="s">
        <v>36</v>
      </c>
      <c r="D1" s="99" t="s">
        <v>4</v>
      </c>
      <c r="E1" s="77" t="s">
        <v>35</v>
      </c>
      <c r="F1" s="100" t="s">
        <v>5</v>
      </c>
      <c r="G1" s="100" t="s">
        <v>6</v>
      </c>
      <c r="H1" s="100" t="s">
        <v>7</v>
      </c>
    </row>
    <row r="2" spans="1:8" s="28" customFormat="1" ht="33.75" customHeight="1" thickTop="1" x14ac:dyDescent="0.25">
      <c r="A2" s="194" t="s">
        <v>29</v>
      </c>
      <c r="B2" s="94" t="s">
        <v>1</v>
      </c>
      <c r="C2" s="95" t="s">
        <v>203</v>
      </c>
      <c r="D2" s="96" t="s">
        <v>25</v>
      </c>
      <c r="E2" s="97" t="s">
        <v>109</v>
      </c>
      <c r="F2" s="97"/>
      <c r="G2" s="97"/>
      <c r="H2" s="97"/>
    </row>
    <row r="3" spans="1:8" s="28" customFormat="1" ht="33.75" customHeight="1" x14ac:dyDescent="0.25">
      <c r="A3" s="195"/>
      <c r="B3" s="9" t="s">
        <v>2</v>
      </c>
      <c r="C3" s="8" t="s">
        <v>233</v>
      </c>
      <c r="D3" s="13" t="s">
        <v>25</v>
      </c>
      <c r="E3" s="18" t="s">
        <v>241</v>
      </c>
      <c r="F3" s="18"/>
      <c r="G3" s="18"/>
      <c r="H3" s="18"/>
    </row>
    <row r="4" spans="1:8" s="28" customFormat="1" ht="33.75" customHeight="1" x14ac:dyDescent="0.25">
      <c r="A4" s="195"/>
      <c r="B4" s="9" t="s">
        <v>3</v>
      </c>
      <c r="C4" s="8" t="s">
        <v>108</v>
      </c>
      <c r="D4" s="13" t="s">
        <v>24</v>
      </c>
      <c r="E4" s="18" t="s">
        <v>242</v>
      </c>
      <c r="F4" s="19"/>
      <c r="G4" s="19"/>
      <c r="H4" s="19"/>
    </row>
    <row r="5" spans="1:8" s="28" customFormat="1" ht="33.75" customHeight="1" x14ac:dyDescent="0.25">
      <c r="A5" s="195"/>
      <c r="B5" s="9" t="s">
        <v>8</v>
      </c>
      <c r="C5" s="8" t="s">
        <v>254</v>
      </c>
      <c r="D5" s="13" t="str">
        <f>CONCATENATE(formula_source!D8, "/", formula_source!D9, ".Rdata")</f>
        <v>/path/to/folder/IDSL.UFA/IPDB_folder/IPDB_name.Rdata</v>
      </c>
      <c r="E5" s="19" t="s">
        <v>93</v>
      </c>
      <c r="F5" s="19"/>
      <c r="G5" s="19"/>
      <c r="H5" s="19"/>
    </row>
    <row r="6" spans="1:8" s="28" customFormat="1" ht="31.5" customHeight="1" x14ac:dyDescent="0.25">
      <c r="A6" s="195"/>
      <c r="B6" s="9" t="s">
        <v>9</v>
      </c>
      <c r="C6" s="8" t="s">
        <v>204</v>
      </c>
      <c r="D6" s="13" t="s">
        <v>24</v>
      </c>
      <c r="E6" s="19" t="s">
        <v>191</v>
      </c>
      <c r="F6" s="19"/>
      <c r="G6" s="19"/>
      <c r="H6" s="19"/>
    </row>
    <row r="7" spans="1:8" s="28" customFormat="1" ht="31.5" customHeight="1" x14ac:dyDescent="0.25">
      <c r="A7" s="195"/>
      <c r="B7" s="9" t="s">
        <v>10</v>
      </c>
      <c r="C7" s="8" t="s">
        <v>216</v>
      </c>
      <c r="D7" s="13" t="s">
        <v>25</v>
      </c>
      <c r="E7" s="19" t="s">
        <v>272</v>
      </c>
      <c r="F7" s="19"/>
      <c r="G7" s="19"/>
      <c r="H7" s="19"/>
    </row>
    <row r="8" spans="1:8" s="28" customFormat="1" ht="36" customHeight="1" x14ac:dyDescent="0.25">
      <c r="A8" s="195"/>
      <c r="B8" s="9" t="s">
        <v>11</v>
      </c>
      <c r="C8" s="8" t="s">
        <v>215</v>
      </c>
      <c r="D8" s="13" t="s">
        <v>25</v>
      </c>
      <c r="E8" s="19" t="s">
        <v>239</v>
      </c>
      <c r="F8" s="19"/>
      <c r="G8" s="19"/>
      <c r="H8" s="19"/>
    </row>
    <row r="9" spans="1:8" s="28" customFormat="1" ht="36" customHeight="1" x14ac:dyDescent="0.25">
      <c r="A9" s="195"/>
      <c r="B9" s="9" t="s">
        <v>12</v>
      </c>
      <c r="C9" s="8" t="s">
        <v>205</v>
      </c>
      <c r="D9" s="13" t="s">
        <v>25</v>
      </c>
      <c r="E9" s="19" t="s">
        <v>240</v>
      </c>
      <c r="F9" s="19"/>
      <c r="G9" s="19"/>
      <c r="H9" s="19"/>
    </row>
    <row r="10" spans="1:8" s="28" customFormat="1" ht="32.25" customHeight="1" thickBot="1" x14ac:dyDescent="0.3">
      <c r="A10" s="196"/>
      <c r="B10" s="105" t="s">
        <v>13</v>
      </c>
      <c r="C10" s="106" t="s">
        <v>206</v>
      </c>
      <c r="D10" s="107">
        <v>35</v>
      </c>
      <c r="E10" s="108" t="s">
        <v>32</v>
      </c>
      <c r="F10" s="107"/>
      <c r="G10" s="107"/>
      <c r="H10" s="107"/>
    </row>
    <row r="11" spans="1:8" s="28" customFormat="1" ht="33.75" customHeight="1" thickTop="1" x14ac:dyDescent="0.25">
      <c r="A11" s="197" t="s">
        <v>34</v>
      </c>
      <c r="B11" s="101" t="s">
        <v>14</v>
      </c>
      <c r="C11" s="102" t="s">
        <v>38</v>
      </c>
      <c r="D11" s="103" t="s">
        <v>238</v>
      </c>
      <c r="E11" s="104"/>
      <c r="F11" s="103"/>
      <c r="G11" s="103"/>
      <c r="H11" s="103"/>
    </row>
    <row r="12" spans="1:8" s="28" customFormat="1" ht="37.15" customHeight="1" x14ac:dyDescent="0.25">
      <c r="A12" s="198"/>
      <c r="B12" s="5" t="s">
        <v>15</v>
      </c>
      <c r="C12" s="10" t="s">
        <v>33</v>
      </c>
      <c r="D12" s="11" t="s">
        <v>77</v>
      </c>
      <c r="E12" s="14" t="s">
        <v>91</v>
      </c>
      <c r="F12" s="11"/>
      <c r="G12" s="11"/>
      <c r="H12" s="11"/>
    </row>
    <row r="13" spans="1:8" s="28" customFormat="1" ht="35.450000000000003" customHeight="1" x14ac:dyDescent="0.25">
      <c r="A13" s="198"/>
      <c r="B13" s="5" t="s">
        <v>16</v>
      </c>
      <c r="C13" s="10" t="s">
        <v>31</v>
      </c>
      <c r="D13" s="11" t="s">
        <v>0</v>
      </c>
      <c r="E13" s="14" t="s">
        <v>235</v>
      </c>
      <c r="F13" s="11"/>
      <c r="G13" s="11"/>
      <c r="H13" s="11"/>
    </row>
    <row r="14" spans="1:8" s="28" customFormat="1" ht="36.75" customHeight="1" x14ac:dyDescent="0.25">
      <c r="A14" s="198"/>
      <c r="B14" s="5" t="s">
        <v>17</v>
      </c>
      <c r="C14" s="10" t="s">
        <v>84</v>
      </c>
      <c r="D14" s="11" t="s">
        <v>226</v>
      </c>
      <c r="E14" s="14" t="s">
        <v>273</v>
      </c>
      <c r="F14" s="11"/>
      <c r="G14" s="11"/>
      <c r="H14" s="11"/>
    </row>
    <row r="15" spans="1:8" s="28" customFormat="1" ht="38.25" customHeight="1" thickBot="1" x14ac:dyDescent="0.3">
      <c r="A15" s="199"/>
      <c r="B15" s="113" t="s">
        <v>18</v>
      </c>
      <c r="C15" s="114" t="s">
        <v>30</v>
      </c>
      <c r="D15" s="115" t="s">
        <v>270</v>
      </c>
      <c r="E15" s="116" t="s">
        <v>94</v>
      </c>
      <c r="F15" s="115"/>
      <c r="G15" s="115"/>
      <c r="H15" s="115"/>
    </row>
    <row r="16" spans="1:8" s="28" customFormat="1" ht="21.75" customHeight="1" thickTop="1" x14ac:dyDescent="0.25">
      <c r="A16" s="190" t="s">
        <v>222</v>
      </c>
      <c r="B16" s="109" t="s">
        <v>19</v>
      </c>
      <c r="C16" s="110" t="s">
        <v>97</v>
      </c>
      <c r="D16" s="111" t="s">
        <v>98</v>
      </c>
      <c r="E16" s="112" t="s">
        <v>99</v>
      </c>
      <c r="F16" s="111"/>
      <c r="G16" s="111"/>
      <c r="H16" s="111"/>
    </row>
    <row r="17" spans="1:8" s="28" customFormat="1" ht="21.75" customHeight="1" x14ac:dyDescent="0.25">
      <c r="A17" s="191"/>
      <c r="B17" s="6" t="s">
        <v>39</v>
      </c>
      <c r="C17" s="7" t="s">
        <v>95</v>
      </c>
      <c r="D17" s="12">
        <v>0.01</v>
      </c>
      <c r="E17" s="15" t="s">
        <v>28</v>
      </c>
      <c r="F17" s="12">
        <v>0.01</v>
      </c>
      <c r="G17" s="12">
        <v>2E-3</v>
      </c>
      <c r="H17" s="12">
        <v>1E-3</v>
      </c>
    </row>
    <row r="18" spans="1:8" s="28" customFormat="1" ht="21.75" customHeight="1" x14ac:dyDescent="0.25">
      <c r="A18" s="191"/>
      <c r="B18" s="6" t="s">
        <v>81</v>
      </c>
      <c r="C18" s="7" t="s">
        <v>288</v>
      </c>
      <c r="D18" s="12">
        <v>5</v>
      </c>
      <c r="E18" s="15" t="s">
        <v>90</v>
      </c>
      <c r="F18" s="12">
        <v>10</v>
      </c>
      <c r="G18" s="12">
        <v>5</v>
      </c>
      <c r="H18" s="12">
        <v>2</v>
      </c>
    </row>
    <row r="19" spans="1:8" s="28" customFormat="1" ht="21" customHeight="1" x14ac:dyDescent="0.25">
      <c r="A19" s="191"/>
      <c r="B19" s="6" t="s">
        <v>82</v>
      </c>
      <c r="C19" s="7" t="s">
        <v>287</v>
      </c>
      <c r="D19" s="12">
        <v>950</v>
      </c>
      <c r="E19" s="15" t="s">
        <v>80</v>
      </c>
      <c r="F19" s="12">
        <v>950</v>
      </c>
      <c r="G19" s="12">
        <v>950</v>
      </c>
      <c r="H19" s="12">
        <v>950</v>
      </c>
    </row>
    <row r="20" spans="1:8" s="28" customFormat="1" ht="34.5" customHeight="1" x14ac:dyDescent="0.25">
      <c r="A20" s="191"/>
      <c r="B20" s="6" t="s">
        <v>20</v>
      </c>
      <c r="C20" s="7" t="s">
        <v>78</v>
      </c>
      <c r="D20" s="12">
        <v>2</v>
      </c>
      <c r="E20" s="15" t="s">
        <v>285</v>
      </c>
      <c r="F20" s="12"/>
      <c r="G20" s="12"/>
      <c r="H20" s="12"/>
    </row>
    <row r="21" spans="1:8" s="28" customFormat="1" ht="36" customHeight="1" x14ac:dyDescent="0.25">
      <c r="A21" s="191"/>
      <c r="B21" s="6" t="s">
        <v>21</v>
      </c>
      <c r="C21" s="7" t="s">
        <v>244</v>
      </c>
      <c r="D21" s="12">
        <v>5</v>
      </c>
      <c r="E21" s="15" t="s">
        <v>285</v>
      </c>
      <c r="F21" s="12"/>
      <c r="G21" s="12"/>
      <c r="H21" s="12"/>
    </row>
    <row r="22" spans="1:8" s="28" customFormat="1" ht="35.450000000000003" customHeight="1" thickBot="1" x14ac:dyDescent="0.3">
      <c r="A22" s="191"/>
      <c r="B22" s="117" t="s">
        <v>22</v>
      </c>
      <c r="C22" s="118" t="s">
        <v>286</v>
      </c>
      <c r="D22" s="119" t="s">
        <v>221</v>
      </c>
      <c r="E22" s="120" t="s">
        <v>105</v>
      </c>
      <c r="F22" s="119"/>
      <c r="G22" s="119"/>
      <c r="H22" s="119"/>
    </row>
    <row r="23" spans="1:8" s="28" customFormat="1" ht="24.6" customHeight="1" x14ac:dyDescent="0.25">
      <c r="A23" s="192"/>
      <c r="B23" s="125" t="s">
        <v>23</v>
      </c>
      <c r="C23" s="126" t="s">
        <v>207</v>
      </c>
      <c r="D23" s="127" t="s">
        <v>25</v>
      </c>
      <c r="E23" s="128" t="s">
        <v>192</v>
      </c>
      <c r="F23" s="127"/>
      <c r="G23" s="127"/>
      <c r="H23" s="129"/>
    </row>
    <row r="24" spans="1:8" s="28" customFormat="1" ht="33" customHeight="1" x14ac:dyDescent="0.25">
      <c r="A24" s="192"/>
      <c r="B24" s="130" t="s">
        <v>96</v>
      </c>
      <c r="C24" s="85" t="s">
        <v>83</v>
      </c>
      <c r="D24" s="86" t="s">
        <v>214</v>
      </c>
      <c r="E24" s="87" t="s">
        <v>92</v>
      </c>
      <c r="F24" s="86"/>
      <c r="G24" s="86"/>
      <c r="H24" s="131"/>
    </row>
    <row r="25" spans="1:8" s="40" customFormat="1" ht="45.75" customHeight="1" thickBot="1" x14ac:dyDescent="0.3">
      <c r="A25" s="193"/>
      <c r="B25" s="132" t="s">
        <v>106</v>
      </c>
      <c r="C25" s="133" t="s">
        <v>208</v>
      </c>
      <c r="D25" s="134" t="s">
        <v>227</v>
      </c>
      <c r="E25" s="135" t="s">
        <v>271</v>
      </c>
      <c r="F25" s="134"/>
      <c r="G25" s="134"/>
      <c r="H25" s="136"/>
    </row>
    <row r="26" spans="1:8" s="28" customFormat="1" ht="35.25" customHeight="1" thickTop="1" x14ac:dyDescent="0.25">
      <c r="A26" s="200" t="s">
        <v>86</v>
      </c>
      <c r="B26" s="121" t="s">
        <v>107</v>
      </c>
      <c r="C26" s="122" t="s">
        <v>280</v>
      </c>
      <c r="D26" s="123" t="s">
        <v>228</v>
      </c>
      <c r="E26" s="124" t="s">
        <v>257</v>
      </c>
      <c r="F26" s="123"/>
      <c r="G26" s="123"/>
      <c r="H26" s="123"/>
    </row>
    <row r="27" spans="1:8" s="28" customFormat="1" ht="46.5" customHeight="1" x14ac:dyDescent="0.25">
      <c r="A27" s="201"/>
      <c r="B27" s="88" t="s">
        <v>124</v>
      </c>
      <c r="C27" s="89" t="s">
        <v>281</v>
      </c>
      <c r="D27" s="90" t="s">
        <v>229</v>
      </c>
      <c r="E27" s="91" t="s">
        <v>243</v>
      </c>
      <c r="F27" s="90"/>
      <c r="G27" s="90"/>
      <c r="H27" s="90"/>
    </row>
    <row r="28" spans="1:8" s="28" customFormat="1" ht="21.6" customHeight="1" x14ac:dyDescent="0.25">
      <c r="A28" s="201"/>
      <c r="B28" s="88" t="s">
        <v>156</v>
      </c>
      <c r="C28" s="89" t="s">
        <v>255</v>
      </c>
      <c r="D28" s="92">
        <v>50</v>
      </c>
      <c r="E28" s="91" t="s">
        <v>27</v>
      </c>
      <c r="F28" s="93"/>
      <c r="G28" s="93"/>
      <c r="H28" s="93"/>
    </row>
    <row r="29" spans="1:8" s="28" customFormat="1" ht="33" customHeight="1" x14ac:dyDescent="0.25">
      <c r="A29" s="201"/>
      <c r="B29" s="88" t="s">
        <v>193</v>
      </c>
      <c r="C29" s="89" t="s">
        <v>256</v>
      </c>
      <c r="D29" s="92">
        <v>20</v>
      </c>
      <c r="E29" s="91" t="s">
        <v>27</v>
      </c>
      <c r="F29" s="93"/>
      <c r="G29" s="93"/>
      <c r="H29" s="93"/>
    </row>
    <row r="30" spans="1:8" s="28" customFormat="1" ht="48" customHeight="1" thickBot="1" x14ac:dyDescent="0.3">
      <c r="A30" s="202"/>
      <c r="B30" s="137" t="s">
        <v>218</v>
      </c>
      <c r="C30" s="138" t="s">
        <v>219</v>
      </c>
      <c r="D30" s="139" t="s">
        <v>24</v>
      </c>
      <c r="E30" s="140" t="s">
        <v>274</v>
      </c>
      <c r="F30" s="139"/>
      <c r="G30" s="139"/>
      <c r="H30" s="139"/>
    </row>
    <row r="31" spans="1:8" ht="16.5" thickTop="1" x14ac:dyDescent="0.25"/>
  </sheetData>
  <mergeCells count="4">
    <mergeCell ref="A16:A25"/>
    <mergeCell ref="A2:A10"/>
    <mergeCell ref="A11:A15"/>
    <mergeCell ref="A26:A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zoomScale="80" zoomScaleNormal="80" workbookViewId="0">
      <pane ySplit="1" topLeftCell="A2" activePane="bottomLeft" state="frozen"/>
      <selection pane="bottomLeft"/>
    </sheetView>
  </sheetViews>
  <sheetFormatPr defaultColWidth="9.140625" defaultRowHeight="15.75" x14ac:dyDescent="0.25"/>
  <cols>
    <col min="1" max="1" width="36" style="21" bestFit="1" customWidth="1"/>
    <col min="2" max="2" width="37" style="22" customWidth="1"/>
    <col min="3" max="3" width="23" style="22" bestFit="1" customWidth="1"/>
    <col min="4" max="4" width="19.28515625" style="21" customWidth="1"/>
    <col min="5" max="5" width="58" style="21" customWidth="1"/>
    <col min="6" max="6" width="79.140625" style="21" customWidth="1"/>
    <col min="7" max="7" width="34.85546875" style="21" customWidth="1"/>
    <col min="8" max="16384" width="9.140625" style="21"/>
  </cols>
  <sheetData>
    <row r="1" spans="1:7" s="20" customFormat="1" ht="45.75" customHeight="1" thickBot="1" x14ac:dyDescent="0.35">
      <c r="A1" s="98" t="s">
        <v>26</v>
      </c>
      <c r="B1" s="75" t="s">
        <v>40</v>
      </c>
      <c r="C1" s="75" t="s">
        <v>258</v>
      </c>
      <c r="D1" s="76" t="s">
        <v>100</v>
      </c>
      <c r="E1" s="76" t="s">
        <v>101</v>
      </c>
      <c r="F1" s="77" t="s">
        <v>36</v>
      </c>
      <c r="G1" s="75" t="s">
        <v>289</v>
      </c>
    </row>
    <row r="2" spans="1:7" s="23" customFormat="1" ht="28.5" customHeight="1" thickTop="1" x14ac:dyDescent="0.2">
      <c r="A2" s="227" t="s">
        <v>217</v>
      </c>
      <c r="B2" s="69"/>
      <c r="C2" s="69"/>
      <c r="D2" s="69" t="s">
        <v>42</v>
      </c>
      <c r="E2" s="69" t="s">
        <v>43</v>
      </c>
      <c r="F2" s="82"/>
      <c r="G2" s="183"/>
    </row>
    <row r="3" spans="1:7" s="23" customFormat="1" ht="16.5" customHeight="1" thickBot="1" x14ac:dyDescent="0.25">
      <c r="A3" s="228"/>
      <c r="B3" s="68" t="s">
        <v>102</v>
      </c>
      <c r="C3" s="74"/>
      <c r="D3" s="73">
        <v>50</v>
      </c>
      <c r="E3" s="73">
        <v>1200</v>
      </c>
      <c r="F3" s="81"/>
      <c r="G3" s="184"/>
    </row>
    <row r="4" spans="1:7" s="23" customFormat="1" ht="15.75" customHeight="1" thickTop="1" x14ac:dyDescent="0.2">
      <c r="A4" s="229" t="s">
        <v>79</v>
      </c>
      <c r="B4" s="71" t="s">
        <v>44</v>
      </c>
      <c r="C4" s="72" t="s">
        <v>45</v>
      </c>
      <c r="D4" s="66">
        <v>3</v>
      </c>
      <c r="E4" s="66">
        <v>50</v>
      </c>
      <c r="F4" s="82"/>
      <c r="G4" s="183"/>
    </row>
    <row r="5" spans="1:7" s="23" customFormat="1" ht="15.75" customHeight="1" x14ac:dyDescent="0.2">
      <c r="A5" s="213"/>
      <c r="B5" s="24" t="s">
        <v>46</v>
      </c>
      <c r="C5" s="25" t="s">
        <v>41</v>
      </c>
      <c r="D5" s="26">
        <v>0</v>
      </c>
      <c r="E5" s="26">
        <v>0</v>
      </c>
      <c r="F5" s="83"/>
      <c r="G5" s="185"/>
    </row>
    <row r="6" spans="1:7" s="23" customFormat="1" ht="15.75" customHeight="1" x14ac:dyDescent="0.2">
      <c r="A6" s="213"/>
      <c r="B6" s="24" t="s">
        <v>47</v>
      </c>
      <c r="C6" s="25" t="s">
        <v>48</v>
      </c>
      <c r="D6" s="26">
        <v>0</v>
      </c>
      <c r="E6" s="26">
        <v>0</v>
      </c>
      <c r="F6" s="83"/>
      <c r="G6" s="185"/>
    </row>
    <row r="7" spans="1:7" s="23" customFormat="1" ht="15.75" customHeight="1" x14ac:dyDescent="0.2">
      <c r="A7" s="213"/>
      <c r="B7" s="24" t="s">
        <v>49</v>
      </c>
      <c r="C7" s="25" t="s">
        <v>50</v>
      </c>
      <c r="D7" s="26">
        <v>0</v>
      </c>
      <c r="E7" s="26">
        <v>0</v>
      </c>
      <c r="F7" s="83"/>
      <c r="G7" s="185"/>
    </row>
    <row r="8" spans="1:7" s="23" customFormat="1" ht="33.75" customHeight="1" x14ac:dyDescent="0.2">
      <c r="A8" s="213"/>
      <c r="B8" s="177" t="s">
        <v>261</v>
      </c>
      <c r="C8" s="25" t="s">
        <v>87</v>
      </c>
      <c r="D8" s="26">
        <v>0</v>
      </c>
      <c r="E8" s="26">
        <v>0</v>
      </c>
      <c r="F8" s="84" t="s">
        <v>283</v>
      </c>
      <c r="G8" s="185"/>
    </row>
    <row r="9" spans="1:7" s="23" customFormat="1" ht="15.75" customHeight="1" x14ac:dyDescent="0.2">
      <c r="A9" s="213"/>
      <c r="B9" s="24" t="s">
        <v>51</v>
      </c>
      <c r="C9" s="25" t="s">
        <v>52</v>
      </c>
      <c r="D9" s="26">
        <v>0</v>
      </c>
      <c r="E9" s="26">
        <v>0</v>
      </c>
      <c r="F9" s="83"/>
      <c r="G9" s="185"/>
    </row>
    <row r="10" spans="1:7" s="23" customFormat="1" ht="15.75" customHeight="1" x14ac:dyDescent="0.2">
      <c r="A10" s="213"/>
      <c r="B10" s="24" t="s">
        <v>53</v>
      </c>
      <c r="C10" s="25" t="s">
        <v>54</v>
      </c>
      <c r="D10" s="26">
        <v>0</v>
      </c>
      <c r="E10" s="26">
        <v>1</v>
      </c>
      <c r="F10" s="83"/>
      <c r="G10" s="185"/>
    </row>
    <row r="11" spans="1:7" s="23" customFormat="1" ht="15.75" customHeight="1" x14ac:dyDescent="0.2">
      <c r="A11" s="213"/>
      <c r="B11" s="24" t="s">
        <v>55</v>
      </c>
      <c r="C11" s="25" t="s">
        <v>56</v>
      </c>
      <c r="D11" s="26">
        <v>0</v>
      </c>
      <c r="E11" s="26">
        <v>0</v>
      </c>
      <c r="F11" s="83"/>
      <c r="G11" s="185"/>
    </row>
    <row r="12" spans="1:7" s="23" customFormat="1" ht="15.75" customHeight="1" thickBot="1" x14ac:dyDescent="0.25">
      <c r="A12" s="214"/>
      <c r="B12" s="70" t="s">
        <v>57</v>
      </c>
      <c r="C12" s="80" t="s">
        <v>58</v>
      </c>
      <c r="D12" s="73">
        <v>0</v>
      </c>
      <c r="E12" s="73">
        <v>0</v>
      </c>
      <c r="F12" s="81"/>
      <c r="G12" s="184"/>
    </row>
    <row r="13" spans="1:7" s="23" customFormat="1" ht="15.75" customHeight="1" thickTop="1" x14ac:dyDescent="0.2">
      <c r="A13" s="230" t="s">
        <v>89</v>
      </c>
      <c r="B13" s="71" t="s">
        <v>61</v>
      </c>
      <c r="C13" s="72" t="s">
        <v>62</v>
      </c>
      <c r="D13" s="66">
        <v>0</v>
      </c>
      <c r="E13" s="66">
        <v>2</v>
      </c>
      <c r="F13" s="82"/>
      <c r="G13" s="183"/>
    </row>
    <row r="14" spans="1:7" s="23" customFormat="1" ht="15.75" customHeight="1" x14ac:dyDescent="0.2">
      <c r="A14" s="230"/>
      <c r="B14" s="24" t="s">
        <v>63</v>
      </c>
      <c r="C14" s="25" t="s">
        <v>64</v>
      </c>
      <c r="D14" s="26">
        <v>0</v>
      </c>
      <c r="E14" s="26">
        <f>2*E4+3*E13+6</f>
        <v>112</v>
      </c>
      <c r="F14" s="83"/>
      <c r="G14" s="185"/>
    </row>
    <row r="15" spans="1:7" s="23" customFormat="1" ht="15.75" customHeight="1" x14ac:dyDescent="0.2">
      <c r="A15" s="230"/>
      <c r="B15" s="24" t="s">
        <v>65</v>
      </c>
      <c r="C15" s="25" t="s">
        <v>66</v>
      </c>
      <c r="D15" s="26">
        <v>0</v>
      </c>
      <c r="E15" s="26">
        <v>0</v>
      </c>
      <c r="F15" s="83"/>
      <c r="G15" s="185"/>
    </row>
    <row r="16" spans="1:7" s="23" customFormat="1" ht="15.75" customHeight="1" x14ac:dyDescent="0.2">
      <c r="A16" s="230"/>
      <c r="B16" s="24" t="s">
        <v>67</v>
      </c>
      <c r="C16" s="25" t="s">
        <v>68</v>
      </c>
      <c r="D16" s="26">
        <v>0</v>
      </c>
      <c r="E16" s="26">
        <v>0</v>
      </c>
      <c r="F16" s="83"/>
      <c r="G16" s="185"/>
    </row>
    <row r="17" spans="1:7" s="23" customFormat="1" ht="15.75" customHeight="1" x14ac:dyDescent="0.2">
      <c r="A17" s="230"/>
      <c r="B17" s="24" t="s">
        <v>69</v>
      </c>
      <c r="C17" s="25" t="s">
        <v>70</v>
      </c>
      <c r="D17" s="26">
        <v>0</v>
      </c>
      <c r="E17" s="26">
        <v>0</v>
      </c>
      <c r="F17" s="83"/>
      <c r="G17" s="185"/>
    </row>
    <row r="18" spans="1:7" s="23" customFormat="1" ht="49.5" customHeight="1" x14ac:dyDescent="0.2">
      <c r="A18" s="230"/>
      <c r="B18" s="24" t="s">
        <v>262</v>
      </c>
      <c r="C18" s="25" t="s">
        <v>88</v>
      </c>
      <c r="D18" s="26">
        <v>0</v>
      </c>
      <c r="E18" s="26">
        <v>0</v>
      </c>
      <c r="F18" s="84" t="s">
        <v>284</v>
      </c>
      <c r="G18" s="185"/>
    </row>
    <row r="19" spans="1:7" s="23" customFormat="1" ht="15.75" customHeight="1" x14ac:dyDescent="0.2">
      <c r="A19" s="230"/>
      <c r="B19" s="24" t="s">
        <v>71</v>
      </c>
      <c r="C19" s="25" t="s">
        <v>72</v>
      </c>
      <c r="D19" s="26">
        <v>0</v>
      </c>
      <c r="E19" s="26">
        <v>1</v>
      </c>
      <c r="F19" s="83"/>
      <c r="G19" s="185"/>
    </row>
    <row r="20" spans="1:7" s="23" customFormat="1" ht="15.75" customHeight="1" x14ac:dyDescent="0.2">
      <c r="A20" s="230"/>
      <c r="B20" s="24" t="s">
        <v>73</v>
      </c>
      <c r="C20" s="25" t="s">
        <v>74</v>
      </c>
      <c r="D20" s="26">
        <v>0</v>
      </c>
      <c r="E20" s="26">
        <v>10</v>
      </c>
      <c r="F20" s="83"/>
      <c r="G20" s="185"/>
    </row>
    <row r="21" spans="1:7" s="23" customFormat="1" ht="15.75" customHeight="1" thickBot="1" x14ac:dyDescent="0.25">
      <c r="A21" s="230"/>
      <c r="B21" s="70" t="s">
        <v>75</v>
      </c>
      <c r="C21" s="80" t="s">
        <v>76</v>
      </c>
      <c r="D21" s="73">
        <v>0</v>
      </c>
      <c r="E21" s="73">
        <v>1</v>
      </c>
      <c r="F21" s="81"/>
      <c r="G21" s="184"/>
    </row>
    <row r="22" spans="1:7" s="23" customFormat="1" ht="34.5" customHeight="1" thickTop="1" x14ac:dyDescent="0.2">
      <c r="A22" s="210" t="s">
        <v>269</v>
      </c>
      <c r="B22" s="231" t="s">
        <v>259</v>
      </c>
      <c r="C22" s="231"/>
      <c r="D22" s="231"/>
      <c r="E22" s="79" t="b">
        <v>1</v>
      </c>
      <c r="F22" s="78" t="s">
        <v>265</v>
      </c>
      <c r="G22" s="183"/>
    </row>
    <row r="23" spans="1:7" s="23" customFormat="1" ht="52.5" customHeight="1" x14ac:dyDescent="0.2">
      <c r="A23" s="211"/>
      <c r="B23" s="208" t="s">
        <v>260</v>
      </c>
      <c r="C23" s="208"/>
      <c r="D23" s="208"/>
      <c r="E23" s="27" t="b">
        <v>1</v>
      </c>
      <c r="F23" s="84" t="s">
        <v>266</v>
      </c>
      <c r="G23" s="185"/>
    </row>
    <row r="24" spans="1:7" s="23" customFormat="1" ht="34.5" customHeight="1" x14ac:dyDescent="0.2">
      <c r="A24" s="211"/>
      <c r="B24" s="208" t="s">
        <v>103</v>
      </c>
      <c r="C24" s="208"/>
      <c r="D24" s="208"/>
      <c r="E24" s="26" t="s">
        <v>212</v>
      </c>
      <c r="F24" s="84" t="s">
        <v>267</v>
      </c>
      <c r="G24" s="185"/>
    </row>
    <row r="25" spans="1:7" s="23" customFormat="1" ht="63" customHeight="1" thickBot="1" x14ac:dyDescent="0.25">
      <c r="A25" s="212"/>
      <c r="B25" s="209" t="s">
        <v>263</v>
      </c>
      <c r="C25" s="209"/>
      <c r="D25" s="209"/>
      <c r="E25" s="67">
        <v>6</v>
      </c>
      <c r="F25" s="178" t="s">
        <v>282</v>
      </c>
      <c r="G25" s="184"/>
    </row>
    <row r="26" spans="1:7" s="23" customFormat="1" ht="34.5" customHeight="1" thickTop="1" x14ac:dyDescent="0.2">
      <c r="A26" s="213" t="s">
        <v>196</v>
      </c>
      <c r="B26" s="224" t="s">
        <v>59</v>
      </c>
      <c r="C26" s="225"/>
      <c r="D26" s="226"/>
      <c r="E26" s="79" t="b">
        <v>1</v>
      </c>
      <c r="F26" s="78" t="s">
        <v>251</v>
      </c>
      <c r="G26" s="183"/>
    </row>
    <row r="27" spans="1:7" s="23" customFormat="1" ht="80.25" customHeight="1" x14ac:dyDescent="0.2">
      <c r="A27" s="213"/>
      <c r="B27" s="215" t="s">
        <v>60</v>
      </c>
      <c r="C27" s="216"/>
      <c r="D27" s="217"/>
      <c r="E27" s="79" t="s">
        <v>268</v>
      </c>
      <c r="F27" s="78" t="s">
        <v>264</v>
      </c>
      <c r="G27" s="185"/>
    </row>
    <row r="28" spans="1:7" ht="81.75" customHeight="1" x14ac:dyDescent="0.2">
      <c r="A28" s="213"/>
      <c r="B28" s="215" t="s">
        <v>104</v>
      </c>
      <c r="C28" s="216"/>
      <c r="D28" s="217"/>
      <c r="E28" s="27" t="s">
        <v>213</v>
      </c>
      <c r="F28" s="84" t="s">
        <v>209</v>
      </c>
      <c r="G28" s="203" t="s">
        <v>290</v>
      </c>
    </row>
    <row r="29" spans="1:7" s="23" customFormat="1" ht="18" customHeight="1" x14ac:dyDescent="0.2">
      <c r="A29" s="213"/>
      <c r="B29" s="215" t="s">
        <v>210</v>
      </c>
      <c r="C29" s="216"/>
      <c r="D29" s="217"/>
      <c r="E29" s="26">
        <v>5.0000000000000001E-3</v>
      </c>
      <c r="F29" s="83" t="s">
        <v>201</v>
      </c>
      <c r="G29" s="204"/>
    </row>
    <row r="30" spans="1:7" s="23" customFormat="1" ht="51" customHeight="1" x14ac:dyDescent="0.2">
      <c r="A30" s="213"/>
      <c r="B30" s="205" t="s">
        <v>225</v>
      </c>
      <c r="C30" s="206"/>
      <c r="D30" s="207"/>
      <c r="E30" s="26" t="s">
        <v>252</v>
      </c>
      <c r="F30" s="84" t="s">
        <v>253</v>
      </c>
      <c r="G30" s="185"/>
    </row>
    <row r="31" spans="1:7" s="23" customFormat="1" ht="18" customHeight="1" x14ac:dyDescent="0.25">
      <c r="A31" s="213"/>
      <c r="B31" s="218" t="s">
        <v>206</v>
      </c>
      <c r="C31" s="219"/>
      <c r="D31" s="220"/>
      <c r="E31" s="26">
        <v>16</v>
      </c>
      <c r="F31" s="83" t="s">
        <v>32</v>
      </c>
      <c r="G31" s="185"/>
    </row>
    <row r="32" spans="1:7" s="23" customFormat="1" ht="37.9" customHeight="1" x14ac:dyDescent="0.2">
      <c r="A32" s="213"/>
      <c r="B32" s="205" t="s">
        <v>197</v>
      </c>
      <c r="C32" s="206"/>
      <c r="D32" s="207"/>
      <c r="E32" s="27" t="str">
        <f>CONCATENATE(parameters!D15, "/IPDB_folder")</f>
        <v>/path/to/folder/IDSL.UFA/IPDB_folder</v>
      </c>
      <c r="F32" s="83"/>
      <c r="G32" s="185"/>
    </row>
    <row r="33" spans="1:7" s="23" customFormat="1" ht="20.25" customHeight="1" thickBot="1" x14ac:dyDescent="0.25">
      <c r="A33" s="214"/>
      <c r="B33" s="221" t="s">
        <v>198</v>
      </c>
      <c r="C33" s="222"/>
      <c r="D33" s="223"/>
      <c r="E33" s="67" t="s">
        <v>278</v>
      </c>
      <c r="F33" s="81" t="s">
        <v>194</v>
      </c>
      <c r="G33" s="184"/>
    </row>
    <row r="34" spans="1:7" ht="16.5" thickTop="1" x14ac:dyDescent="0.25"/>
  </sheetData>
  <mergeCells count="18">
    <mergeCell ref="A2:A3"/>
    <mergeCell ref="A4:A12"/>
    <mergeCell ref="B28:D28"/>
    <mergeCell ref="A13:A21"/>
    <mergeCell ref="B22:D22"/>
    <mergeCell ref="B27:D27"/>
    <mergeCell ref="A22:A25"/>
    <mergeCell ref="A26:A33"/>
    <mergeCell ref="B29:D29"/>
    <mergeCell ref="B31:D31"/>
    <mergeCell ref="B32:D32"/>
    <mergeCell ref="B33:D33"/>
    <mergeCell ref="B26:D26"/>
    <mergeCell ref="G28:G29"/>
    <mergeCell ref="B30:D30"/>
    <mergeCell ref="B23:D23"/>
    <mergeCell ref="B24:D24"/>
    <mergeCell ref="B25:D25"/>
  </mergeCells>
  <hyperlinks>
    <hyperlink ref="G28"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80" zoomScaleNormal="80" workbookViewId="0">
      <pane ySplit="1" topLeftCell="A2" activePane="bottomLeft" state="frozen"/>
      <selection pane="bottomLeft"/>
    </sheetView>
  </sheetViews>
  <sheetFormatPr defaultColWidth="9.140625" defaultRowHeight="15" x14ac:dyDescent="0.25"/>
  <cols>
    <col min="1" max="1" width="30.5703125" style="29" customWidth="1"/>
    <col min="2" max="2" width="17" style="29" customWidth="1"/>
    <col min="3" max="3" width="52" style="29" customWidth="1"/>
    <col min="4" max="4" width="75.5703125" style="29" customWidth="1"/>
    <col min="5" max="5" width="65.7109375" style="29" customWidth="1"/>
    <col min="6" max="6" width="29.28515625" style="29" customWidth="1"/>
    <col min="7" max="7" width="41.28515625" style="29" customWidth="1"/>
    <col min="8" max="8" width="47" style="29" customWidth="1"/>
    <col min="9" max="9" width="49.28515625" style="29" customWidth="1"/>
    <col min="10" max="16384" width="9.140625" style="29"/>
  </cols>
  <sheetData>
    <row r="1" spans="1:9" s="30" customFormat="1" ht="41.25" thickBot="1" x14ac:dyDescent="0.3">
      <c r="A1" s="98" t="s">
        <v>26</v>
      </c>
      <c r="B1" s="98" t="s">
        <v>37</v>
      </c>
      <c r="C1" s="98" t="s">
        <v>36</v>
      </c>
      <c r="D1" s="99" t="s">
        <v>4</v>
      </c>
      <c r="E1" s="145" t="s">
        <v>35</v>
      </c>
      <c r="F1" s="145" t="s">
        <v>289</v>
      </c>
      <c r="G1" s="100" t="s">
        <v>5</v>
      </c>
      <c r="H1" s="100" t="s">
        <v>6</v>
      </c>
      <c r="I1" s="100" t="s">
        <v>7</v>
      </c>
    </row>
    <row r="2" spans="1:9" s="31" customFormat="1" ht="35.450000000000003" customHeight="1" thickTop="1" x14ac:dyDescent="0.25">
      <c r="A2" s="232" t="s">
        <v>123</v>
      </c>
      <c r="B2" s="141" t="s">
        <v>110</v>
      </c>
      <c r="C2" s="142" t="s">
        <v>117</v>
      </c>
      <c r="D2" s="141" t="s">
        <v>237</v>
      </c>
      <c r="E2" s="143" t="s">
        <v>250</v>
      </c>
      <c r="F2" s="186"/>
      <c r="G2" s="144"/>
      <c r="H2" s="144"/>
      <c r="I2" s="144"/>
    </row>
    <row r="3" spans="1:9" s="31" customFormat="1" ht="27.75" customHeight="1" x14ac:dyDescent="0.25">
      <c r="A3" s="233"/>
      <c r="B3" s="32" t="s">
        <v>111</v>
      </c>
      <c r="C3" s="33" t="s">
        <v>210</v>
      </c>
      <c r="D3" s="41">
        <v>5.0000000000000001E-3</v>
      </c>
      <c r="E3" s="34" t="s">
        <v>201</v>
      </c>
      <c r="F3" s="247" t="s">
        <v>290</v>
      </c>
      <c r="G3" s="35" t="s">
        <v>118</v>
      </c>
      <c r="H3" s="35" t="s">
        <v>119</v>
      </c>
      <c r="I3" s="35" t="s">
        <v>120</v>
      </c>
    </row>
    <row r="4" spans="1:9" s="31" customFormat="1" ht="97.15" customHeight="1" x14ac:dyDescent="0.25">
      <c r="A4" s="233"/>
      <c r="B4" s="32" t="s">
        <v>112</v>
      </c>
      <c r="C4" s="33" t="s">
        <v>104</v>
      </c>
      <c r="D4" s="32" t="s">
        <v>121</v>
      </c>
      <c r="E4" s="34" t="s">
        <v>211</v>
      </c>
      <c r="F4" s="235"/>
      <c r="G4" s="36"/>
      <c r="H4" s="36"/>
      <c r="I4" s="36"/>
    </row>
    <row r="5" spans="1:9" s="31" customFormat="1" ht="50.25" customHeight="1" x14ac:dyDescent="0.25">
      <c r="A5" s="233"/>
      <c r="B5" s="32" t="s">
        <v>113</v>
      </c>
      <c r="C5" s="33" t="s">
        <v>225</v>
      </c>
      <c r="D5" s="32" t="s">
        <v>252</v>
      </c>
      <c r="E5" s="34" t="s">
        <v>253</v>
      </c>
      <c r="F5" s="187"/>
      <c r="G5" s="36"/>
      <c r="H5" s="36"/>
      <c r="I5" s="36"/>
    </row>
    <row r="6" spans="1:9" s="31" customFormat="1" ht="33" customHeight="1" x14ac:dyDescent="0.25">
      <c r="A6" s="233"/>
      <c r="B6" s="32" t="s">
        <v>114</v>
      </c>
      <c r="C6" s="33" t="s">
        <v>116</v>
      </c>
      <c r="D6" s="32" t="s">
        <v>132</v>
      </c>
      <c r="E6" s="37" t="s">
        <v>92</v>
      </c>
      <c r="F6" s="188"/>
      <c r="G6" s="36"/>
      <c r="H6" s="36"/>
      <c r="I6" s="36"/>
    </row>
    <row r="7" spans="1:9" s="31" customFormat="1" ht="26.25" customHeight="1" x14ac:dyDescent="0.25">
      <c r="A7" s="233"/>
      <c r="B7" s="32" t="s">
        <v>115</v>
      </c>
      <c r="C7" s="33" t="s">
        <v>206</v>
      </c>
      <c r="D7" s="32">
        <v>35</v>
      </c>
      <c r="E7" s="37" t="s">
        <v>32</v>
      </c>
      <c r="F7" s="188"/>
      <c r="G7" s="36"/>
      <c r="H7" s="36"/>
      <c r="I7" s="36"/>
    </row>
    <row r="8" spans="1:9" s="31" customFormat="1" ht="30" customHeight="1" x14ac:dyDescent="0.25">
      <c r="A8" s="233"/>
      <c r="B8" s="32" t="s">
        <v>122</v>
      </c>
      <c r="C8" s="33" t="s">
        <v>197</v>
      </c>
      <c r="D8" s="32" t="str">
        <f>CONCATENATE(parameters!D15, "/IPDB_folder")</f>
        <v>/path/to/folder/IDSL.UFA/IPDB_folder</v>
      </c>
      <c r="E8" s="38"/>
      <c r="F8" s="188"/>
      <c r="G8" s="32"/>
      <c r="H8" s="32"/>
      <c r="I8" s="32"/>
    </row>
    <row r="9" spans="1:9" ht="23.25" customHeight="1" thickBot="1" x14ac:dyDescent="0.3">
      <c r="A9" s="234"/>
      <c r="B9" s="146" t="s">
        <v>224</v>
      </c>
      <c r="C9" s="147" t="s">
        <v>195</v>
      </c>
      <c r="D9" s="146" t="s">
        <v>236</v>
      </c>
      <c r="E9" s="148" t="s">
        <v>194</v>
      </c>
      <c r="F9" s="189"/>
      <c r="G9" s="146"/>
      <c r="H9" s="146"/>
      <c r="I9" s="146"/>
    </row>
    <row r="10" spans="1:9" ht="15.75" thickTop="1" x14ac:dyDescent="0.25"/>
  </sheetData>
  <mergeCells count="2">
    <mergeCell ref="A2:A9"/>
    <mergeCell ref="F3:F4"/>
  </mergeCells>
  <hyperlinks>
    <hyperlink ref="F3"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79" zoomScaleNormal="79" workbookViewId="0">
      <pane ySplit="1" topLeftCell="A2" activePane="bottomLeft" state="frozen"/>
      <selection pane="bottomLeft"/>
    </sheetView>
  </sheetViews>
  <sheetFormatPr defaultColWidth="9.140625" defaultRowHeight="15.75" x14ac:dyDescent="0.25"/>
  <cols>
    <col min="1" max="1" width="35.7109375" style="17" customWidth="1"/>
    <col min="2" max="2" width="19" style="3" customWidth="1"/>
    <col min="3" max="3" width="70.85546875" style="4" customWidth="1"/>
    <col min="4" max="4" width="78.85546875" style="1" customWidth="1"/>
    <col min="5" max="5" width="81.28515625" style="16" customWidth="1"/>
    <col min="6" max="6" width="44.85546875" style="1" customWidth="1"/>
    <col min="7" max="7" width="37.7109375" style="1" customWidth="1"/>
    <col min="8" max="8" width="44.7109375" style="1" customWidth="1"/>
    <col min="9" max="16384" width="9.140625" style="2"/>
  </cols>
  <sheetData>
    <row r="1" spans="1:8" s="39" customFormat="1" ht="61.9" customHeight="1" thickBot="1" x14ac:dyDescent="0.3">
      <c r="A1" s="98" t="s">
        <v>181</v>
      </c>
      <c r="B1" s="98" t="s">
        <v>37</v>
      </c>
      <c r="C1" s="98" t="s">
        <v>36</v>
      </c>
      <c r="D1" s="99" t="s">
        <v>4</v>
      </c>
      <c r="E1" s="77" t="s">
        <v>35</v>
      </c>
      <c r="F1" s="54"/>
      <c r="G1" s="54"/>
      <c r="H1" s="54"/>
    </row>
    <row r="2" spans="1:8" s="28" customFormat="1" ht="37.5" customHeight="1" thickTop="1" x14ac:dyDescent="0.25">
      <c r="A2" s="237" t="s">
        <v>182</v>
      </c>
      <c r="B2" s="149" t="s">
        <v>157</v>
      </c>
      <c r="C2" s="150" t="s">
        <v>144</v>
      </c>
      <c r="D2" s="151" t="s">
        <v>24</v>
      </c>
      <c r="E2" s="152" t="s">
        <v>202</v>
      </c>
      <c r="F2" s="55"/>
      <c r="G2" s="55"/>
      <c r="H2" s="55"/>
    </row>
    <row r="3" spans="1:8" s="28" customFormat="1" ht="37.5" customHeight="1" x14ac:dyDescent="0.25">
      <c r="A3" s="238"/>
      <c r="B3" s="62" t="s">
        <v>158</v>
      </c>
      <c r="C3" s="63" t="s">
        <v>143</v>
      </c>
      <c r="D3" s="64" t="s">
        <v>230</v>
      </c>
      <c r="E3" s="65" t="s">
        <v>185</v>
      </c>
      <c r="F3" s="55"/>
      <c r="G3" s="55"/>
      <c r="H3" s="55"/>
    </row>
    <row r="4" spans="1:8" s="28" customFormat="1" ht="33.75" customHeight="1" x14ac:dyDescent="0.25">
      <c r="A4" s="238"/>
      <c r="B4" s="62" t="s">
        <v>159</v>
      </c>
      <c r="C4" s="63" t="s">
        <v>245</v>
      </c>
      <c r="D4" s="64" t="s">
        <v>24</v>
      </c>
      <c r="E4" s="65" t="s">
        <v>186</v>
      </c>
      <c r="F4" s="56"/>
      <c r="G4" s="56"/>
      <c r="H4" s="56"/>
    </row>
    <row r="5" spans="1:8" s="28" customFormat="1" ht="33.75" customHeight="1" x14ac:dyDescent="0.25">
      <c r="A5" s="238"/>
      <c r="B5" s="62" t="s">
        <v>160</v>
      </c>
      <c r="C5" s="63" t="s">
        <v>246</v>
      </c>
      <c r="D5" s="64" t="s">
        <v>24</v>
      </c>
      <c r="E5" s="65" t="s">
        <v>187</v>
      </c>
      <c r="F5" s="56"/>
      <c r="G5" s="56"/>
      <c r="H5" s="56"/>
    </row>
    <row r="6" spans="1:8" s="28" customFormat="1" ht="31.5" customHeight="1" thickBot="1" x14ac:dyDescent="0.3">
      <c r="A6" s="239"/>
      <c r="B6" s="153" t="s">
        <v>161</v>
      </c>
      <c r="C6" s="154" t="s">
        <v>206</v>
      </c>
      <c r="D6" s="155">
        <v>20</v>
      </c>
      <c r="E6" s="156" t="s">
        <v>32</v>
      </c>
      <c r="F6" s="56"/>
      <c r="G6" s="56"/>
      <c r="H6" s="56"/>
    </row>
    <row r="7" spans="1:8" s="28" customFormat="1" ht="27" customHeight="1" thickTop="1" x14ac:dyDescent="0.25">
      <c r="A7" s="197" t="s">
        <v>34</v>
      </c>
      <c r="B7" s="101" t="s">
        <v>162</v>
      </c>
      <c r="C7" s="102" t="s">
        <v>38</v>
      </c>
      <c r="D7" s="103" t="str">
        <f>parameters!D11</f>
        <v>/MS1/</v>
      </c>
      <c r="E7" s="104" t="s">
        <v>183</v>
      </c>
      <c r="F7" s="56"/>
      <c r="G7" s="56"/>
      <c r="H7" s="56"/>
    </row>
    <row r="8" spans="1:8" s="28" customFormat="1" ht="35.25" customHeight="1" x14ac:dyDescent="0.25">
      <c r="A8" s="198"/>
      <c r="B8" s="5" t="s">
        <v>163</v>
      </c>
      <c r="C8" s="10" t="s">
        <v>33</v>
      </c>
      <c r="D8" s="11" t="str">
        <f>parameters!D12</f>
        <v>All</v>
      </c>
      <c r="E8" s="14" t="s">
        <v>145</v>
      </c>
      <c r="F8" s="56"/>
      <c r="G8" s="56"/>
      <c r="H8" s="56"/>
    </row>
    <row r="9" spans="1:8" s="28" customFormat="1" ht="33.75" customHeight="1" x14ac:dyDescent="0.25">
      <c r="A9" s="198"/>
      <c r="B9" s="5" t="s">
        <v>164</v>
      </c>
      <c r="C9" s="10" t="s">
        <v>31</v>
      </c>
      <c r="D9" s="11" t="str">
        <f>parameters!D13</f>
        <v>mzML</v>
      </c>
      <c r="E9" s="14" t="s">
        <v>234</v>
      </c>
      <c r="F9" s="57"/>
      <c r="G9" s="57"/>
      <c r="H9" s="57"/>
    </row>
    <row r="10" spans="1:8" s="28" customFormat="1" ht="33.75" customHeight="1" x14ac:dyDescent="0.25">
      <c r="A10" s="198"/>
      <c r="B10" s="5" t="s">
        <v>165</v>
      </c>
      <c r="C10" s="10" t="s">
        <v>84</v>
      </c>
      <c r="D10" s="11" t="str">
        <f>parameters!D14</f>
        <v>/peaklists</v>
      </c>
      <c r="E10" s="14" t="s">
        <v>85</v>
      </c>
      <c r="F10" s="57"/>
      <c r="G10" s="57"/>
      <c r="H10" s="57"/>
    </row>
    <row r="11" spans="1:8" s="28" customFormat="1" ht="37.15" customHeight="1" thickBot="1" x14ac:dyDescent="0.3">
      <c r="A11" s="199"/>
      <c r="B11" s="113" t="s">
        <v>166</v>
      </c>
      <c r="C11" s="114" t="s">
        <v>184</v>
      </c>
      <c r="D11" s="115" t="str">
        <f>parameters!D15</f>
        <v>/path/to/folder/IDSL.UFA</v>
      </c>
      <c r="E11" s="116"/>
      <c r="F11" s="57"/>
      <c r="G11" s="57"/>
      <c r="H11" s="57"/>
    </row>
    <row r="12" spans="1:8" s="28" customFormat="1" ht="66.599999999999994" customHeight="1" thickTop="1" x14ac:dyDescent="0.25">
      <c r="A12" s="190" t="s">
        <v>146</v>
      </c>
      <c r="B12" s="111" t="s">
        <v>167</v>
      </c>
      <c r="C12" s="110" t="s">
        <v>147</v>
      </c>
      <c r="D12" s="111" t="s">
        <v>232</v>
      </c>
      <c r="E12" s="112" t="s">
        <v>247</v>
      </c>
      <c r="F12" s="57"/>
      <c r="G12" s="57"/>
      <c r="H12" s="57"/>
    </row>
    <row r="13" spans="1:8" s="28" customFormat="1" ht="26.25" customHeight="1" x14ac:dyDescent="0.25">
      <c r="A13" s="191"/>
      <c r="B13" s="6" t="s">
        <v>168</v>
      </c>
      <c r="C13" s="7" t="s">
        <v>148</v>
      </c>
      <c r="D13" s="12">
        <v>0.01</v>
      </c>
      <c r="E13" s="15" t="s">
        <v>28</v>
      </c>
      <c r="F13" s="57"/>
      <c r="G13" s="57"/>
      <c r="H13" s="57"/>
    </row>
    <row r="14" spans="1:8" s="28" customFormat="1" ht="23.25" customHeight="1" x14ac:dyDescent="0.25">
      <c r="A14" s="191"/>
      <c r="B14" s="6" t="s">
        <v>169</v>
      </c>
      <c r="C14" s="7" t="s">
        <v>138</v>
      </c>
      <c r="D14" s="12">
        <v>0.1</v>
      </c>
      <c r="E14" s="15" t="s">
        <v>90</v>
      </c>
      <c r="F14" s="57"/>
      <c r="G14" s="57"/>
      <c r="H14" s="57"/>
    </row>
    <row r="15" spans="1:8" s="28" customFormat="1" ht="21.75" customHeight="1" x14ac:dyDescent="0.25">
      <c r="A15" s="191"/>
      <c r="B15" s="6" t="s">
        <v>170</v>
      </c>
      <c r="C15" s="7" t="s">
        <v>288</v>
      </c>
      <c r="D15" s="12">
        <v>5</v>
      </c>
      <c r="E15" s="15" t="s">
        <v>90</v>
      </c>
      <c r="F15" s="57"/>
      <c r="G15" s="57"/>
      <c r="H15" s="57"/>
    </row>
    <row r="16" spans="1:8" s="28" customFormat="1" ht="21.75" customHeight="1" x14ac:dyDescent="0.25">
      <c r="A16" s="191"/>
      <c r="B16" s="6" t="s">
        <v>171</v>
      </c>
      <c r="C16" s="7" t="s">
        <v>287</v>
      </c>
      <c r="D16" s="12">
        <v>950</v>
      </c>
      <c r="E16" s="15" t="s">
        <v>80</v>
      </c>
      <c r="F16" s="57"/>
      <c r="G16" s="57"/>
      <c r="H16" s="57"/>
    </row>
    <row r="17" spans="1:8" s="28" customFormat="1" ht="36" customHeight="1" x14ac:dyDescent="0.25">
      <c r="A17" s="191"/>
      <c r="B17" s="6" t="s">
        <v>172</v>
      </c>
      <c r="C17" s="7" t="s">
        <v>78</v>
      </c>
      <c r="D17" s="12">
        <v>2</v>
      </c>
      <c r="E17" s="15" t="s">
        <v>285</v>
      </c>
      <c r="F17" s="57"/>
      <c r="G17" s="57"/>
      <c r="H17" s="57"/>
    </row>
    <row r="18" spans="1:8" s="28" customFormat="1" ht="34.5" customHeight="1" thickBot="1" x14ac:dyDescent="0.3">
      <c r="A18" s="240"/>
      <c r="B18" s="161" t="s">
        <v>173</v>
      </c>
      <c r="C18" s="162" t="s">
        <v>291</v>
      </c>
      <c r="D18" s="163">
        <v>5</v>
      </c>
      <c r="E18" s="164" t="s">
        <v>285</v>
      </c>
      <c r="F18" s="57"/>
      <c r="G18" s="57"/>
      <c r="H18" s="57"/>
    </row>
    <row r="19" spans="1:8" s="28" customFormat="1" ht="27" customHeight="1" thickTop="1" x14ac:dyDescent="0.25">
      <c r="A19" s="241" t="s">
        <v>149</v>
      </c>
      <c r="B19" s="157" t="s">
        <v>174</v>
      </c>
      <c r="C19" s="158" t="s">
        <v>150</v>
      </c>
      <c r="D19" s="159" t="s">
        <v>277</v>
      </c>
      <c r="E19" s="160" t="s">
        <v>151</v>
      </c>
      <c r="F19" s="57"/>
      <c r="G19" s="57"/>
      <c r="H19" s="57"/>
    </row>
    <row r="20" spans="1:8" s="28" customFormat="1" ht="23.25" customHeight="1" x14ac:dyDescent="0.25">
      <c r="A20" s="242"/>
      <c r="B20" s="50" t="s">
        <v>175</v>
      </c>
      <c r="C20" s="51" t="s">
        <v>176</v>
      </c>
      <c r="D20" s="52"/>
      <c r="E20" s="53" t="s">
        <v>27</v>
      </c>
      <c r="F20" s="57"/>
      <c r="G20" s="57"/>
      <c r="H20" s="57"/>
    </row>
    <row r="21" spans="1:8" s="28" customFormat="1" ht="24.75" customHeight="1" x14ac:dyDescent="0.25">
      <c r="A21" s="242"/>
      <c r="B21" s="50" t="s">
        <v>177</v>
      </c>
      <c r="C21" s="53" t="s">
        <v>275</v>
      </c>
      <c r="D21" s="52" t="s">
        <v>220</v>
      </c>
      <c r="E21" s="53" t="s">
        <v>152</v>
      </c>
      <c r="F21" s="57"/>
      <c r="G21" s="57"/>
      <c r="H21" s="57"/>
    </row>
    <row r="22" spans="1:8" s="28" customFormat="1" ht="34.5" customHeight="1" x14ac:dyDescent="0.25">
      <c r="A22" s="242"/>
      <c r="B22" s="50" t="s">
        <v>178</v>
      </c>
      <c r="C22" s="53" t="s">
        <v>276</v>
      </c>
      <c r="D22" s="52" t="s">
        <v>223</v>
      </c>
      <c r="E22" s="53" t="s">
        <v>248</v>
      </c>
      <c r="F22" s="57"/>
      <c r="G22" s="57"/>
      <c r="H22" s="57"/>
    </row>
    <row r="23" spans="1:8" s="28" customFormat="1" ht="25.5" customHeight="1" x14ac:dyDescent="0.25">
      <c r="A23" s="242"/>
      <c r="B23" s="50" t="s">
        <v>179</v>
      </c>
      <c r="C23" s="51" t="s">
        <v>153</v>
      </c>
      <c r="D23" s="52">
        <v>50000</v>
      </c>
      <c r="E23" s="53" t="s">
        <v>154</v>
      </c>
      <c r="F23" s="57"/>
      <c r="G23" s="57"/>
      <c r="H23" s="57"/>
    </row>
    <row r="24" spans="1:8" s="40" customFormat="1" ht="24" customHeight="1" thickBot="1" x14ac:dyDescent="0.3">
      <c r="A24" s="243"/>
      <c r="B24" s="165" t="s">
        <v>180</v>
      </c>
      <c r="C24" s="166" t="s">
        <v>155</v>
      </c>
      <c r="D24" s="167">
        <v>10</v>
      </c>
      <c r="E24" s="168" t="s">
        <v>27</v>
      </c>
      <c r="F24" s="57"/>
      <c r="G24" s="57"/>
      <c r="H24" s="57"/>
    </row>
    <row r="25" spans="1:8" s="28" customFormat="1" ht="31.9" customHeight="1" thickTop="1" x14ac:dyDescent="0.25">
      <c r="A25" s="236"/>
      <c r="B25" s="59"/>
      <c r="C25" s="40"/>
      <c r="D25" s="57"/>
      <c r="E25" s="60"/>
      <c r="F25" s="57"/>
      <c r="G25" s="57"/>
      <c r="H25" s="57"/>
    </row>
    <row r="26" spans="1:8" s="28" customFormat="1" ht="21.6" customHeight="1" x14ac:dyDescent="0.25">
      <c r="A26" s="236"/>
      <c r="B26" s="59"/>
      <c r="C26" s="40"/>
      <c r="D26" s="61"/>
      <c r="E26" s="60"/>
      <c r="F26" s="58"/>
      <c r="G26" s="58"/>
      <c r="H26" s="58"/>
    </row>
    <row r="27" spans="1:8" s="28" customFormat="1" ht="22.9" customHeight="1" x14ac:dyDescent="0.25">
      <c r="A27" s="236"/>
      <c r="B27" s="59"/>
      <c r="C27" s="40"/>
      <c r="D27" s="57"/>
      <c r="E27" s="60"/>
      <c r="F27" s="57"/>
      <c r="G27" s="57"/>
      <c r="H27" s="57"/>
    </row>
  </sheetData>
  <mergeCells count="5">
    <mergeCell ref="A25:A27"/>
    <mergeCell ref="A2:A6"/>
    <mergeCell ref="A7:A11"/>
    <mergeCell ref="A12:A18"/>
    <mergeCell ref="A19:A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80" zoomScaleNormal="80" workbookViewId="0">
      <pane ySplit="1" topLeftCell="A2" activePane="bottomLeft" state="frozen"/>
      <selection pane="bottomLeft"/>
    </sheetView>
  </sheetViews>
  <sheetFormatPr defaultColWidth="9.140625" defaultRowHeight="15" x14ac:dyDescent="0.25"/>
  <cols>
    <col min="1" max="1" width="30.5703125" style="29" customWidth="1"/>
    <col min="2" max="2" width="17" style="29" customWidth="1"/>
    <col min="3" max="3" width="52" style="29" customWidth="1"/>
    <col min="4" max="4" width="76.42578125" style="29" customWidth="1"/>
    <col min="5" max="5" width="66.85546875" style="29" customWidth="1"/>
    <col min="6" max="6" width="38.28515625" style="29" customWidth="1"/>
    <col min="7" max="7" width="41.28515625" style="29" customWidth="1"/>
    <col min="8" max="8" width="47" style="29" customWidth="1"/>
    <col min="9" max="9" width="49.28515625" style="29" customWidth="1"/>
    <col min="10" max="16384" width="9.140625" style="29"/>
  </cols>
  <sheetData>
    <row r="1" spans="1:9" s="30" customFormat="1" ht="41.25" thickBot="1" x14ac:dyDescent="0.3">
      <c r="A1" s="98" t="s">
        <v>26</v>
      </c>
      <c r="B1" s="98" t="s">
        <v>37</v>
      </c>
      <c r="C1" s="98" t="s">
        <v>36</v>
      </c>
      <c r="D1" s="99" t="s">
        <v>4</v>
      </c>
      <c r="E1" s="145" t="s">
        <v>35</v>
      </c>
      <c r="F1" s="145" t="s">
        <v>289</v>
      </c>
      <c r="G1" s="100" t="s">
        <v>5</v>
      </c>
      <c r="H1" s="100" t="s">
        <v>6</v>
      </c>
      <c r="I1" s="100" t="s">
        <v>7</v>
      </c>
    </row>
    <row r="2" spans="1:9" s="28" customFormat="1" ht="30" customHeight="1" thickTop="1" x14ac:dyDescent="0.25">
      <c r="A2" s="197" t="s">
        <v>34</v>
      </c>
      <c r="B2" s="101" t="s">
        <v>14</v>
      </c>
      <c r="C2" s="179" t="s">
        <v>38</v>
      </c>
      <c r="D2" s="101" t="str">
        <f>parameters!D11</f>
        <v>/MS1/</v>
      </c>
      <c r="E2" s="181"/>
      <c r="F2" s="250"/>
      <c r="G2" s="103"/>
      <c r="H2" s="103"/>
      <c r="I2" s="103"/>
    </row>
    <row r="3" spans="1:9" s="28" customFormat="1" ht="34.5" customHeight="1" x14ac:dyDescent="0.25">
      <c r="A3" s="198"/>
      <c r="B3" s="101" t="s">
        <v>15</v>
      </c>
      <c r="C3" s="179" t="s">
        <v>33</v>
      </c>
      <c r="D3" s="101" t="str">
        <f>parameters!D12</f>
        <v>All</v>
      </c>
      <c r="E3" s="181" t="s">
        <v>91</v>
      </c>
      <c r="F3" s="250"/>
      <c r="G3" s="11"/>
      <c r="H3" s="11"/>
      <c r="I3" s="11"/>
    </row>
    <row r="4" spans="1:9" s="28" customFormat="1" ht="35.450000000000003" customHeight="1" x14ac:dyDescent="0.25">
      <c r="A4" s="198"/>
      <c r="B4" s="101" t="s">
        <v>16</v>
      </c>
      <c r="C4" s="179" t="s">
        <v>31</v>
      </c>
      <c r="D4" s="101" t="str">
        <f>parameters!D13</f>
        <v>mzML</v>
      </c>
      <c r="E4" s="181" t="s">
        <v>235</v>
      </c>
      <c r="F4" s="250"/>
      <c r="G4" s="11"/>
      <c r="H4" s="11"/>
      <c r="I4" s="11"/>
    </row>
    <row r="5" spans="1:9" s="28" customFormat="1" ht="36.75" customHeight="1" x14ac:dyDescent="0.25">
      <c r="A5" s="198"/>
      <c r="B5" s="101" t="s">
        <v>17</v>
      </c>
      <c r="C5" s="179" t="s">
        <v>84</v>
      </c>
      <c r="D5" s="101" t="str">
        <f>parameters!D14</f>
        <v>/peaklists</v>
      </c>
      <c r="E5" s="181" t="s">
        <v>279</v>
      </c>
      <c r="F5" s="250"/>
      <c r="G5" s="11"/>
      <c r="H5" s="11"/>
      <c r="I5" s="11"/>
    </row>
    <row r="6" spans="1:9" s="28" customFormat="1" ht="38.25" customHeight="1" thickBot="1" x14ac:dyDescent="0.3">
      <c r="A6" s="199"/>
      <c r="B6" s="113" t="s">
        <v>18</v>
      </c>
      <c r="C6" s="180" t="s">
        <v>30</v>
      </c>
      <c r="D6" s="113" t="str">
        <f>parameters!D15</f>
        <v>/path/to/folder/IDSL.UFA</v>
      </c>
      <c r="E6" s="182" t="s">
        <v>94</v>
      </c>
      <c r="F6" s="251"/>
      <c r="G6" s="115"/>
      <c r="H6" s="115"/>
      <c r="I6" s="115"/>
    </row>
    <row r="7" spans="1:9" s="31" customFormat="1" ht="27.75" customHeight="1" thickTop="1" x14ac:dyDescent="0.25">
      <c r="A7" s="244" t="s">
        <v>133</v>
      </c>
      <c r="B7" s="169" t="s">
        <v>125</v>
      </c>
      <c r="C7" s="170" t="s">
        <v>134</v>
      </c>
      <c r="D7" s="169" t="s">
        <v>189</v>
      </c>
      <c r="E7" s="171" t="s">
        <v>199</v>
      </c>
      <c r="F7" s="252"/>
      <c r="G7" s="172"/>
      <c r="H7" s="172"/>
      <c r="I7" s="172"/>
    </row>
    <row r="8" spans="1:9" s="31" customFormat="1" ht="35.450000000000003" customHeight="1" x14ac:dyDescent="0.25">
      <c r="A8" s="245"/>
      <c r="B8" s="42" t="s">
        <v>126</v>
      </c>
      <c r="C8" s="43" t="s">
        <v>135</v>
      </c>
      <c r="D8" s="42" t="s">
        <v>190</v>
      </c>
      <c r="E8" s="44" t="s">
        <v>249</v>
      </c>
      <c r="F8" s="253"/>
      <c r="G8" s="45"/>
      <c r="H8" s="45"/>
      <c r="I8" s="45"/>
    </row>
    <row r="9" spans="1:9" s="31" customFormat="1" ht="33" customHeight="1" x14ac:dyDescent="0.25">
      <c r="A9" s="245"/>
      <c r="B9" s="42" t="s">
        <v>127</v>
      </c>
      <c r="C9" s="43" t="s">
        <v>139</v>
      </c>
      <c r="D9" s="42">
        <v>0.1</v>
      </c>
      <c r="E9" s="44" t="s">
        <v>200</v>
      </c>
      <c r="F9" s="253"/>
      <c r="G9" s="45"/>
      <c r="H9" s="45"/>
      <c r="I9" s="45"/>
    </row>
    <row r="10" spans="1:9" s="31" customFormat="1" ht="32.25" customHeight="1" x14ac:dyDescent="0.25">
      <c r="A10" s="245"/>
      <c r="B10" s="42" t="s">
        <v>128</v>
      </c>
      <c r="C10" s="43" t="s">
        <v>116</v>
      </c>
      <c r="D10" s="42" t="s">
        <v>132</v>
      </c>
      <c r="E10" s="44" t="s">
        <v>92</v>
      </c>
      <c r="F10" s="253"/>
      <c r="G10" s="45"/>
      <c r="H10" s="45"/>
      <c r="I10" s="45"/>
    </row>
    <row r="11" spans="1:9" s="31" customFormat="1" ht="27.75" customHeight="1" x14ac:dyDescent="0.25">
      <c r="A11" s="245"/>
      <c r="B11" s="42" t="s">
        <v>129</v>
      </c>
      <c r="C11" s="43" t="s">
        <v>210</v>
      </c>
      <c r="D11" s="46">
        <v>5.0000000000000001E-3</v>
      </c>
      <c r="E11" s="44" t="s">
        <v>201</v>
      </c>
      <c r="F11" s="248" t="s">
        <v>290</v>
      </c>
      <c r="G11" s="47" t="s">
        <v>118</v>
      </c>
      <c r="H11" s="47" t="s">
        <v>119</v>
      </c>
      <c r="I11" s="47" t="s">
        <v>120</v>
      </c>
    </row>
    <row r="12" spans="1:9" s="31" customFormat="1" ht="94.15" customHeight="1" x14ac:dyDescent="0.25">
      <c r="A12" s="245"/>
      <c r="B12" s="42" t="s">
        <v>130</v>
      </c>
      <c r="C12" s="43" t="s">
        <v>104</v>
      </c>
      <c r="D12" s="42" t="s">
        <v>188</v>
      </c>
      <c r="E12" s="44" t="s">
        <v>211</v>
      </c>
      <c r="F12" s="249"/>
      <c r="G12" s="48"/>
      <c r="H12" s="48"/>
      <c r="I12" s="48"/>
    </row>
    <row r="13" spans="1:9" s="31" customFormat="1" ht="53.25" customHeight="1" x14ac:dyDescent="0.25">
      <c r="A13" s="245"/>
      <c r="B13" s="42" t="s">
        <v>131</v>
      </c>
      <c r="C13" s="43" t="s">
        <v>225</v>
      </c>
      <c r="D13" s="42" t="s">
        <v>252</v>
      </c>
      <c r="E13" s="44" t="s">
        <v>253</v>
      </c>
      <c r="F13" s="253"/>
      <c r="G13" s="48"/>
      <c r="H13" s="48"/>
      <c r="I13" s="48"/>
    </row>
    <row r="14" spans="1:9" s="31" customFormat="1" ht="26.25" customHeight="1" x14ac:dyDescent="0.25">
      <c r="A14" s="245"/>
      <c r="B14" s="42" t="s">
        <v>136</v>
      </c>
      <c r="C14" s="43" t="s">
        <v>95</v>
      </c>
      <c r="D14" s="42">
        <v>0.01</v>
      </c>
      <c r="E14" s="49" t="s">
        <v>28</v>
      </c>
      <c r="F14" s="254"/>
      <c r="G14" s="48"/>
      <c r="H14" s="48"/>
      <c r="I14" s="48"/>
    </row>
    <row r="15" spans="1:9" s="31" customFormat="1" ht="26.25" customHeight="1" x14ac:dyDescent="0.25">
      <c r="A15" s="245"/>
      <c r="B15" s="42" t="s">
        <v>137</v>
      </c>
      <c r="C15" s="43" t="s">
        <v>206</v>
      </c>
      <c r="D15" s="42">
        <v>30</v>
      </c>
      <c r="E15" s="49" t="s">
        <v>32</v>
      </c>
      <c r="F15" s="254"/>
      <c r="G15" s="48"/>
      <c r="H15" s="48"/>
      <c r="I15" s="48"/>
    </row>
    <row r="16" spans="1:9" s="31" customFormat="1" ht="26.25" customHeight="1" x14ac:dyDescent="0.25">
      <c r="A16" s="245"/>
      <c r="B16" s="42" t="s">
        <v>140</v>
      </c>
      <c r="C16" s="43" t="s">
        <v>141</v>
      </c>
      <c r="D16" s="42" t="s">
        <v>24</v>
      </c>
      <c r="E16" s="49" t="s">
        <v>109</v>
      </c>
      <c r="F16" s="254"/>
      <c r="G16" s="48"/>
      <c r="H16" s="48"/>
      <c r="I16" s="48"/>
    </row>
    <row r="17" spans="1:9" s="31" customFormat="1" ht="26.25" customHeight="1" thickBot="1" x14ac:dyDescent="0.3">
      <c r="A17" s="246"/>
      <c r="B17" s="173" t="s">
        <v>231</v>
      </c>
      <c r="C17" s="174" t="s">
        <v>142</v>
      </c>
      <c r="D17" s="173" t="s">
        <v>24</v>
      </c>
      <c r="E17" s="175" t="s">
        <v>109</v>
      </c>
      <c r="F17" s="255"/>
      <c r="G17" s="176"/>
      <c r="H17" s="176"/>
      <c r="I17" s="176"/>
    </row>
    <row r="18" spans="1:9" ht="15.75" thickTop="1" x14ac:dyDescent="0.25"/>
  </sheetData>
  <mergeCells count="3">
    <mergeCell ref="A7:A17"/>
    <mergeCell ref="A2:A6"/>
    <mergeCell ref="F11:F12"/>
  </mergeCells>
  <hyperlinks>
    <hyperlink ref="F11"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parameters</vt:lpstr>
      <vt:lpstr>enumerated_chemical_space</vt:lpstr>
      <vt:lpstr>formula_source</vt:lpstr>
      <vt:lpstr>score_function_optimization</vt:lpstr>
      <vt:lpstr>profile_visualization</vt:lpstr>
    </vt:vector>
  </TitlesOfParts>
  <Company>The Mount Sinai Health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Fakouri-baygi, Sadjad</dc:creator>
  <cp:lastModifiedBy>Fakouri-baygi, Sadjad</cp:lastModifiedBy>
  <dcterms:created xsi:type="dcterms:W3CDTF">2021-01-22T21:06:33Z</dcterms:created>
  <dcterms:modified xsi:type="dcterms:W3CDTF">2022-10-05T16:04:40Z</dcterms:modified>
</cp:coreProperties>
</file>