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ABCD_project_SFB\IDSL.UFA\inst\extdata\"/>
    </mc:Choice>
  </mc:AlternateContent>
  <bookViews>
    <workbookView xWindow="-108" yWindow="-108" windowWidth="23148" windowHeight="9168" tabRatio="578"/>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D4" i="9"/>
  <c r="D5" i="9"/>
  <c r="D6" i="9"/>
  <c r="D2" i="9"/>
  <c r="D8" i="7" l="1"/>
  <c r="E32" i="2"/>
  <c r="D8" i="11"/>
  <c r="D9" i="11"/>
  <c r="D10" i="11"/>
  <c r="D11" i="11"/>
  <c r="D7" i="11"/>
  <c r="E14" i="2" l="1"/>
  <c r="D5" i="1" l="1"/>
</calcChain>
</file>

<file path=xl/sharedStrings.xml><?xml version="1.0" encoding="utf-8"?>
<sst xmlns="http://schemas.openxmlformats.org/spreadsheetml/2006/main" count="390" uniqueCount="292">
  <si>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</si>
  <si>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</si>
  <si>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</si>
  <si>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</si>
  <si>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</si>
  <si>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</si>
  <si>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</si>
  <si>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</si>
  <si>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</si>
  <si>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</si>
  <si>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</si>
  <si>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</si>
  <si>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</si>
  <si>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</si>
  <si>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</si>
  <si>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</si>
  <si>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</si>
  <si>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</si>
  <si>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</si>
  <si>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</si>
  <si>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</si>
  <si>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</si>
  <si>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</si>
  <si>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</si>
  <si>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</si>
  <si>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</si>
  <si>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</si>
  <si>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</si>
  <si>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</si>
  <si>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</si>
  <si>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</si>
  <si>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</si>
  <si>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</si>
  <si>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</si>
  <si>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</si>
  <si>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</si>
  <si>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</si>
  <si>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</si>
  <si>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</si>
  <si>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Maximum NEME (mDa)</t>
  </si>
  <si>
    <t>Minimum PCS (‰)</t>
  </si>
  <si>
    <t>PARAM0016</t>
  </si>
  <si>
    <t>Parameter</t>
  </si>
  <si>
    <t>b</t>
  </si>
  <si>
    <t>Min</t>
  </si>
  <si>
    <t>Max</t>
  </si>
  <si>
    <t>Carbon</t>
  </si>
  <si>
    <t>c</t>
  </si>
  <si>
    <t>Boron</t>
  </si>
  <si>
    <t>Bromine</t>
  </si>
  <si>
    <t>br</t>
  </si>
  <si>
    <t>Chlorine</t>
  </si>
  <si>
    <t>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</si>
  <si>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</si>
  <si>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</si>
  <si>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</si>
  <si>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</si>
  <si>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</si>
  <si>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</si>
  <si>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</si>
  <si>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</si>
  <si>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</si>
  <si>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</si>
  <si>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</si>
  <si>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</si>
  <si>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</si>
  <si>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</si>
  <si>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</si>
  <si>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</si>
  <si>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</si>
  <si>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</si>
  <si>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</si>
  <si>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</si>
  <si>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</si>
  <si>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</si>
  <si>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</si>
  <si>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</si>
  <si>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</si>
  <si>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</si>
  <si>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</si>
  <si>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</si>
  <si>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</si>
  <si>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</si>
  <si>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</si>
  <si>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</si>
  <si>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Ionization pathways to acquire molecular formulas from the library</t>
  </si>
  <si>
    <t>Peaklist data location</t>
  </si>
  <si>
    <t>IDSL.IPA peaklists must be in *.Rdata format</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</si>
  <si>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</si>
  <si>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</si>
  <si>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</si>
  <si>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</si>
  <si>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</si>
  <si>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</si>
  <si>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</si>
  <si>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</si>
  <si>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</si>
  <si>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</si>
  <si>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</si>
  <si>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</si>
  <si>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</si>
  <si>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</si>
  <si>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User input 1</t>
  </si>
  <si>
    <t>User input 2</t>
  </si>
  <si>
    <t>Mass range (Da)</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</si>
  <si>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</si>
  <si>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</si>
  <si>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</si>
  <si>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</si>
  <si>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</si>
  <si>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</si>
  <si>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</si>
  <si>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</si>
  <si>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</si>
  <si>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</si>
  <si>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</si>
  <si>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</si>
  <si>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</si>
  <si>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</si>
  <si>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</si>
  <si>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</si>
  <si>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</si>
  <si>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</si>
  <si>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</si>
  <si>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</si>
  <si>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</si>
  <si>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</si>
  <si>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</si>
  <si>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</si>
  <si>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</si>
  <si>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</si>
  <si>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</si>
  <si>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</si>
  <si>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</si>
  <si>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</si>
  <si>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</si>
  <si>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</si>
  <si>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</si>
  <si>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</si>
  <si>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</si>
  <si>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</si>
  <si>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</si>
  <si>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</si>
  <si>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</si>
  <si>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</si>
  <si>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</si>
  <si>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</si>
  <si>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</si>
  <si>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</si>
  <si>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</si>
  <si>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</si>
  <si>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 0.1</t>
  </si>
  <si>
    <t>Genetic algorithm parameters</t>
  </si>
  <si>
    <t>Objective function</t>
  </si>
  <si>
    <t>"TopRank" or "OveralRank"</t>
  </si>
  <si>
    <t>A vector of five positive numbers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</si>
  <si>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</si>
  <si>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</si>
  <si>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</si>
  <si>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</si>
  <si>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</si>
  <si>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</si>
  <si>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</si>
  <si>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</si>
  <si>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</si>
  <si>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</si>
  <si>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</si>
  <si>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</si>
  <si>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</si>
  <si>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</si>
  <si>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</si>
  <si>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</si>
  <si>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</si>
  <si>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</si>
  <si>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</si>
  <si>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</si>
  <si>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</si>
  <si>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</si>
  <si>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</si>
  <si>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</si>
  <si>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</si>
  <si>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</si>
  <si>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</si>
  <si>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</si>
  <si>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</si>
  <si>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</si>
  <si>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</si>
  <si>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</si>
  <si>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</si>
  <si>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</si>
  <si>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</si>
  <si>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</si>
  <si>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</si>
  <si>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</si>
  <si>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</si>
  <si>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</si>
  <si>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</si>
  <si>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</si>
  <si>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</si>
  <si>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</si>
  <si>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</si>
  <si>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</si>
  <si>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</si>
  <si>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</si>
  <si>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</si>
  <si>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</si>
  <si>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</si>
  <si>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</si>
  <si>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</si>
  <si>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</si>
  <si>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</si>
  <si>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</si>
  <si>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</si>
  <si>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</si>
  <si>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</si>
  <si>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[M+H/K/Na]</t>
  </si>
  <si>
    <t>if (s&gt;0 &amp; si&gt;0) {min(c(c, 5, si*3, s*4))} else if (s&gt;0 &amp; si==0) {min(c(c, 5, s*4))} else if (s==0 &amp; si&gt;0) {min(c(c, 5, si*3))} else if (s==0 &amp; si==0) {min(c(c, 5))}</t>
  </si>
  <si>
    <t>c("[M+H]+", "[M+Na]+","[M-H2O+H]+")</t>
  </si>
  <si>
    <t>Optimize the score function coefficients</t>
  </si>
  <si>
    <t>Aggregate the molecular formulas for the aligned peak table</t>
  </si>
  <si>
    <t>Molecular ion formula enumeration</t>
  </si>
  <si>
    <t>PARAM0029</t>
  </si>
  <si>
    <t>Adjust peak frequency and ranks</t>
  </si>
  <si>
    <t>rep(0, 5)</t>
  </si>
  <si>
    <t>rep(1, 5)</t>
  </si>
  <si>
    <t>Molecular formula annotation criteria for individual peaklists</t>
  </si>
  <si>
    <t>rep(10, 5)</t>
  </si>
  <si>
    <t>FS0008</t>
  </si>
  <si>
    <t>Isotopic profile calculations memory usage</t>
  </si>
  <si>
    <t>/peaklists</t>
  </si>
  <si>
    <t>/PubChem_MolecularFormula_Freq_Database.Rdata</t>
  </si>
  <si>
    <t>/peak_alignment/peak_Xcol.Rdata</t>
  </si>
  <si>
    <t>/peak_alignment/peak_R13C.Rdata</t>
  </si>
  <si>
    <t>/IPDB_MTBLS1684.Rdata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</si>
  <si>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</si>
  <si>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</si>
  <si>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</si>
  <si>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"mzML", "mzXML" or "CDF" (Fill this cell in case you selected "All" for SFT0007)</t>
  </si>
  <si>
    <t>"mzML", "mzXML" or "CDF" (Fill this cell in case you selected "All" for PARAM0011)</t>
  </si>
  <si>
    <t>IPDB_name</t>
  </si>
  <si>
    <t>/.csv</t>
  </si>
  <si>
    <t>/MS1/</t>
  </si>
  <si>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</si>
  <si>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</si>
  <si>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</si>
  <si>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</si>
  <si>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</si>
  <si>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</si>
  <si>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</si>
  <si>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</si>
  <si>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</si>
  <si>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</si>
  <si>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</si>
  <si>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</si>
  <si>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</si>
  <si>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</si>
  <si>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</si>
  <si>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</si>
  <si>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</si>
  <si>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</si>
  <si>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</si>
  <si>
    <t>R variable name</t>
  </si>
  <si>
    <t>Rule 1 (C/N chemical space rule (c/2-n-1) ≤ (h+cl+br+f+i) ≤ (2c+3n+6))</t>
  </si>
  <si>
    <t>Rule 2 (Extended SENIOR rule)</t>
  </si>
  <si>
    <t>Rule 3 (Σ(Br + Cl))</t>
  </si>
  <si>
    <t>Rule 3 (Σ(Br + Cl + F + I))</t>
  </si>
  <si>
    <t>Rule 4 (Maximum number of elements rule)</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</si>
  <si>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</si>
  <si>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t>Default = TRUE, `TRUE` or `FALSE`</t>
  </si>
  <si>
    <r>
      <t xml:space="preserve">Default = TRUE, `TRUE`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t>
    </r>
    <r>
      <rPr>
        <i/>
        <sz val="12"/>
        <color theme="1"/>
        <rFont val="Arial"/>
        <family val="2"/>
      </rPr>
      <t>s</t>
    </r>
    <r>
      <rPr>
        <sz val="12"/>
        <color theme="1"/>
        <rFont val="Arial"/>
        <family val="2"/>
      </rPr>
      <t xml:space="preserve">- and </t>
    </r>
    <r>
      <rPr>
        <i/>
        <sz val="12"/>
        <color theme="1"/>
        <rFont val="Arial"/>
        <family val="2"/>
      </rPr>
      <t>p</t>
    </r>
    <r>
      <rPr>
        <sz val="12"/>
        <color theme="1"/>
        <rFont val="Arial"/>
        <family val="2"/>
      </rPr>
      <t>- valence shells.</t>
    </r>
  </si>
  <si>
    <r>
      <t xml:space="preserve">c("[M+H/K/Na]", "[M-H]", "[M]"). Fill this cell in case 'TRUE' is selected for the </t>
    </r>
    <r>
      <rPr>
        <b/>
        <sz val="12"/>
        <color theme="1"/>
        <rFont val="Arial"/>
        <family val="2"/>
      </rPr>
      <t>Rule 2 (Extended SENIOR rule)</t>
    </r>
    <r>
      <rPr>
        <sz val="12"/>
        <color theme="1"/>
        <rFont val="Arial"/>
        <family val="2"/>
      </rPr>
      <t>.</t>
    </r>
  </si>
  <si>
    <t>(na + k) &lt;= 1</t>
  </si>
  <si>
    <t>Molecular formula prioritization rules</t>
  </si>
  <si>
    <t>/path/to/folder/IDSL.UFA</t>
  </si>
  <si>
    <t>You may download the PubChem library from https://zenodo.org/record/7065107/files/PubChem_MolecularFormula_Freq_Database.Rdata?download=1</t>
  </si>
  <si>
    <r>
      <t>"YES" OR "NO" (When "YES", fill out PARAM0025-PARAM0029. (</t>
    </r>
    <r>
      <rPr>
        <b/>
        <sz val="12"/>
        <rFont val="Arial"/>
        <family val="2"/>
      </rPr>
      <t>IPDB</t>
    </r>
    <r>
      <rPr>
        <sz val="12"/>
        <rFont val="Arial"/>
        <family val="2"/>
      </rPr>
      <t xml:space="preserve"> is not required)</t>
    </r>
  </si>
  <si>
    <r>
      <t xml:space="preserve">IDSL.IPA peaklists must be in </t>
    </r>
    <r>
      <rPr>
        <i/>
        <sz val="12"/>
        <rFont val="Arial"/>
        <family val="2"/>
      </rPr>
      <t>.Rdata</t>
    </r>
    <r>
      <rPr>
        <sz val="12"/>
        <rFont val="Arial"/>
        <family val="2"/>
      </rPr>
      <t xml:space="preserve"> format</t>
    </r>
  </si>
  <si>
    <r>
      <t>"YES" OR "NO" (When "YES", it sorts candidate molecular formulas using the `</t>
    </r>
    <r>
      <rPr>
        <b/>
        <i/>
        <sz val="12"/>
        <rFont val="Arial"/>
        <family val="2"/>
      </rPr>
      <t>sqrt(frequency)/rank</t>
    </r>
    <r>
      <rPr>
        <sz val="12"/>
        <rFont val="Arial"/>
        <family val="2"/>
      </rPr>
      <t>` equation, and when "NO" it sorts candidate molecular formulas relative to frequency of detections across samples)</t>
    </r>
  </si>
  <si>
    <t>Lower limits of score coefficients</t>
  </si>
  <si>
    <t>Upper limits of score coefficients</t>
  </si>
  <si>
    <t>OveralRank</t>
  </si>
  <si>
    <t>IPDB_ECS</t>
  </si>
  <si>
    <t>IDSL.IPA peaklists must be in .Rdata format</t>
  </si>
  <si>
    <r>
      <t>Address of the aligned indexed peak table (</t>
    </r>
    <r>
      <rPr>
        <i/>
        <sz val="12"/>
        <color theme="1"/>
        <rFont val="Arial"/>
        <family val="2"/>
      </rPr>
      <t>.Rdata</t>
    </r>
    <r>
      <rPr>
        <sz val="12"/>
        <color theme="1"/>
        <rFont val="Arial"/>
        <family val="2"/>
      </rPr>
      <t>)</t>
    </r>
  </si>
  <si>
    <r>
      <t>Address of the aligned peak property table (</t>
    </r>
    <r>
      <rPr>
        <i/>
        <sz val="12"/>
        <color theme="1"/>
        <rFont val="Arial"/>
        <family val="2"/>
      </rPr>
      <t>.Rdata</t>
    </r>
    <r>
      <rPr>
        <sz val="12"/>
        <color theme="1"/>
        <rFont val="Arial"/>
        <family val="2"/>
      </rPr>
      <t>)</t>
    </r>
  </si>
  <si>
    <r>
      <t xml:space="preserve">Default = </t>
    </r>
    <r>
      <rPr>
        <b/>
        <sz val="12"/>
        <color theme="1"/>
        <rFont val="Arial"/>
        <family val="2"/>
      </rPr>
      <t>6</t>
    </r>
    <r>
      <rPr>
        <sz val="12"/>
        <color theme="1"/>
        <rFont val="Arial"/>
        <family val="2"/>
      </rPr>
      <t xml:space="preserve">. 95% of realistic molecular formulas have ≤ 6 elements. This rule does not count </t>
    </r>
    <r>
      <rPr>
        <i/>
        <sz val="12"/>
        <color theme="1"/>
        <rFont val="Arial"/>
        <family val="2"/>
      </rPr>
      <t>Na</t>
    </r>
    <r>
      <rPr>
        <sz val="12"/>
        <color theme="1"/>
        <rFont val="Arial"/>
        <family val="2"/>
      </rPr>
      <t xml:space="preserve"> and </t>
    </r>
    <r>
      <rPr>
        <i/>
        <sz val="12"/>
        <color theme="1"/>
        <rFont val="Arial"/>
        <family val="2"/>
      </rPr>
      <t>K</t>
    </r>
    <r>
      <rPr>
        <sz val="12"/>
        <color theme="1"/>
        <rFont val="Arial"/>
        <family val="2"/>
      </rPr>
      <t xml:space="preserve"> elements. Suggested to use values between [1-14]. Example: the maximum number of elements for glucose (C6H12O6) is three (C, H, and O)</t>
    </r>
  </si>
  <si>
    <t>This rule is to constrain number of bromine and chlorine atoms for a compound. Suggested to use values between [0-8].</t>
  </si>
  <si>
    <t>This rule is to constrain number of halogen atoms for a compound. This parameter also depends on the "Rule 3 (Σ(Br + Cl))" parameter. Suggested to use values between [0-31].</t>
  </si>
  <si>
    <t>≥ 1 (Visit https://github.com/idslme/IDSL.UFA/wiki/NDCS-RCS)</t>
  </si>
  <si>
    <t>Coefficients of identification score function (See equation 6 in the main manuscript)</t>
  </si>
  <si>
    <t>Minimum PCS (‰) (See equation 4 in the main manuscript)</t>
  </si>
  <si>
    <t>Maximum NEME (mDa) (See equation 5 in the main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</si>
</sst>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
      <b/>
      <i/>
      <sz val="12"/>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2">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237">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17" xfId="0" applyFont="1" applyFill="1" applyBorder="1" applyAlignment="1">
      <alignment horizontal="center" vertical="center"/>
    </xf>
    <xf numFmtId="0" fontId="3" fillId="12" borderId="18" xfId="0" applyFont="1" applyFill="1" applyBorder="1" applyAlignment="1">
      <alignment vertical="center" wrapText="1"/>
    </xf>
    <xf numFmtId="0" fontId="3" fillId="12" borderId="18" xfId="0" applyFont="1" applyFill="1" applyBorder="1" applyAlignment="1">
      <alignment horizontal="center" vertical="center" wrapText="1"/>
    </xf>
    <xf numFmtId="0" fontId="7" fillId="12" borderId="18" xfId="0" applyFont="1" applyFill="1" applyBorder="1" applyAlignment="1">
      <alignment horizontal="left" vertical="center" wrapText="1"/>
    </xf>
    <xf numFmtId="0" fontId="3" fillId="12" borderId="19" xfId="0" applyFont="1" applyFill="1" applyBorder="1" applyAlignment="1">
      <alignment horizontal="center" vertical="center" wrapText="1"/>
    </xf>
    <xf numFmtId="0" fontId="3" fillId="12" borderId="20" xfId="0" applyFont="1" applyFill="1" applyBorder="1" applyAlignment="1">
      <alignment horizontal="center" vertical="center"/>
    </xf>
    <xf numFmtId="0" fontId="3" fillId="12" borderId="21" xfId="0" applyFont="1" applyFill="1" applyBorder="1" applyAlignment="1">
      <alignment horizontal="center" vertical="center" wrapText="1"/>
    </xf>
    <xf numFmtId="0" fontId="3" fillId="12" borderId="22"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5"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1"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1"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5"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1" xfId="0" applyFont="1" applyFill="1" applyBorder="1" applyAlignment="1">
      <alignment vertical="center" wrapText="1"/>
    </xf>
    <xf numFmtId="0" fontId="7" fillId="6" borderId="8" xfId="0" applyFont="1" applyFill="1" applyBorder="1" applyAlignment="1">
      <alignment horizontal="center" vertical="center" wrapText="1"/>
    </xf>
    <xf numFmtId="0" fontId="1" fillId="7" borderId="2" xfId="0" applyFont="1" applyFill="1" applyBorder="1" applyAlignment="1">
      <alignment horizontal="left" vertical="center"/>
    </xf>
    <xf numFmtId="0" fontId="3" fillId="7" borderId="8"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2" xfId="0" applyFont="1" applyFill="1" applyBorder="1" applyAlignment="1">
      <alignment horizontal="left" vertical="center"/>
    </xf>
    <xf numFmtId="0" fontId="1" fillId="7" borderId="8" xfId="0" applyFont="1" applyFill="1" applyBorder="1" applyAlignment="1">
      <alignment horizontal="left" vertical="center"/>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1" fillId="7" borderId="29" xfId="0" applyFont="1" applyFill="1" applyBorder="1" applyAlignment="1">
      <alignment horizontal="left" vertical="center"/>
    </xf>
    <xf numFmtId="0" fontId="1" fillId="7" borderId="30" xfId="0" applyFont="1" applyFill="1" applyBorder="1" applyAlignment="1">
      <alignment horizontal="left" vertical="center"/>
    </xf>
    <xf numFmtId="0" fontId="1" fillId="7" borderId="31" xfId="0" applyFont="1" applyFill="1" applyBorder="1" applyAlignment="1">
      <alignment horizontal="left" vertical="center"/>
    </xf>
    <xf numFmtId="0" fontId="4" fillId="7" borderId="5"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wrapText="1"/>
    </xf>
    <xf numFmtId="0" fontId="1" fillId="7" borderId="5" xfId="0" applyFont="1" applyFill="1" applyBorder="1" applyAlignment="1">
      <alignment horizontal="left" vertical="center"/>
    </xf>
    <xf numFmtId="0" fontId="4" fillId="9" borderId="24"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B1" zoomScale="79" zoomScaleNormal="79" workbookViewId="0">
      <pane ySplit="1" topLeftCell="A14" activePane="bottomLeft" state="frozen"/>
      <selection pane="bottomLeft" activeCell="C20" sqref="C20"/>
    </sheetView>
  </sheetViews>
  <sheetFormatPr defaultColWidth="9.109375" defaultRowHeight="15.6" x14ac:dyDescent="0.3"/>
  <cols>
    <col min="1" max="1" width="35.6640625" style="17" customWidth="1"/>
    <col min="2" max="2" width="19" style="3" customWidth="1"/>
    <col min="3" max="3" width="70.88671875" style="4" customWidth="1"/>
    <col min="4" max="4" width="75.6640625" style="1" customWidth="1"/>
    <col min="5" max="5" width="86"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26</v>
      </c>
      <c r="B1" s="98" t="s">
        <v>37</v>
      </c>
      <c r="C1" s="98" t="s">
        <v>36</v>
      </c>
      <c r="D1" s="99" t="s">
        <v>4</v>
      </c>
      <c r="E1" s="77" t="s">
        <v>35</v>
      </c>
      <c r="F1" s="100" t="s">
        <v>5</v>
      </c>
      <c r="G1" s="100" t="s">
        <v>6</v>
      </c>
      <c r="H1" s="100" t="s">
        <v>7</v>
      </c>
    </row>
    <row r="2" spans="1:8" s="28" customFormat="1" ht="33.75" customHeight="1" thickTop="1" x14ac:dyDescent="0.3">
      <c r="A2" s="187" t="s">
        <v>29</v>
      </c>
      <c r="B2" s="94" t="s">
        <v>1</v>
      </c>
      <c r="C2" s="95" t="s">
        <v>206</v>
      </c>
      <c r="D2" s="96" t="s">
        <v>25</v>
      </c>
      <c r="E2" s="97" t="s">
        <v>111</v>
      </c>
      <c r="F2" s="97"/>
      <c r="G2" s="97"/>
      <c r="H2" s="97"/>
    </row>
    <row r="3" spans="1:8" s="28" customFormat="1" ht="33.75" customHeight="1" x14ac:dyDescent="0.3">
      <c r="A3" s="188"/>
      <c r="B3" s="9" t="s">
        <v>2</v>
      </c>
      <c r="C3" s="8" t="s">
        <v>236</v>
      </c>
      <c r="D3" s="13" t="s">
        <v>25</v>
      </c>
      <c r="E3" s="18" t="s">
        <v>244</v>
      </c>
      <c r="F3" s="18"/>
      <c r="G3" s="18"/>
      <c r="H3" s="18"/>
    </row>
    <row r="4" spans="1:8" s="28" customFormat="1" ht="33.75" customHeight="1" x14ac:dyDescent="0.3">
      <c r="A4" s="188"/>
      <c r="B4" s="9" t="s">
        <v>3</v>
      </c>
      <c r="C4" s="8" t="s">
        <v>110</v>
      </c>
      <c r="D4" s="13" t="s">
        <v>24</v>
      </c>
      <c r="E4" s="18" t="s">
        <v>245</v>
      </c>
      <c r="F4" s="19"/>
      <c r="G4" s="19"/>
      <c r="H4" s="19"/>
    </row>
    <row r="5" spans="1:8" s="28" customFormat="1" ht="33.75" customHeight="1" x14ac:dyDescent="0.3">
      <c r="A5" s="188"/>
      <c r="B5" s="9" t="s">
        <v>8</v>
      </c>
      <c r="C5" s="8" t="s">
        <v>257</v>
      </c>
      <c r="D5" s="13" t="str">
        <f>CONCATENATE(formula_source!D8, "/", formula_source!D9, ".Rdata")</f>
        <v>/path/to/folder/IDSL.UFA/IPDB_folder/IPDB_name.Rdata</v>
      </c>
      <c r="E5" s="19" t="s">
        <v>95</v>
      </c>
      <c r="F5" s="19"/>
      <c r="G5" s="19"/>
      <c r="H5" s="19"/>
    </row>
    <row r="6" spans="1:8" s="28" customFormat="1" ht="31.5" customHeight="1" x14ac:dyDescent="0.3">
      <c r="A6" s="188"/>
      <c r="B6" s="9" t="s">
        <v>9</v>
      </c>
      <c r="C6" s="8" t="s">
        <v>207</v>
      </c>
      <c r="D6" s="13" t="s">
        <v>24</v>
      </c>
      <c r="E6" s="19" t="s">
        <v>194</v>
      </c>
      <c r="F6" s="19"/>
      <c r="G6" s="19"/>
      <c r="H6" s="19"/>
    </row>
    <row r="7" spans="1:8" s="28" customFormat="1" ht="31.5" customHeight="1" x14ac:dyDescent="0.3">
      <c r="A7" s="188"/>
      <c r="B7" s="9" t="s">
        <v>10</v>
      </c>
      <c r="C7" s="8" t="s">
        <v>219</v>
      </c>
      <c r="D7" s="13" t="s">
        <v>25</v>
      </c>
      <c r="E7" s="19" t="s">
        <v>275</v>
      </c>
      <c r="F7" s="19"/>
      <c r="G7" s="19"/>
      <c r="H7" s="19"/>
    </row>
    <row r="8" spans="1:8" s="28" customFormat="1" ht="36" customHeight="1" x14ac:dyDescent="0.3">
      <c r="A8" s="188"/>
      <c r="B8" s="9" t="s">
        <v>11</v>
      </c>
      <c r="C8" s="8" t="s">
        <v>218</v>
      </c>
      <c r="D8" s="13" t="s">
        <v>25</v>
      </c>
      <c r="E8" s="19" t="s">
        <v>242</v>
      </c>
      <c r="F8" s="19"/>
      <c r="G8" s="19"/>
      <c r="H8" s="19"/>
    </row>
    <row r="9" spans="1:8" s="28" customFormat="1" ht="36" customHeight="1" x14ac:dyDescent="0.3">
      <c r="A9" s="188"/>
      <c r="B9" s="9" t="s">
        <v>12</v>
      </c>
      <c r="C9" s="8" t="s">
        <v>208</v>
      </c>
      <c r="D9" s="13" t="s">
        <v>25</v>
      </c>
      <c r="E9" s="19" t="s">
        <v>243</v>
      </c>
      <c r="F9" s="19"/>
      <c r="G9" s="19"/>
      <c r="H9" s="19"/>
    </row>
    <row r="10" spans="1:8" s="28" customFormat="1" ht="32.25" customHeight="1" thickBot="1" x14ac:dyDescent="0.35">
      <c r="A10" s="189"/>
      <c r="B10" s="105" t="s">
        <v>13</v>
      </c>
      <c r="C10" s="106" t="s">
        <v>209</v>
      </c>
      <c r="D10" s="107">
        <v>35</v>
      </c>
      <c r="E10" s="108" t="s">
        <v>32</v>
      </c>
      <c r="F10" s="107"/>
      <c r="G10" s="107"/>
      <c r="H10" s="107"/>
    </row>
    <row r="11" spans="1:8" s="28" customFormat="1" ht="33.75" customHeight="1" thickTop="1" x14ac:dyDescent="0.3">
      <c r="A11" s="190" t="s">
        <v>34</v>
      </c>
      <c r="B11" s="101" t="s">
        <v>14</v>
      </c>
      <c r="C11" s="102" t="s">
        <v>38</v>
      </c>
      <c r="D11" s="103" t="s">
        <v>241</v>
      </c>
      <c r="E11" s="104"/>
      <c r="F11" s="103"/>
      <c r="G11" s="103"/>
      <c r="H11" s="103"/>
    </row>
    <row r="12" spans="1:8" s="28" customFormat="1" ht="37.200000000000003" customHeight="1" x14ac:dyDescent="0.3">
      <c r="A12" s="191"/>
      <c r="B12" s="5" t="s">
        <v>15</v>
      </c>
      <c r="C12" s="10" t="s">
        <v>33</v>
      </c>
      <c r="D12" s="11" t="s">
        <v>79</v>
      </c>
      <c r="E12" s="14" t="s">
        <v>93</v>
      </c>
      <c r="F12" s="11"/>
      <c r="G12" s="11"/>
      <c r="H12" s="11"/>
    </row>
    <row r="13" spans="1:8" s="28" customFormat="1" ht="35.4" customHeight="1" x14ac:dyDescent="0.3">
      <c r="A13" s="191"/>
      <c r="B13" s="5" t="s">
        <v>16</v>
      </c>
      <c r="C13" s="10" t="s">
        <v>31</v>
      </c>
      <c r="D13" s="11" t="s">
        <v>0</v>
      </c>
      <c r="E13" s="14" t="s">
        <v>238</v>
      </c>
      <c r="F13" s="11"/>
      <c r="G13" s="11"/>
      <c r="H13" s="11"/>
    </row>
    <row r="14" spans="1:8" s="28" customFormat="1" ht="36.75" customHeight="1" x14ac:dyDescent="0.3">
      <c r="A14" s="191"/>
      <c r="B14" s="5" t="s">
        <v>17</v>
      </c>
      <c r="C14" s="10" t="s">
        <v>86</v>
      </c>
      <c r="D14" s="11" t="s">
        <v>229</v>
      </c>
      <c r="E14" s="14" t="s">
        <v>276</v>
      </c>
      <c r="F14" s="11"/>
      <c r="G14" s="11"/>
      <c r="H14" s="11"/>
    </row>
    <row r="15" spans="1:8" s="28" customFormat="1" ht="38.25" customHeight="1" thickBot="1" x14ac:dyDescent="0.35">
      <c r="A15" s="192"/>
      <c r="B15" s="113" t="s">
        <v>18</v>
      </c>
      <c r="C15" s="114" t="s">
        <v>30</v>
      </c>
      <c r="D15" s="115" t="s">
        <v>273</v>
      </c>
      <c r="E15" s="116" t="s">
        <v>96</v>
      </c>
      <c r="F15" s="115"/>
      <c r="G15" s="115"/>
      <c r="H15" s="115"/>
    </row>
    <row r="16" spans="1:8" s="28" customFormat="1" ht="21.75" customHeight="1" thickTop="1" x14ac:dyDescent="0.3">
      <c r="A16" s="183" t="s">
        <v>225</v>
      </c>
      <c r="B16" s="109" t="s">
        <v>19</v>
      </c>
      <c r="C16" s="110" t="s">
        <v>99</v>
      </c>
      <c r="D16" s="111" t="s">
        <v>100</v>
      </c>
      <c r="E16" s="112" t="s">
        <v>101</v>
      </c>
      <c r="F16" s="111"/>
      <c r="G16" s="111"/>
      <c r="H16" s="111"/>
    </row>
    <row r="17" spans="1:8" s="28" customFormat="1" ht="21.75" customHeight="1" x14ac:dyDescent="0.3">
      <c r="A17" s="184"/>
      <c r="B17" s="6" t="s">
        <v>41</v>
      </c>
      <c r="C17" s="7" t="s">
        <v>97</v>
      </c>
      <c r="D17" s="12">
        <v>0.01</v>
      </c>
      <c r="E17" s="15" t="s">
        <v>28</v>
      </c>
      <c r="F17" s="12">
        <v>0.01</v>
      </c>
      <c r="G17" s="12">
        <v>2E-3</v>
      </c>
      <c r="H17" s="12">
        <v>1E-3</v>
      </c>
    </row>
    <row r="18" spans="1:8" s="28" customFormat="1" ht="21.75" customHeight="1" x14ac:dyDescent="0.3">
      <c r="A18" s="184"/>
      <c r="B18" s="6" t="s">
        <v>83</v>
      </c>
      <c r="C18" s="7" t="s">
        <v>291</v>
      </c>
      <c r="D18" s="12">
        <v>5</v>
      </c>
      <c r="E18" s="15" t="s">
        <v>92</v>
      </c>
      <c r="F18" s="12">
        <v>10</v>
      </c>
      <c r="G18" s="12">
        <v>5</v>
      </c>
      <c r="H18" s="12">
        <v>2</v>
      </c>
    </row>
    <row r="19" spans="1:8" s="28" customFormat="1" ht="21" customHeight="1" x14ac:dyDescent="0.3">
      <c r="A19" s="184"/>
      <c r="B19" s="6" t="s">
        <v>84</v>
      </c>
      <c r="C19" s="7" t="s">
        <v>290</v>
      </c>
      <c r="D19" s="12">
        <v>950</v>
      </c>
      <c r="E19" s="15" t="s">
        <v>82</v>
      </c>
      <c r="F19" s="12">
        <v>950</v>
      </c>
      <c r="G19" s="12">
        <v>950</v>
      </c>
      <c r="H19" s="12">
        <v>950</v>
      </c>
    </row>
    <row r="20" spans="1:8" s="28" customFormat="1" ht="34.5" customHeight="1" x14ac:dyDescent="0.3">
      <c r="A20" s="184"/>
      <c r="B20" s="6" t="s">
        <v>20</v>
      </c>
      <c r="C20" s="7" t="s">
        <v>80</v>
      </c>
      <c r="D20" s="12">
        <v>2</v>
      </c>
      <c r="E20" s="15" t="s">
        <v>288</v>
      </c>
      <c r="F20" s="12"/>
      <c r="G20" s="12"/>
      <c r="H20" s="12"/>
    </row>
    <row r="21" spans="1:8" s="28" customFormat="1" ht="36" customHeight="1" x14ac:dyDescent="0.3">
      <c r="A21" s="184"/>
      <c r="B21" s="6" t="s">
        <v>21</v>
      </c>
      <c r="C21" s="7" t="s">
        <v>247</v>
      </c>
      <c r="D21" s="12">
        <v>5</v>
      </c>
      <c r="E21" s="15" t="s">
        <v>288</v>
      </c>
      <c r="F21" s="12"/>
      <c r="G21" s="12"/>
      <c r="H21" s="12"/>
    </row>
    <row r="22" spans="1:8" s="28" customFormat="1" ht="35.4" customHeight="1" thickBot="1" x14ac:dyDescent="0.35">
      <c r="A22" s="184"/>
      <c r="B22" s="117" t="s">
        <v>22</v>
      </c>
      <c r="C22" s="118" t="s">
        <v>289</v>
      </c>
      <c r="D22" s="119" t="s">
        <v>224</v>
      </c>
      <c r="E22" s="120" t="s">
        <v>107</v>
      </c>
      <c r="F22" s="119"/>
      <c r="G22" s="119"/>
      <c r="H22" s="119"/>
    </row>
    <row r="23" spans="1:8" s="28" customFormat="1" ht="24.6" customHeight="1" x14ac:dyDescent="0.3">
      <c r="A23" s="185"/>
      <c r="B23" s="125" t="s">
        <v>23</v>
      </c>
      <c r="C23" s="126" t="s">
        <v>210</v>
      </c>
      <c r="D23" s="127" t="s">
        <v>25</v>
      </c>
      <c r="E23" s="128" t="s">
        <v>195</v>
      </c>
      <c r="F23" s="127"/>
      <c r="G23" s="127"/>
      <c r="H23" s="129"/>
    </row>
    <row r="24" spans="1:8" s="28" customFormat="1" ht="33" customHeight="1" x14ac:dyDescent="0.3">
      <c r="A24" s="185"/>
      <c r="B24" s="130" t="s">
        <v>98</v>
      </c>
      <c r="C24" s="85" t="s">
        <v>85</v>
      </c>
      <c r="D24" s="86" t="s">
        <v>217</v>
      </c>
      <c r="E24" s="87" t="s">
        <v>94</v>
      </c>
      <c r="F24" s="86"/>
      <c r="G24" s="86"/>
      <c r="H24" s="131"/>
    </row>
    <row r="25" spans="1:8" s="40" customFormat="1" ht="45.75" customHeight="1" thickBot="1" x14ac:dyDescent="0.35">
      <c r="A25" s="186"/>
      <c r="B25" s="132" t="s">
        <v>108</v>
      </c>
      <c r="C25" s="133" t="s">
        <v>211</v>
      </c>
      <c r="D25" s="134" t="s">
        <v>230</v>
      </c>
      <c r="E25" s="135" t="s">
        <v>274</v>
      </c>
      <c r="F25" s="134"/>
      <c r="G25" s="134"/>
      <c r="H25" s="136"/>
    </row>
    <row r="26" spans="1:8" s="28" customFormat="1" ht="35.25" customHeight="1" thickTop="1" x14ac:dyDescent="0.3">
      <c r="A26" s="193" t="s">
        <v>88</v>
      </c>
      <c r="B26" s="121" t="s">
        <v>109</v>
      </c>
      <c r="C26" s="122" t="s">
        <v>283</v>
      </c>
      <c r="D26" s="123" t="s">
        <v>231</v>
      </c>
      <c r="E26" s="124" t="s">
        <v>260</v>
      </c>
      <c r="F26" s="123"/>
      <c r="G26" s="123"/>
      <c r="H26" s="123"/>
    </row>
    <row r="27" spans="1:8" s="28" customFormat="1" ht="46.5" customHeight="1" x14ac:dyDescent="0.3">
      <c r="A27" s="194"/>
      <c r="B27" s="88" t="s">
        <v>126</v>
      </c>
      <c r="C27" s="89" t="s">
        <v>284</v>
      </c>
      <c r="D27" s="90" t="s">
        <v>232</v>
      </c>
      <c r="E27" s="91" t="s">
        <v>246</v>
      </c>
      <c r="F27" s="90"/>
      <c r="G27" s="90"/>
      <c r="H27" s="90"/>
    </row>
    <row r="28" spans="1:8" s="28" customFormat="1" ht="21.6" customHeight="1" x14ac:dyDescent="0.3">
      <c r="A28" s="194"/>
      <c r="B28" s="88" t="s">
        <v>159</v>
      </c>
      <c r="C28" s="89" t="s">
        <v>258</v>
      </c>
      <c r="D28" s="92">
        <v>50</v>
      </c>
      <c r="E28" s="91" t="s">
        <v>27</v>
      </c>
      <c r="F28" s="93"/>
      <c r="G28" s="93"/>
      <c r="H28" s="93"/>
    </row>
    <row r="29" spans="1:8" s="28" customFormat="1" ht="33" customHeight="1" x14ac:dyDescent="0.3">
      <c r="A29" s="194"/>
      <c r="B29" s="88" t="s">
        <v>196</v>
      </c>
      <c r="C29" s="89" t="s">
        <v>259</v>
      </c>
      <c r="D29" s="92">
        <v>20</v>
      </c>
      <c r="E29" s="91" t="s">
        <v>27</v>
      </c>
      <c r="F29" s="93"/>
      <c r="G29" s="93"/>
      <c r="H29" s="93"/>
    </row>
    <row r="30" spans="1:8" s="28" customFormat="1" ht="48" customHeight="1" thickBot="1" x14ac:dyDescent="0.35">
      <c r="A30" s="195"/>
      <c r="B30" s="137" t="s">
        <v>221</v>
      </c>
      <c r="C30" s="138" t="s">
        <v>222</v>
      </c>
      <c r="D30" s="139" t="s">
        <v>24</v>
      </c>
      <c r="E30" s="140" t="s">
        <v>277</v>
      </c>
      <c r="F30" s="139"/>
      <c r="G30" s="139"/>
      <c r="H30" s="139"/>
    </row>
    <row r="31" spans="1:8" ht="16.2" thickTop="1" x14ac:dyDescent="0.3"/>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0" zoomScaleNormal="80" workbookViewId="0">
      <pane ySplit="1" topLeftCell="A2" activePane="bottomLeft" state="frozen"/>
      <selection pane="bottomLeft" activeCell="E15" sqref="E15"/>
    </sheetView>
  </sheetViews>
  <sheetFormatPr defaultColWidth="9.109375" defaultRowHeight="15.6" x14ac:dyDescent="0.3"/>
  <cols>
    <col min="1" max="1" width="36" style="21" bestFit="1" customWidth="1"/>
    <col min="2" max="2" width="37" style="22" customWidth="1"/>
    <col min="3" max="3" width="23" style="22" bestFit="1" customWidth="1"/>
    <col min="4" max="4" width="19.33203125" style="21" customWidth="1"/>
    <col min="5" max="5" width="58" style="21" customWidth="1"/>
    <col min="6" max="6" width="79.109375" style="21" customWidth="1"/>
    <col min="7" max="16384" width="9.109375" style="21"/>
  </cols>
  <sheetData>
    <row r="1" spans="1:6" s="20" customFormat="1" ht="45.75" customHeight="1" thickBot="1" x14ac:dyDescent="0.4">
      <c r="A1" s="98" t="s">
        <v>26</v>
      </c>
      <c r="B1" s="75" t="s">
        <v>42</v>
      </c>
      <c r="C1" s="75" t="s">
        <v>261</v>
      </c>
      <c r="D1" s="76" t="s">
        <v>102</v>
      </c>
      <c r="E1" s="76" t="s">
        <v>103</v>
      </c>
      <c r="F1" s="77" t="s">
        <v>36</v>
      </c>
    </row>
    <row r="2" spans="1:6" s="23" customFormat="1" ht="28.5" customHeight="1" thickTop="1" x14ac:dyDescent="0.25">
      <c r="A2" s="218" t="s">
        <v>220</v>
      </c>
      <c r="B2" s="69"/>
      <c r="C2" s="69"/>
      <c r="D2" s="69" t="s">
        <v>44</v>
      </c>
      <c r="E2" s="69" t="s">
        <v>45</v>
      </c>
      <c r="F2" s="82"/>
    </row>
    <row r="3" spans="1:6" s="23" customFormat="1" ht="16.5" customHeight="1" thickBot="1" x14ac:dyDescent="0.3">
      <c r="A3" s="219"/>
      <c r="B3" s="68" t="s">
        <v>104</v>
      </c>
      <c r="C3" s="74"/>
      <c r="D3" s="73">
        <v>50</v>
      </c>
      <c r="E3" s="73">
        <v>1200</v>
      </c>
      <c r="F3" s="81"/>
    </row>
    <row r="4" spans="1:6" s="23" customFormat="1" ht="15.75" customHeight="1" thickTop="1" x14ac:dyDescent="0.25">
      <c r="A4" s="220" t="s">
        <v>81</v>
      </c>
      <c r="B4" s="71" t="s">
        <v>46</v>
      </c>
      <c r="C4" s="72" t="s">
        <v>47</v>
      </c>
      <c r="D4" s="66">
        <v>3</v>
      </c>
      <c r="E4" s="66">
        <v>50</v>
      </c>
      <c r="F4" s="82"/>
    </row>
    <row r="5" spans="1:6" s="23" customFormat="1" ht="15.75" customHeight="1" x14ac:dyDescent="0.25">
      <c r="A5" s="204"/>
      <c r="B5" s="24" t="s">
        <v>48</v>
      </c>
      <c r="C5" s="25" t="s">
        <v>43</v>
      </c>
      <c r="D5" s="26">
        <v>0</v>
      </c>
      <c r="E5" s="26">
        <v>0</v>
      </c>
      <c r="F5" s="83"/>
    </row>
    <row r="6" spans="1:6" s="23" customFormat="1" ht="15.75" customHeight="1" x14ac:dyDescent="0.25">
      <c r="A6" s="204"/>
      <c r="B6" s="24" t="s">
        <v>49</v>
      </c>
      <c r="C6" s="25" t="s">
        <v>50</v>
      </c>
      <c r="D6" s="26">
        <v>0</v>
      </c>
      <c r="E6" s="26">
        <v>0</v>
      </c>
      <c r="F6" s="83"/>
    </row>
    <row r="7" spans="1:6" s="23" customFormat="1" ht="15.75" customHeight="1" x14ac:dyDescent="0.25">
      <c r="A7" s="204"/>
      <c r="B7" s="24" t="s">
        <v>51</v>
      </c>
      <c r="C7" s="25" t="s">
        <v>52</v>
      </c>
      <c r="D7" s="26">
        <v>0</v>
      </c>
      <c r="E7" s="26">
        <v>0</v>
      </c>
      <c r="F7" s="83"/>
    </row>
    <row r="8" spans="1:6" s="23" customFormat="1" ht="33.75" customHeight="1" x14ac:dyDescent="0.25">
      <c r="A8" s="204"/>
      <c r="B8" s="177" t="s">
        <v>264</v>
      </c>
      <c r="C8" s="25" t="s">
        <v>89</v>
      </c>
      <c r="D8" s="26">
        <v>0</v>
      </c>
      <c r="E8" s="26">
        <v>0</v>
      </c>
      <c r="F8" s="84" t="s">
        <v>286</v>
      </c>
    </row>
    <row r="9" spans="1:6" s="23" customFormat="1" ht="15.75" customHeight="1" x14ac:dyDescent="0.25">
      <c r="A9" s="204"/>
      <c r="B9" s="24" t="s">
        <v>53</v>
      </c>
      <c r="C9" s="25" t="s">
        <v>54</v>
      </c>
      <c r="D9" s="26">
        <v>0</v>
      </c>
      <c r="E9" s="26">
        <v>0</v>
      </c>
      <c r="F9" s="83"/>
    </row>
    <row r="10" spans="1:6" s="23" customFormat="1" ht="15.75" customHeight="1" x14ac:dyDescent="0.25">
      <c r="A10" s="204"/>
      <c r="B10" s="24" t="s">
        <v>55</v>
      </c>
      <c r="C10" s="25" t="s">
        <v>56</v>
      </c>
      <c r="D10" s="26">
        <v>0</v>
      </c>
      <c r="E10" s="26">
        <v>1</v>
      </c>
      <c r="F10" s="83"/>
    </row>
    <row r="11" spans="1:6" s="23" customFormat="1" ht="15.75" customHeight="1" x14ac:dyDescent="0.25">
      <c r="A11" s="204"/>
      <c r="B11" s="24" t="s">
        <v>57</v>
      </c>
      <c r="C11" s="25" t="s">
        <v>58</v>
      </c>
      <c r="D11" s="26">
        <v>0</v>
      </c>
      <c r="E11" s="26">
        <v>0</v>
      </c>
      <c r="F11" s="83"/>
    </row>
    <row r="12" spans="1:6" s="23" customFormat="1" ht="15.75" customHeight="1" thickBot="1" x14ac:dyDescent="0.3">
      <c r="A12" s="205"/>
      <c r="B12" s="70" t="s">
        <v>59</v>
      </c>
      <c r="C12" s="80" t="s">
        <v>60</v>
      </c>
      <c r="D12" s="73">
        <v>0</v>
      </c>
      <c r="E12" s="73">
        <v>0</v>
      </c>
      <c r="F12" s="81"/>
    </row>
    <row r="13" spans="1:6" s="23" customFormat="1" ht="15.75" customHeight="1" thickTop="1" x14ac:dyDescent="0.25">
      <c r="A13" s="221" t="s">
        <v>91</v>
      </c>
      <c r="B13" s="71" t="s">
        <v>63</v>
      </c>
      <c r="C13" s="72" t="s">
        <v>64</v>
      </c>
      <c r="D13" s="66">
        <v>0</v>
      </c>
      <c r="E13" s="66">
        <v>2</v>
      </c>
      <c r="F13" s="82"/>
    </row>
    <row r="14" spans="1:6" s="23" customFormat="1" ht="15.75" customHeight="1" x14ac:dyDescent="0.25">
      <c r="A14" s="221"/>
      <c r="B14" s="24" t="s">
        <v>65</v>
      </c>
      <c r="C14" s="25" t="s">
        <v>66</v>
      </c>
      <c r="D14" s="26">
        <v>0</v>
      </c>
      <c r="E14" s="26">
        <f>2*E4+3*E13+6</f>
        <v>112</v>
      </c>
      <c r="F14" s="83"/>
    </row>
    <row r="15" spans="1:6" s="23" customFormat="1" ht="15.75" customHeight="1" x14ac:dyDescent="0.25">
      <c r="A15" s="221"/>
      <c r="B15" s="24" t="s">
        <v>67</v>
      </c>
      <c r="C15" s="25" t="s">
        <v>68</v>
      </c>
      <c r="D15" s="26">
        <v>0</v>
      </c>
      <c r="E15" s="26">
        <v>0</v>
      </c>
      <c r="F15" s="83"/>
    </row>
    <row r="16" spans="1:6" s="23" customFormat="1" ht="15.75" customHeight="1" x14ac:dyDescent="0.25">
      <c r="A16" s="221"/>
      <c r="B16" s="24" t="s">
        <v>69</v>
      </c>
      <c r="C16" s="25" t="s">
        <v>70</v>
      </c>
      <c r="D16" s="26">
        <v>0</v>
      </c>
      <c r="E16" s="26">
        <v>0</v>
      </c>
      <c r="F16" s="83"/>
    </row>
    <row r="17" spans="1:6" s="23" customFormat="1" ht="15.75" customHeight="1" x14ac:dyDescent="0.25">
      <c r="A17" s="221"/>
      <c r="B17" s="24" t="s">
        <v>71</v>
      </c>
      <c r="C17" s="25" t="s">
        <v>72</v>
      </c>
      <c r="D17" s="26">
        <v>0</v>
      </c>
      <c r="E17" s="26">
        <v>0</v>
      </c>
      <c r="F17" s="83"/>
    </row>
    <row r="18" spans="1:6" s="23" customFormat="1" ht="49.5" customHeight="1" x14ac:dyDescent="0.25">
      <c r="A18" s="221"/>
      <c r="B18" s="24" t="s">
        <v>265</v>
      </c>
      <c r="C18" s="25" t="s">
        <v>90</v>
      </c>
      <c r="D18" s="26">
        <v>0</v>
      </c>
      <c r="E18" s="26">
        <v>0</v>
      </c>
      <c r="F18" s="84" t="s">
        <v>287</v>
      </c>
    </row>
    <row r="19" spans="1:6" s="23" customFormat="1" ht="15.75" customHeight="1" x14ac:dyDescent="0.25">
      <c r="A19" s="221"/>
      <c r="B19" s="24" t="s">
        <v>73</v>
      </c>
      <c r="C19" s="25" t="s">
        <v>74</v>
      </c>
      <c r="D19" s="26">
        <v>0</v>
      </c>
      <c r="E19" s="26">
        <v>1</v>
      </c>
      <c r="F19" s="83"/>
    </row>
    <row r="20" spans="1:6" s="23" customFormat="1" ht="15.75" customHeight="1" x14ac:dyDescent="0.25">
      <c r="A20" s="221"/>
      <c r="B20" s="24" t="s">
        <v>75</v>
      </c>
      <c r="C20" s="25" t="s">
        <v>76</v>
      </c>
      <c r="D20" s="26">
        <v>0</v>
      </c>
      <c r="E20" s="26">
        <v>10</v>
      </c>
      <c r="F20" s="83"/>
    </row>
    <row r="21" spans="1:6" s="23" customFormat="1" ht="15.75" customHeight="1" thickBot="1" x14ac:dyDescent="0.3">
      <c r="A21" s="221"/>
      <c r="B21" s="70" t="s">
        <v>77</v>
      </c>
      <c r="C21" s="80" t="s">
        <v>78</v>
      </c>
      <c r="D21" s="73">
        <v>0</v>
      </c>
      <c r="E21" s="73">
        <v>1</v>
      </c>
      <c r="F21" s="81"/>
    </row>
    <row r="22" spans="1:6" s="23" customFormat="1" ht="34.5" customHeight="1" thickTop="1" x14ac:dyDescent="0.25">
      <c r="A22" s="201" t="s">
        <v>272</v>
      </c>
      <c r="B22" s="222" t="s">
        <v>262</v>
      </c>
      <c r="C22" s="222"/>
      <c r="D22" s="222"/>
      <c r="E22" s="79" t="b">
        <v>1</v>
      </c>
      <c r="F22" s="78" t="s">
        <v>268</v>
      </c>
    </row>
    <row r="23" spans="1:6" s="23" customFormat="1" ht="52.5" customHeight="1" x14ac:dyDescent="0.25">
      <c r="A23" s="202"/>
      <c r="B23" s="199" t="s">
        <v>263</v>
      </c>
      <c r="C23" s="199"/>
      <c r="D23" s="199"/>
      <c r="E23" s="27" t="b">
        <v>1</v>
      </c>
      <c r="F23" s="84" t="s">
        <v>269</v>
      </c>
    </row>
    <row r="24" spans="1:6" s="23" customFormat="1" ht="34.5" customHeight="1" x14ac:dyDescent="0.25">
      <c r="A24" s="202"/>
      <c r="B24" s="199" t="s">
        <v>105</v>
      </c>
      <c r="C24" s="199"/>
      <c r="D24" s="199"/>
      <c r="E24" s="26" t="s">
        <v>215</v>
      </c>
      <c r="F24" s="84" t="s">
        <v>270</v>
      </c>
    </row>
    <row r="25" spans="1:6" s="23" customFormat="1" ht="63" customHeight="1" thickBot="1" x14ac:dyDescent="0.3">
      <c r="A25" s="203"/>
      <c r="B25" s="200" t="s">
        <v>266</v>
      </c>
      <c r="C25" s="200"/>
      <c r="D25" s="200"/>
      <c r="E25" s="67">
        <v>6</v>
      </c>
      <c r="F25" s="178" t="s">
        <v>285</v>
      </c>
    </row>
    <row r="26" spans="1:6" s="23" customFormat="1" ht="34.5" customHeight="1" thickTop="1" x14ac:dyDescent="0.25">
      <c r="A26" s="204" t="s">
        <v>199</v>
      </c>
      <c r="B26" s="215" t="s">
        <v>61</v>
      </c>
      <c r="C26" s="216"/>
      <c r="D26" s="217"/>
      <c r="E26" s="79" t="b">
        <v>1</v>
      </c>
      <c r="F26" s="78" t="s">
        <v>254</v>
      </c>
    </row>
    <row r="27" spans="1:6" s="23" customFormat="1" ht="80.25" customHeight="1" x14ac:dyDescent="0.25">
      <c r="A27" s="204"/>
      <c r="B27" s="206" t="s">
        <v>62</v>
      </c>
      <c r="C27" s="207"/>
      <c r="D27" s="208"/>
      <c r="E27" s="79" t="s">
        <v>271</v>
      </c>
      <c r="F27" s="78" t="s">
        <v>267</v>
      </c>
    </row>
    <row r="28" spans="1:6" ht="81.75" customHeight="1" x14ac:dyDescent="0.25">
      <c r="A28" s="204"/>
      <c r="B28" s="206" t="s">
        <v>106</v>
      </c>
      <c r="C28" s="207"/>
      <c r="D28" s="208"/>
      <c r="E28" s="27" t="s">
        <v>216</v>
      </c>
      <c r="F28" s="84" t="s">
        <v>212</v>
      </c>
    </row>
    <row r="29" spans="1:6" s="23" customFormat="1" ht="18.600000000000001" customHeight="1" x14ac:dyDescent="0.25">
      <c r="A29" s="204"/>
      <c r="B29" s="206" t="s">
        <v>213</v>
      </c>
      <c r="C29" s="207"/>
      <c r="D29" s="208"/>
      <c r="E29" s="26">
        <v>5.0000000000000001E-3</v>
      </c>
      <c r="F29" s="83" t="s">
        <v>204</v>
      </c>
    </row>
    <row r="30" spans="1:6" s="23" customFormat="1" ht="51" customHeight="1" x14ac:dyDescent="0.25">
      <c r="A30" s="204"/>
      <c r="B30" s="196" t="s">
        <v>228</v>
      </c>
      <c r="C30" s="197"/>
      <c r="D30" s="198"/>
      <c r="E30" s="26" t="s">
        <v>255</v>
      </c>
      <c r="F30" s="84" t="s">
        <v>256</v>
      </c>
    </row>
    <row r="31" spans="1:6" s="23" customFormat="1" ht="18" customHeight="1" x14ac:dyDescent="0.3">
      <c r="A31" s="204"/>
      <c r="B31" s="209" t="s">
        <v>209</v>
      </c>
      <c r="C31" s="210"/>
      <c r="D31" s="211"/>
      <c r="E31" s="26">
        <v>16</v>
      </c>
      <c r="F31" s="83" t="s">
        <v>32</v>
      </c>
    </row>
    <row r="32" spans="1:6" s="23" customFormat="1" ht="37.950000000000003" customHeight="1" x14ac:dyDescent="0.25">
      <c r="A32" s="204"/>
      <c r="B32" s="196" t="s">
        <v>200</v>
      </c>
      <c r="C32" s="197"/>
      <c r="D32" s="198"/>
      <c r="E32" s="27" t="str">
        <f>CONCATENATE(parameters!D15, "/IPDB_folder")</f>
        <v>/path/to/folder/IDSL.UFA/IPDB_folder</v>
      </c>
      <c r="F32" s="83"/>
    </row>
    <row r="33" spans="1:6" s="23" customFormat="1" ht="20.25" customHeight="1" thickBot="1" x14ac:dyDescent="0.3">
      <c r="A33" s="205"/>
      <c r="B33" s="212" t="s">
        <v>201</v>
      </c>
      <c r="C33" s="213"/>
      <c r="D33" s="214"/>
      <c r="E33" s="67" t="s">
        <v>281</v>
      </c>
      <c r="F33" s="81" t="s">
        <v>197</v>
      </c>
    </row>
    <row r="34" spans="1:6" ht="16.2" thickTop="1" x14ac:dyDescent="0.3"/>
  </sheetData>
  <mergeCells count="17">
    <mergeCell ref="A2:A3"/>
    <mergeCell ref="A4:A12"/>
    <mergeCell ref="B28:D28"/>
    <mergeCell ref="A13:A21"/>
    <mergeCell ref="B22:D22"/>
    <mergeCell ref="B27:D27"/>
    <mergeCell ref="B30:D30"/>
    <mergeCell ref="B23:D23"/>
    <mergeCell ref="B24:D24"/>
    <mergeCell ref="B25:D25"/>
    <mergeCell ref="A22:A25"/>
    <mergeCell ref="A26:A33"/>
    <mergeCell ref="B29:D29"/>
    <mergeCell ref="B31:D31"/>
    <mergeCell ref="B32:D32"/>
    <mergeCell ref="B33:D33"/>
    <mergeCell ref="B26:D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0" zoomScaleNormal="80" workbookViewId="0">
      <pane ySplit="1" topLeftCell="A2" activePane="bottomLeft" state="frozen"/>
      <selection pane="bottomLeft" activeCell="D9" sqref="D9"/>
    </sheetView>
  </sheetViews>
  <sheetFormatPr defaultColWidth="9.109375" defaultRowHeight="14.4" x14ac:dyDescent="0.3"/>
  <cols>
    <col min="1" max="1" width="30.5546875" style="29" customWidth="1"/>
    <col min="2" max="2" width="17" style="29" customWidth="1"/>
    <col min="3" max="3" width="52" style="29" customWidth="1"/>
    <col min="4" max="4" width="75.5546875" style="29" customWidth="1"/>
    <col min="5" max="5" width="65.6640625" style="29" customWidth="1"/>
    <col min="6" max="6" width="41.33203125" style="29" customWidth="1"/>
    <col min="7" max="7" width="47" style="29" customWidth="1"/>
    <col min="8" max="8" width="49.33203125" style="29" customWidth="1"/>
    <col min="9" max="16384" width="9.109375" style="29"/>
  </cols>
  <sheetData>
    <row r="1" spans="1:8" s="30" customFormat="1" ht="42.6" thickBot="1" x14ac:dyDescent="0.35">
      <c r="A1" s="98" t="s">
        <v>26</v>
      </c>
      <c r="B1" s="98" t="s">
        <v>37</v>
      </c>
      <c r="C1" s="98" t="s">
        <v>36</v>
      </c>
      <c r="D1" s="99" t="s">
        <v>4</v>
      </c>
      <c r="E1" s="145" t="s">
        <v>35</v>
      </c>
      <c r="F1" s="100" t="s">
        <v>5</v>
      </c>
      <c r="G1" s="100" t="s">
        <v>6</v>
      </c>
      <c r="H1" s="100" t="s">
        <v>7</v>
      </c>
    </row>
    <row r="2" spans="1:8" s="31" customFormat="1" ht="35.4" customHeight="1" thickTop="1" x14ac:dyDescent="0.3">
      <c r="A2" s="223" t="s">
        <v>125</v>
      </c>
      <c r="B2" s="141" t="s">
        <v>112</v>
      </c>
      <c r="C2" s="142" t="s">
        <v>119</v>
      </c>
      <c r="D2" s="141" t="s">
        <v>240</v>
      </c>
      <c r="E2" s="143" t="s">
        <v>253</v>
      </c>
      <c r="F2" s="144"/>
      <c r="G2" s="144"/>
      <c r="H2" s="144"/>
    </row>
    <row r="3" spans="1:8" s="31" customFormat="1" ht="27.75" customHeight="1" x14ac:dyDescent="0.3">
      <c r="A3" s="224"/>
      <c r="B3" s="32" t="s">
        <v>113</v>
      </c>
      <c r="C3" s="33" t="s">
        <v>213</v>
      </c>
      <c r="D3" s="41">
        <v>5.0000000000000001E-3</v>
      </c>
      <c r="E3" s="34" t="s">
        <v>204</v>
      </c>
      <c r="F3" s="35" t="s">
        <v>120</v>
      </c>
      <c r="G3" s="35" t="s">
        <v>121</v>
      </c>
      <c r="H3" s="35" t="s">
        <v>122</v>
      </c>
    </row>
    <row r="4" spans="1:8" s="31" customFormat="1" ht="97.2" customHeight="1" x14ac:dyDescent="0.3">
      <c r="A4" s="224"/>
      <c r="B4" s="32" t="s">
        <v>114</v>
      </c>
      <c r="C4" s="33" t="s">
        <v>106</v>
      </c>
      <c r="D4" s="32" t="s">
        <v>123</v>
      </c>
      <c r="E4" s="34" t="s">
        <v>214</v>
      </c>
      <c r="F4" s="36"/>
      <c r="G4" s="36"/>
      <c r="H4" s="36"/>
    </row>
    <row r="5" spans="1:8" s="31" customFormat="1" ht="50.25" customHeight="1" x14ac:dyDescent="0.3">
      <c r="A5" s="224"/>
      <c r="B5" s="32" t="s">
        <v>115</v>
      </c>
      <c r="C5" s="33" t="s">
        <v>228</v>
      </c>
      <c r="D5" s="32" t="s">
        <v>255</v>
      </c>
      <c r="E5" s="34" t="s">
        <v>256</v>
      </c>
      <c r="F5" s="36"/>
      <c r="G5" s="36"/>
      <c r="H5" s="36"/>
    </row>
    <row r="6" spans="1:8" s="31" customFormat="1" ht="33" customHeight="1" x14ac:dyDescent="0.3">
      <c r="A6" s="224"/>
      <c r="B6" s="32" t="s">
        <v>116</v>
      </c>
      <c r="C6" s="33" t="s">
        <v>118</v>
      </c>
      <c r="D6" s="32" t="s">
        <v>134</v>
      </c>
      <c r="E6" s="37" t="s">
        <v>94</v>
      </c>
      <c r="F6" s="36"/>
      <c r="G6" s="36"/>
      <c r="H6" s="36"/>
    </row>
    <row r="7" spans="1:8" s="31" customFormat="1" ht="26.25" customHeight="1" x14ac:dyDescent="0.3">
      <c r="A7" s="224"/>
      <c r="B7" s="32" t="s">
        <v>117</v>
      </c>
      <c r="C7" s="33" t="s">
        <v>209</v>
      </c>
      <c r="D7" s="32">
        <v>35</v>
      </c>
      <c r="E7" s="37" t="s">
        <v>32</v>
      </c>
      <c r="F7" s="36"/>
      <c r="G7" s="36"/>
      <c r="H7" s="36"/>
    </row>
    <row r="8" spans="1:8" s="31" customFormat="1" ht="30" customHeight="1" x14ac:dyDescent="0.3">
      <c r="A8" s="224"/>
      <c r="B8" s="32" t="s">
        <v>124</v>
      </c>
      <c r="C8" s="33" t="s">
        <v>200</v>
      </c>
      <c r="D8" s="32" t="str">
        <f>CONCATENATE(parameters!D15, "/IPDB_folder")</f>
        <v>/path/to/folder/IDSL.UFA/IPDB_folder</v>
      </c>
      <c r="E8" s="38"/>
      <c r="F8" s="32"/>
      <c r="G8" s="32"/>
      <c r="H8" s="32"/>
    </row>
    <row r="9" spans="1:8" ht="23.25" customHeight="1" thickBot="1" x14ac:dyDescent="0.35">
      <c r="A9" s="225"/>
      <c r="B9" s="146" t="s">
        <v>227</v>
      </c>
      <c r="C9" s="147" t="s">
        <v>198</v>
      </c>
      <c r="D9" s="146" t="s">
        <v>239</v>
      </c>
      <c r="E9" s="148" t="s">
        <v>197</v>
      </c>
      <c r="F9" s="146"/>
      <c r="G9" s="146"/>
      <c r="H9" s="146"/>
    </row>
    <row r="10" spans="1:8" ht="15" thickTop="1" x14ac:dyDescent="0.3"/>
  </sheetData>
  <mergeCells count="1">
    <mergeCell ref="A2: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activeCell="C11" sqref="C7:C11"/>
    </sheetView>
  </sheetViews>
  <sheetFormatPr defaultColWidth="9.109375" defaultRowHeight="15.6" x14ac:dyDescent="0.3"/>
  <cols>
    <col min="1" max="1" width="35.6640625" style="17" customWidth="1"/>
    <col min="2" max="2" width="19" style="3" customWidth="1"/>
    <col min="3" max="3" width="70.88671875" style="4" customWidth="1"/>
    <col min="4" max="4" width="78.88671875" style="1" customWidth="1"/>
    <col min="5" max="5" width="81.33203125"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184</v>
      </c>
      <c r="B1" s="98" t="s">
        <v>37</v>
      </c>
      <c r="C1" s="98" t="s">
        <v>36</v>
      </c>
      <c r="D1" s="99" t="s">
        <v>4</v>
      </c>
      <c r="E1" s="77" t="s">
        <v>35</v>
      </c>
      <c r="F1" s="54"/>
      <c r="G1" s="54"/>
      <c r="H1" s="54"/>
    </row>
    <row r="2" spans="1:8" s="28" customFormat="1" ht="37.5" customHeight="1" thickTop="1" x14ac:dyDescent="0.3">
      <c r="A2" s="227" t="s">
        <v>185</v>
      </c>
      <c r="B2" s="149" t="s">
        <v>160</v>
      </c>
      <c r="C2" s="150" t="s">
        <v>146</v>
      </c>
      <c r="D2" s="151" t="s">
        <v>24</v>
      </c>
      <c r="E2" s="152" t="s">
        <v>205</v>
      </c>
      <c r="F2" s="55"/>
      <c r="G2" s="55"/>
      <c r="H2" s="55"/>
    </row>
    <row r="3" spans="1:8" s="28" customFormat="1" ht="37.5" customHeight="1" x14ac:dyDescent="0.3">
      <c r="A3" s="228"/>
      <c r="B3" s="62" t="s">
        <v>161</v>
      </c>
      <c r="C3" s="63" t="s">
        <v>145</v>
      </c>
      <c r="D3" s="64" t="s">
        <v>233</v>
      </c>
      <c r="E3" s="65" t="s">
        <v>188</v>
      </c>
      <c r="F3" s="55"/>
      <c r="G3" s="55"/>
      <c r="H3" s="55"/>
    </row>
    <row r="4" spans="1:8" s="28" customFormat="1" ht="33.75" customHeight="1" x14ac:dyDescent="0.3">
      <c r="A4" s="228"/>
      <c r="B4" s="62" t="s">
        <v>162</v>
      </c>
      <c r="C4" s="63" t="s">
        <v>248</v>
      </c>
      <c r="D4" s="64" t="s">
        <v>24</v>
      </c>
      <c r="E4" s="65" t="s">
        <v>189</v>
      </c>
      <c r="F4" s="56"/>
      <c r="G4" s="56"/>
      <c r="H4" s="56"/>
    </row>
    <row r="5" spans="1:8" s="28" customFormat="1" ht="33.75" customHeight="1" x14ac:dyDescent="0.3">
      <c r="A5" s="228"/>
      <c r="B5" s="62" t="s">
        <v>163</v>
      </c>
      <c r="C5" s="63" t="s">
        <v>249</v>
      </c>
      <c r="D5" s="64" t="s">
        <v>24</v>
      </c>
      <c r="E5" s="65" t="s">
        <v>190</v>
      </c>
      <c r="F5" s="56"/>
      <c r="G5" s="56"/>
      <c r="H5" s="56"/>
    </row>
    <row r="6" spans="1:8" s="28" customFormat="1" ht="31.5" customHeight="1" thickBot="1" x14ac:dyDescent="0.35">
      <c r="A6" s="229"/>
      <c r="B6" s="153" t="s">
        <v>164</v>
      </c>
      <c r="C6" s="154" t="s">
        <v>209</v>
      </c>
      <c r="D6" s="155">
        <v>20</v>
      </c>
      <c r="E6" s="156" t="s">
        <v>32</v>
      </c>
      <c r="F6" s="56"/>
      <c r="G6" s="56"/>
      <c r="H6" s="56"/>
    </row>
    <row r="7" spans="1:8" s="28" customFormat="1" ht="27" customHeight="1" thickTop="1" x14ac:dyDescent="0.3">
      <c r="A7" s="190" t="s">
        <v>34</v>
      </c>
      <c r="B7" s="101" t="s">
        <v>165</v>
      </c>
      <c r="C7" s="102" t="s">
        <v>38</v>
      </c>
      <c r="D7" s="103" t="str">
        <f>parameters!D11</f>
        <v>/MS1/</v>
      </c>
      <c r="E7" s="104" t="s">
        <v>186</v>
      </c>
      <c r="F7" s="56"/>
      <c r="G7" s="56"/>
      <c r="H7" s="56"/>
    </row>
    <row r="8" spans="1:8" s="28" customFormat="1" ht="35.25" customHeight="1" x14ac:dyDescent="0.3">
      <c r="A8" s="191"/>
      <c r="B8" s="5" t="s">
        <v>166</v>
      </c>
      <c r="C8" s="10" t="s">
        <v>33</v>
      </c>
      <c r="D8" s="11" t="str">
        <f>parameters!D12</f>
        <v>All</v>
      </c>
      <c r="E8" s="14" t="s">
        <v>147</v>
      </c>
      <c r="F8" s="56"/>
      <c r="G8" s="56"/>
      <c r="H8" s="56"/>
    </row>
    <row r="9" spans="1:8" s="28" customFormat="1" ht="33.75" customHeight="1" x14ac:dyDescent="0.3">
      <c r="A9" s="191"/>
      <c r="B9" s="5" t="s">
        <v>167</v>
      </c>
      <c r="C9" s="10" t="s">
        <v>31</v>
      </c>
      <c r="D9" s="11" t="str">
        <f>parameters!D13</f>
        <v>mzML</v>
      </c>
      <c r="E9" s="14" t="s">
        <v>237</v>
      </c>
      <c r="F9" s="57"/>
      <c r="G9" s="57"/>
      <c r="H9" s="57"/>
    </row>
    <row r="10" spans="1:8" s="28" customFormat="1" ht="33.75" customHeight="1" x14ac:dyDescent="0.3">
      <c r="A10" s="191"/>
      <c r="B10" s="5" t="s">
        <v>168</v>
      </c>
      <c r="C10" s="10" t="s">
        <v>86</v>
      </c>
      <c r="D10" s="11" t="str">
        <f>parameters!D14</f>
        <v>/peaklists</v>
      </c>
      <c r="E10" s="14" t="s">
        <v>87</v>
      </c>
      <c r="F10" s="57"/>
      <c r="G10" s="57"/>
      <c r="H10" s="57"/>
    </row>
    <row r="11" spans="1:8" s="28" customFormat="1" ht="37.200000000000003" customHeight="1" thickBot="1" x14ac:dyDescent="0.35">
      <c r="A11" s="192"/>
      <c r="B11" s="113" t="s">
        <v>169</v>
      </c>
      <c r="C11" s="114" t="s">
        <v>187</v>
      </c>
      <c r="D11" s="115" t="str">
        <f>parameters!D15</f>
        <v>/path/to/folder/IDSL.UFA</v>
      </c>
      <c r="E11" s="116"/>
      <c r="F11" s="57"/>
      <c r="G11" s="57"/>
      <c r="H11" s="57"/>
    </row>
    <row r="12" spans="1:8" s="28" customFormat="1" ht="66.599999999999994" customHeight="1" thickTop="1" x14ac:dyDescent="0.3">
      <c r="A12" s="183" t="s">
        <v>148</v>
      </c>
      <c r="B12" s="111" t="s">
        <v>170</v>
      </c>
      <c r="C12" s="110" t="s">
        <v>149</v>
      </c>
      <c r="D12" s="111" t="s">
        <v>235</v>
      </c>
      <c r="E12" s="112" t="s">
        <v>250</v>
      </c>
      <c r="F12" s="57"/>
      <c r="G12" s="57"/>
      <c r="H12" s="57"/>
    </row>
    <row r="13" spans="1:8" s="28" customFormat="1" ht="26.25" customHeight="1" x14ac:dyDescent="0.3">
      <c r="A13" s="184"/>
      <c r="B13" s="6" t="s">
        <v>171</v>
      </c>
      <c r="C13" s="7" t="s">
        <v>150</v>
      </c>
      <c r="D13" s="12">
        <v>0.01</v>
      </c>
      <c r="E13" s="15" t="s">
        <v>28</v>
      </c>
      <c r="F13" s="57"/>
      <c r="G13" s="57"/>
      <c r="H13" s="57"/>
    </row>
    <row r="14" spans="1:8" s="28" customFormat="1" ht="23.25" customHeight="1" x14ac:dyDescent="0.3">
      <c r="A14" s="184"/>
      <c r="B14" s="6" t="s">
        <v>172</v>
      </c>
      <c r="C14" s="7" t="s">
        <v>140</v>
      </c>
      <c r="D14" s="12">
        <v>0.1</v>
      </c>
      <c r="E14" s="15" t="s">
        <v>92</v>
      </c>
      <c r="F14" s="57"/>
      <c r="G14" s="57"/>
      <c r="H14" s="57"/>
    </row>
    <row r="15" spans="1:8" s="28" customFormat="1" ht="21.75" customHeight="1" x14ac:dyDescent="0.3">
      <c r="A15" s="184"/>
      <c r="B15" s="6" t="s">
        <v>173</v>
      </c>
      <c r="C15" s="7" t="s">
        <v>39</v>
      </c>
      <c r="D15" s="12">
        <v>5</v>
      </c>
      <c r="E15" s="15" t="s">
        <v>151</v>
      </c>
      <c r="F15" s="57"/>
      <c r="G15" s="57"/>
      <c r="H15" s="57"/>
    </row>
    <row r="16" spans="1:8" s="28" customFormat="1" ht="21.75" customHeight="1" x14ac:dyDescent="0.3">
      <c r="A16" s="184"/>
      <c r="B16" s="6" t="s">
        <v>174</v>
      </c>
      <c r="C16" s="7" t="s">
        <v>40</v>
      </c>
      <c r="D16" s="12">
        <v>950</v>
      </c>
      <c r="E16" s="15" t="s">
        <v>82</v>
      </c>
      <c r="F16" s="57"/>
      <c r="G16" s="57"/>
      <c r="H16" s="57"/>
    </row>
    <row r="17" spans="1:8" s="28" customFormat="1" ht="36" customHeight="1" x14ac:dyDescent="0.3">
      <c r="A17" s="184"/>
      <c r="B17" s="6" t="s">
        <v>175</v>
      </c>
      <c r="C17" s="7" t="s">
        <v>80</v>
      </c>
      <c r="D17" s="12">
        <v>3</v>
      </c>
      <c r="E17" s="15" t="s">
        <v>27</v>
      </c>
      <c r="F17" s="57"/>
      <c r="G17" s="57"/>
      <c r="H17" s="57"/>
    </row>
    <row r="18" spans="1:8" s="28" customFormat="1" ht="34.5" customHeight="1" thickBot="1" x14ac:dyDescent="0.35">
      <c r="A18" s="230"/>
      <c r="B18" s="161" t="s">
        <v>176</v>
      </c>
      <c r="C18" s="162" t="s">
        <v>247</v>
      </c>
      <c r="D18" s="163">
        <v>30</v>
      </c>
      <c r="E18" s="164" t="s">
        <v>27</v>
      </c>
      <c r="F18" s="57"/>
      <c r="G18" s="57"/>
      <c r="H18" s="57"/>
    </row>
    <row r="19" spans="1:8" s="28" customFormat="1" ht="27" customHeight="1" thickTop="1" x14ac:dyDescent="0.3">
      <c r="A19" s="231" t="s">
        <v>152</v>
      </c>
      <c r="B19" s="157" t="s">
        <v>177</v>
      </c>
      <c r="C19" s="158" t="s">
        <v>153</v>
      </c>
      <c r="D19" s="159" t="s">
        <v>280</v>
      </c>
      <c r="E19" s="160" t="s">
        <v>154</v>
      </c>
      <c r="F19" s="57"/>
      <c r="G19" s="57"/>
      <c r="H19" s="57"/>
    </row>
    <row r="20" spans="1:8" s="28" customFormat="1" ht="23.25" customHeight="1" x14ac:dyDescent="0.3">
      <c r="A20" s="232"/>
      <c r="B20" s="50" t="s">
        <v>178</v>
      </c>
      <c r="C20" s="51" t="s">
        <v>179</v>
      </c>
      <c r="D20" s="52"/>
      <c r="E20" s="53" t="s">
        <v>27</v>
      </c>
      <c r="F20" s="57"/>
      <c r="G20" s="57"/>
      <c r="H20" s="57"/>
    </row>
    <row r="21" spans="1:8" s="28" customFormat="1" ht="24.75" customHeight="1" x14ac:dyDescent="0.3">
      <c r="A21" s="232"/>
      <c r="B21" s="50" t="s">
        <v>180</v>
      </c>
      <c r="C21" s="53" t="s">
        <v>278</v>
      </c>
      <c r="D21" s="52" t="s">
        <v>223</v>
      </c>
      <c r="E21" s="53" t="s">
        <v>155</v>
      </c>
      <c r="F21" s="57"/>
      <c r="G21" s="57"/>
      <c r="H21" s="57"/>
    </row>
    <row r="22" spans="1:8" s="28" customFormat="1" ht="34.5" customHeight="1" x14ac:dyDescent="0.3">
      <c r="A22" s="232"/>
      <c r="B22" s="50" t="s">
        <v>181</v>
      </c>
      <c r="C22" s="53" t="s">
        <v>279</v>
      </c>
      <c r="D22" s="52" t="s">
        <v>226</v>
      </c>
      <c r="E22" s="53" t="s">
        <v>251</v>
      </c>
      <c r="F22" s="57"/>
      <c r="G22" s="57"/>
      <c r="H22" s="57"/>
    </row>
    <row r="23" spans="1:8" s="28" customFormat="1" ht="25.5" customHeight="1" x14ac:dyDescent="0.3">
      <c r="A23" s="232"/>
      <c r="B23" s="50" t="s">
        <v>182</v>
      </c>
      <c r="C23" s="51" t="s">
        <v>156</v>
      </c>
      <c r="D23" s="52">
        <v>50000</v>
      </c>
      <c r="E23" s="53" t="s">
        <v>157</v>
      </c>
      <c r="F23" s="57"/>
      <c r="G23" s="57"/>
      <c r="H23" s="57"/>
    </row>
    <row r="24" spans="1:8" s="40" customFormat="1" ht="24" customHeight="1" thickBot="1" x14ac:dyDescent="0.35">
      <c r="A24" s="233"/>
      <c r="B24" s="165" t="s">
        <v>183</v>
      </c>
      <c r="C24" s="166" t="s">
        <v>158</v>
      </c>
      <c r="D24" s="167">
        <v>10</v>
      </c>
      <c r="E24" s="168" t="s">
        <v>27</v>
      </c>
      <c r="F24" s="57"/>
      <c r="G24" s="57"/>
      <c r="H24" s="57"/>
    </row>
    <row r="25" spans="1:8" s="28" customFormat="1" ht="31.95" customHeight="1" thickTop="1" x14ac:dyDescent="0.3">
      <c r="A25" s="226"/>
      <c r="B25" s="59"/>
      <c r="C25" s="40"/>
      <c r="D25" s="57"/>
      <c r="E25" s="60"/>
      <c r="F25" s="57"/>
      <c r="G25" s="57"/>
      <c r="H25" s="57"/>
    </row>
    <row r="26" spans="1:8" s="28" customFormat="1" ht="21.6" customHeight="1" x14ac:dyDescent="0.3">
      <c r="A26" s="226"/>
      <c r="B26" s="59"/>
      <c r="C26" s="40"/>
      <c r="D26" s="61"/>
      <c r="E26" s="60"/>
      <c r="F26" s="58"/>
      <c r="G26" s="58"/>
      <c r="H26" s="58"/>
    </row>
    <row r="27" spans="1:8" s="28" customFormat="1" ht="22.95" customHeight="1" x14ac:dyDescent="0.3">
      <c r="A27" s="226"/>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0" zoomScaleNormal="80" workbookViewId="0">
      <pane ySplit="1" topLeftCell="A2" activePane="bottomLeft" state="frozen"/>
      <selection pane="bottomLeft" activeCell="E6" sqref="E6"/>
    </sheetView>
  </sheetViews>
  <sheetFormatPr defaultColWidth="9.109375" defaultRowHeight="14.4" x14ac:dyDescent="0.3"/>
  <cols>
    <col min="1" max="1" width="30.5546875" style="29" customWidth="1"/>
    <col min="2" max="2" width="17" style="29" customWidth="1"/>
    <col min="3" max="3" width="52" style="29" customWidth="1"/>
    <col min="4" max="4" width="76.44140625" style="29" customWidth="1"/>
    <col min="5" max="5" width="66.88671875" style="29" customWidth="1"/>
    <col min="6" max="6" width="41.33203125" style="29" customWidth="1"/>
    <col min="7" max="7" width="47" style="29" customWidth="1"/>
    <col min="8" max="8" width="49.33203125" style="29" customWidth="1"/>
    <col min="9" max="16384" width="9.109375" style="29"/>
  </cols>
  <sheetData>
    <row r="1" spans="1:8" s="30" customFormat="1" ht="42.6" thickBot="1" x14ac:dyDescent="0.35">
      <c r="A1" s="98" t="s">
        <v>26</v>
      </c>
      <c r="B1" s="98" t="s">
        <v>37</v>
      </c>
      <c r="C1" s="98" t="s">
        <v>36</v>
      </c>
      <c r="D1" s="99" t="s">
        <v>4</v>
      </c>
      <c r="E1" s="145" t="s">
        <v>35</v>
      </c>
      <c r="F1" s="100" t="s">
        <v>5</v>
      </c>
      <c r="G1" s="100" t="s">
        <v>6</v>
      </c>
      <c r="H1" s="100" t="s">
        <v>7</v>
      </c>
    </row>
    <row r="2" spans="1:8" s="28" customFormat="1" ht="30" customHeight="1" thickTop="1" x14ac:dyDescent="0.3">
      <c r="A2" s="190" t="s">
        <v>34</v>
      </c>
      <c r="B2" s="101" t="s">
        <v>14</v>
      </c>
      <c r="C2" s="179" t="s">
        <v>38</v>
      </c>
      <c r="D2" s="101" t="str">
        <f>parameters!D11</f>
        <v>/MS1/</v>
      </c>
      <c r="E2" s="181"/>
      <c r="F2" s="103"/>
      <c r="G2" s="103"/>
      <c r="H2" s="103"/>
    </row>
    <row r="3" spans="1:8" s="28" customFormat="1" ht="34.5" customHeight="1" x14ac:dyDescent="0.3">
      <c r="A3" s="191"/>
      <c r="B3" s="101" t="s">
        <v>15</v>
      </c>
      <c r="C3" s="179" t="s">
        <v>33</v>
      </c>
      <c r="D3" s="101" t="str">
        <f>parameters!D12</f>
        <v>All</v>
      </c>
      <c r="E3" s="181" t="s">
        <v>93</v>
      </c>
      <c r="F3" s="11"/>
      <c r="G3" s="11"/>
      <c r="H3" s="11"/>
    </row>
    <row r="4" spans="1:8" s="28" customFormat="1" ht="35.4" customHeight="1" x14ac:dyDescent="0.3">
      <c r="A4" s="191"/>
      <c r="B4" s="101" t="s">
        <v>16</v>
      </c>
      <c r="C4" s="179" t="s">
        <v>31</v>
      </c>
      <c r="D4" s="101" t="str">
        <f>parameters!D13</f>
        <v>mzML</v>
      </c>
      <c r="E4" s="181" t="s">
        <v>238</v>
      </c>
      <c r="F4" s="11"/>
      <c r="G4" s="11"/>
      <c r="H4" s="11"/>
    </row>
    <row r="5" spans="1:8" s="28" customFormat="1" ht="36.75" customHeight="1" x14ac:dyDescent="0.3">
      <c r="A5" s="191"/>
      <c r="B5" s="101" t="s">
        <v>17</v>
      </c>
      <c r="C5" s="179" t="s">
        <v>86</v>
      </c>
      <c r="D5" s="101" t="str">
        <f>parameters!D14</f>
        <v>/peaklists</v>
      </c>
      <c r="E5" s="181" t="s">
        <v>282</v>
      </c>
      <c r="F5" s="11"/>
      <c r="G5" s="11"/>
      <c r="H5" s="11"/>
    </row>
    <row r="6" spans="1:8" s="28" customFormat="1" ht="38.25" customHeight="1" thickBot="1" x14ac:dyDescent="0.35">
      <c r="A6" s="192"/>
      <c r="B6" s="113" t="s">
        <v>18</v>
      </c>
      <c r="C6" s="180" t="s">
        <v>30</v>
      </c>
      <c r="D6" s="113" t="str">
        <f>parameters!D15</f>
        <v>/path/to/folder/IDSL.UFA</v>
      </c>
      <c r="E6" s="182" t="s">
        <v>96</v>
      </c>
      <c r="F6" s="115"/>
      <c r="G6" s="115"/>
      <c r="H6" s="115"/>
    </row>
    <row r="7" spans="1:8" s="31" customFormat="1" ht="27.75" customHeight="1" thickTop="1" x14ac:dyDescent="0.3">
      <c r="A7" s="234" t="s">
        <v>135</v>
      </c>
      <c r="B7" s="169" t="s">
        <v>127</v>
      </c>
      <c r="C7" s="170" t="s">
        <v>136</v>
      </c>
      <c r="D7" s="169" t="s">
        <v>192</v>
      </c>
      <c r="E7" s="171" t="s">
        <v>202</v>
      </c>
      <c r="F7" s="172"/>
      <c r="G7" s="172"/>
      <c r="H7" s="172"/>
    </row>
    <row r="8" spans="1:8" s="31" customFormat="1" ht="35.4" customHeight="1" x14ac:dyDescent="0.3">
      <c r="A8" s="235"/>
      <c r="B8" s="42" t="s">
        <v>128</v>
      </c>
      <c r="C8" s="43" t="s">
        <v>137</v>
      </c>
      <c r="D8" s="42" t="s">
        <v>193</v>
      </c>
      <c r="E8" s="44" t="s">
        <v>252</v>
      </c>
      <c r="F8" s="45"/>
      <c r="G8" s="45"/>
      <c r="H8" s="45"/>
    </row>
    <row r="9" spans="1:8" s="31" customFormat="1" ht="33" customHeight="1" x14ac:dyDescent="0.3">
      <c r="A9" s="235"/>
      <c r="B9" s="42" t="s">
        <v>129</v>
      </c>
      <c r="C9" s="43" t="s">
        <v>141</v>
      </c>
      <c r="D9" s="42">
        <v>0.1</v>
      </c>
      <c r="E9" s="44" t="s">
        <v>203</v>
      </c>
      <c r="F9" s="45"/>
      <c r="G9" s="45"/>
      <c r="H9" s="45"/>
    </row>
    <row r="10" spans="1:8" s="31" customFormat="1" ht="32.25" customHeight="1" x14ac:dyDescent="0.3">
      <c r="A10" s="235"/>
      <c r="B10" s="42" t="s">
        <v>130</v>
      </c>
      <c r="C10" s="43" t="s">
        <v>118</v>
      </c>
      <c r="D10" s="42" t="s">
        <v>134</v>
      </c>
      <c r="E10" s="44" t="s">
        <v>94</v>
      </c>
      <c r="F10" s="45"/>
      <c r="G10" s="45"/>
      <c r="H10" s="45"/>
    </row>
    <row r="11" spans="1:8" s="31" customFormat="1" ht="27.75" customHeight="1" x14ac:dyDescent="0.3">
      <c r="A11" s="235"/>
      <c r="B11" s="42" t="s">
        <v>131</v>
      </c>
      <c r="C11" s="43" t="s">
        <v>213</v>
      </c>
      <c r="D11" s="46">
        <v>5.0000000000000001E-3</v>
      </c>
      <c r="E11" s="44" t="s">
        <v>204</v>
      </c>
      <c r="F11" s="47" t="s">
        <v>120</v>
      </c>
      <c r="G11" s="47" t="s">
        <v>121</v>
      </c>
      <c r="H11" s="47" t="s">
        <v>122</v>
      </c>
    </row>
    <row r="12" spans="1:8" s="31" customFormat="1" ht="94.2" customHeight="1" x14ac:dyDescent="0.3">
      <c r="A12" s="235"/>
      <c r="B12" s="42" t="s">
        <v>132</v>
      </c>
      <c r="C12" s="43" t="s">
        <v>106</v>
      </c>
      <c r="D12" s="42" t="s">
        <v>191</v>
      </c>
      <c r="E12" s="44" t="s">
        <v>214</v>
      </c>
      <c r="F12" s="48"/>
      <c r="G12" s="48"/>
      <c r="H12" s="48"/>
    </row>
    <row r="13" spans="1:8" s="31" customFormat="1" ht="53.25" customHeight="1" x14ac:dyDescent="0.3">
      <c r="A13" s="235"/>
      <c r="B13" s="42" t="s">
        <v>133</v>
      </c>
      <c r="C13" s="43" t="s">
        <v>228</v>
      </c>
      <c r="D13" s="42" t="s">
        <v>255</v>
      </c>
      <c r="E13" s="44" t="s">
        <v>256</v>
      </c>
      <c r="F13" s="48"/>
      <c r="G13" s="48"/>
      <c r="H13" s="48"/>
    </row>
    <row r="14" spans="1:8" s="31" customFormat="1" ht="26.25" customHeight="1" x14ac:dyDescent="0.3">
      <c r="A14" s="235"/>
      <c r="B14" s="42" t="s">
        <v>138</v>
      </c>
      <c r="C14" s="43" t="s">
        <v>97</v>
      </c>
      <c r="D14" s="42">
        <v>0.01</v>
      </c>
      <c r="E14" s="49" t="s">
        <v>28</v>
      </c>
      <c r="F14" s="48"/>
      <c r="G14" s="48"/>
      <c r="H14" s="48"/>
    </row>
    <row r="15" spans="1:8" s="31" customFormat="1" ht="26.25" customHeight="1" x14ac:dyDescent="0.3">
      <c r="A15" s="235"/>
      <c r="B15" s="42" t="s">
        <v>139</v>
      </c>
      <c r="C15" s="43" t="s">
        <v>209</v>
      </c>
      <c r="D15" s="42">
        <v>30</v>
      </c>
      <c r="E15" s="49" t="s">
        <v>32</v>
      </c>
      <c r="F15" s="48"/>
      <c r="G15" s="48"/>
      <c r="H15" s="48"/>
    </row>
    <row r="16" spans="1:8" s="31" customFormat="1" ht="26.25" customHeight="1" x14ac:dyDescent="0.3">
      <c r="A16" s="235"/>
      <c r="B16" s="42" t="s">
        <v>142</v>
      </c>
      <c r="C16" s="43" t="s">
        <v>143</v>
      </c>
      <c r="D16" s="42" t="s">
        <v>24</v>
      </c>
      <c r="E16" s="49" t="s">
        <v>111</v>
      </c>
      <c r="F16" s="48"/>
      <c r="G16" s="48"/>
      <c r="H16" s="48"/>
    </row>
    <row r="17" spans="1:8" s="31" customFormat="1" ht="26.25" customHeight="1" thickBot="1" x14ac:dyDescent="0.35">
      <c r="A17" s="236"/>
      <c r="B17" s="173" t="s">
        <v>234</v>
      </c>
      <c r="C17" s="174" t="s">
        <v>144</v>
      </c>
      <c r="D17" s="173" t="s">
        <v>24</v>
      </c>
      <c r="E17" s="175" t="s">
        <v>111</v>
      </c>
      <c r="F17" s="176"/>
      <c r="G17" s="176"/>
      <c r="H17" s="176"/>
    </row>
    <row r="18" spans="1:8" ht="15" thickTop="1" x14ac:dyDescent="0.3"/>
  </sheetData>
  <mergeCells count="2">
    <mergeCell ref="A7:A17"/>
    <mergeCell ref="A2: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2022-10-04T18:07:54Z</dcterms:modified>
</cp:coreProperties>
</file>