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UFA\inst\extdata\"/>
    </mc:Choice>
  </mc:AlternateContent>
  <bookViews>
    <workbookView xWindow="-105" yWindow="-105" windowWidth="23145" windowHeight="9165" tabRatio="578"/>
  </bookViews>
  <sheets>
    <sheet name="parameters" sheetId="1" r:id="rId1"/>
    <sheet name="enumerated_chemical_space" sheetId="2" r:id="rId2"/>
    <sheet name="formula_source" sheetId="7" r:id="rId3"/>
    <sheet name="score_function_optimization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7" l="1"/>
  <c r="D9" i="11" l="1"/>
  <c r="D10" i="11"/>
  <c r="E33" i="2" l="1"/>
  <c r="E8" i="2" l="1"/>
  <c r="E18" i="2" s="1"/>
  <c r="D19" i="11" l="1"/>
  <c r="D16" i="11" l="1"/>
  <c r="D13" i="11"/>
  <c r="D12" i="11"/>
  <c r="D14" i="11" l="1"/>
  <c r="D8" i="11" l="1"/>
  <c r="D15" i="11" l="1"/>
  <c r="D6" i="11" l="1"/>
  <c r="E14" i="2" l="1"/>
  <c r="D3" i="11" l="1"/>
</calcChain>
</file>

<file path=xl/sharedStrings.xml><?xml version="1.0" encoding="utf-8"?>
<sst xmlns="http://schemas.openxmlformats.org/spreadsheetml/2006/main" count="338" uniqueCount="275">
  <si>
    <t>PARAM0001</t>
  </si>
  <si>
    <t>PARAM0002</t>
  </si>
  <si>
    <t>PARAM0003</t>
  </si>
  <si>
    <t>User provided input</t>
  </si>
  <si>
    <t>PARAM0004</t>
  </si>
  <si>
    <t>PARAM0005</t>
  </si>
  <si>
    <t>PARAM0006</t>
  </si>
  <si>
    <t>PARAM0007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</si>
  <si>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</si>
  <si>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</si>
  <si>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</si>
  <si>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</si>
  <si>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</si>
  <si>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</si>
  <si>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</si>
  <si>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PARAM0019</t>
  </si>
  <si>
    <t>PARAM0020</t>
  </si>
  <si>
    <t>PARAM0021</t>
  </si>
  <si>
    <t>PARAM0022</t>
  </si>
  <si>
    <t>YES</t>
  </si>
  <si>
    <t>NO</t>
  </si>
  <si>
    <t>Analysis step</t>
  </si>
  <si>
    <t>≥ 1</t>
  </si>
  <si>
    <t>Global parameters (required)</t>
  </si>
  <si>
    <t>≥ 1 (integer)</t>
  </si>
  <si>
    <t>Data import and export (required)</t>
  </si>
  <si>
    <t>Parameter range</t>
  </si>
  <si>
    <t>Parameter description</t>
  </si>
  <si>
    <t>Parameter ID</t>
  </si>
  <si>
    <t>PARAM0016</t>
  </si>
  <si>
    <t>Parameter</t>
  </si>
  <si>
    <t>b</t>
  </si>
  <si>
    <t>Min</t>
  </si>
  <si>
    <t>Max</t>
  </si>
  <si>
    <t>Carbon</t>
  </si>
  <si>
    <t>c</t>
  </si>
  <si>
    <t>Boron</t>
  </si>
  <si>
    <t>Bromine</t>
  </si>
  <si>
    <t>br</t>
  </si>
  <si>
    <t>Chlorine</t>
  </si>
  <si>
    <t>cl</t>
  </si>
  <si>
    <t>Potassium</t>
  </si>
  <si>
    <t>k</t>
  </si>
  <si>
    <t>Sulfur</t>
  </si>
  <si>
    <t>s</t>
  </si>
  <si>
    <t>Selenium</t>
  </si>
  <si>
    <t>se</t>
  </si>
  <si>
    <t>Silicon</t>
  </si>
  <si>
    <t>si</t>
  </si>
  <si>
    <t>Condition1</t>
  </si>
  <si>
    <t>Condition2</t>
  </si>
  <si>
    <t>Nitrogen</t>
  </si>
  <si>
    <t>n</t>
  </si>
  <si>
    <t>Hydrogen</t>
  </si>
  <si>
    <t>h</t>
  </si>
  <si>
    <t>Arsenic</t>
  </si>
  <si>
    <t>as</t>
  </si>
  <si>
    <t>Fluorine</t>
  </si>
  <si>
    <t>f</t>
  </si>
  <si>
    <t>Iodine</t>
  </si>
  <si>
    <t>i</t>
  </si>
  <si>
    <t>Sodium</t>
  </si>
  <si>
    <t>na</t>
  </si>
  <si>
    <t>Oxygen</t>
  </si>
  <si>
    <t>o</t>
  </si>
  <si>
    <t>Phosphorus</t>
  </si>
  <si>
    <t>p</t>
  </si>
  <si>
    <t>All</t>
  </si>
  <si>
    <r>
      <t>Minimum number of scans having a complete isotopic profile match above 80% of peak height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)</t>
    </r>
  </si>
  <si>
    <t>Essential elements</t>
  </si>
  <si>
    <t>900-1000</t>
  </si>
  <si>
    <t>PARAM0017</t>
  </si>
  <si>
    <t>PARAM0018</t>
  </si>
  <si>
    <t>Ionization pathways to acquire molecular formulas from the library</t>
  </si>
  <si>
    <t>Aligned table molecular formula annotation</t>
  </si>
  <si>
    <t>br + cl</t>
  </si>
  <si>
    <t>br + cl + f + i</t>
  </si>
  <si>
    <t>Non-essential elements</t>
  </si>
  <si>
    <t>"All" OR a list of semicolon separated of selected samples including their extensions with no extra space (case sensitive)</t>
  </si>
  <si>
    <t>This file should be created using the IDSL.UFA modules</t>
  </si>
  <si>
    <t>Address to save the IDSL.UFA results</t>
  </si>
  <si>
    <t>PARAM0023</t>
  </si>
  <si>
    <t>Parallelization mode</t>
  </si>
  <si>
    <t>Sample Mode</t>
  </si>
  <si>
    <t>User input 1</t>
  </si>
  <si>
    <t>User input 2</t>
  </si>
  <si>
    <t>Mass range (Da)</t>
  </si>
  <si>
    <t>Ionization pathway</t>
  </si>
  <si>
    <t>Theoretical isotopic profile intensity cutoff (%)</t>
  </si>
  <si>
    <t>A vector of five positive numbers. Default value = c(1, 1, 1, 1, 1)</t>
  </si>
  <si>
    <t>PARAM0024</t>
  </si>
  <si>
    <t>PARAM0025</t>
  </si>
  <si>
    <t>FS0001</t>
  </si>
  <si>
    <t>FS0002</t>
  </si>
  <si>
    <t>FS0003</t>
  </si>
  <si>
    <t>FS0004</t>
  </si>
  <si>
    <t>FS0005</t>
  </si>
  <si>
    <t>FS0006</t>
  </si>
  <si>
    <t>Ionization pathways to acquire molecular formula ions</t>
  </si>
  <si>
    <t>Molecular formula source file</t>
  </si>
  <si>
    <t>min(c(c, 10))</t>
  </si>
  <si>
    <t>FS0007</t>
  </si>
  <si>
    <t>Generating isotopic profiles database (IPDB) using a source of molecular formulas</t>
  </si>
  <si>
    <t>PARAM0026</t>
  </si>
  <si>
    <t>Calculate unoptimized molecular formula annotation table</t>
  </si>
  <si>
    <t>Address of the reference table (.xlsx)</t>
  </si>
  <si>
    <t>Genetic algorithm parameters</t>
  </si>
  <si>
    <t>Objective function</t>
  </si>
  <si>
    <t>"TopRank" or "OveralRank"</t>
  </si>
  <si>
    <t>A vector of five positive numbers</t>
  </si>
  <si>
    <t>Population size</t>
  </si>
  <si>
    <t>≥ 100</t>
  </si>
  <si>
    <t>Maximum iteration</t>
  </si>
  <si>
    <t>PARAM0027</t>
  </si>
  <si>
    <t>SFT0001</t>
  </si>
  <si>
    <t>SFT0002</t>
  </si>
  <si>
    <t>SFT0003</t>
  </si>
  <si>
    <t>SFT0004</t>
  </si>
  <si>
    <t>SFT0006</t>
  </si>
  <si>
    <t>SFT0007</t>
  </si>
  <si>
    <t>SFT0008</t>
  </si>
  <si>
    <t>SFT0009</t>
  </si>
  <si>
    <t>SFT0010</t>
  </si>
  <si>
    <t>SFT0011</t>
  </si>
  <si>
    <t>SFT0012</t>
  </si>
  <si>
    <t>SFT0013</t>
  </si>
  <si>
    <t>SFT0014</t>
  </si>
  <si>
    <t>SFT0015</t>
  </si>
  <si>
    <t>SFT0016</t>
  </si>
  <si>
    <t>SFT0017</t>
  </si>
  <si>
    <t>SFT0018</t>
  </si>
  <si>
    <t>SFT0019</t>
  </si>
  <si>
    <t>SFT0020</t>
  </si>
  <si>
    <t>SFT0021</t>
  </si>
  <si>
    <t>SFT0022</t>
  </si>
  <si>
    <t>Score function optimization step</t>
  </si>
  <si>
    <t>General (required)</t>
  </si>
  <si>
    <t>Use only HRMS files with reference standard compounds</t>
  </si>
  <si>
    <t>PARAM0028</t>
  </si>
  <si>
    <t>Follow the naming rules in R</t>
  </si>
  <si>
    <t>IPDB output address</t>
  </si>
  <si>
    <t>IPDB file name</t>
  </si>
  <si>
    <t>≥ 0, Maximum space between two neighboring isotopologues</t>
  </si>
  <si>
    <r>
      <t>Generate a new isotopic profile database (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>)</t>
    </r>
  </si>
  <si>
    <t>Number of parallel threads</t>
  </si>
  <si>
    <t>Check the coverage in a library of molecular formula</t>
  </si>
  <si>
    <t>Peak spacing (Da)</t>
  </si>
  <si>
    <t>[M+H/K/Na]</t>
  </si>
  <si>
    <t>if (s&gt;0 &amp; si&gt;0) {min(c(c, 5, si*3, s*4))} else if (s&gt;0 &amp; si==0) {min(c(c, 5, s*4))} else if (s==0 &amp; si&gt;0) {min(c(c, 5, si*3))} else if (s==0 &amp; si==0) {min(c(c, 5))}</t>
  </si>
  <si>
    <t>c("[M+H]+", "[M+Na]+","[M-H2O+H]+")</t>
  </si>
  <si>
    <t>Optimize the score function coefficients</t>
  </si>
  <si>
    <t>Molecular ion formula enumeration</t>
  </si>
  <si>
    <t>PARAM0029</t>
  </si>
  <si>
    <t>Adjust peak frequency and ranks</t>
  </si>
  <si>
    <t>rep(0, 5)</t>
  </si>
  <si>
    <t>rep(1, 5)</t>
  </si>
  <si>
    <t>Molecular formula annotation criteria for individual peaklists</t>
  </si>
  <si>
    <t>rep(10, 5)</t>
  </si>
  <si>
    <t>FS0008</t>
  </si>
  <si>
    <t>Isotopic profile calculations memory usage</t>
  </si>
  <si>
    <t>/peaklists</t>
  </si>
  <si>
    <t>/PubChem_MolecularFormula_Freq_Database.Rdata</t>
  </si>
  <si>
    <t>/.xlsx</t>
  </si>
  <si>
    <t>IPDB_name</t>
  </si>
  <si>
    <t>/.csv</t>
  </si>
  <si>
    <r>
      <t xml:space="preserve">"YES" OR "NO" (When "YES", fill out parameters in the </t>
    </r>
    <r>
      <rPr>
        <i/>
        <sz val="12"/>
        <rFont val="Arial"/>
        <family val="2"/>
      </rPr>
      <t>'enumerated_chemical_space'</t>
    </r>
    <r>
      <rPr>
        <sz val="12"/>
        <rFont val="Arial"/>
        <family val="2"/>
      </rPr>
      <t xml:space="preserve"> tab)</t>
    </r>
  </si>
  <si>
    <r>
      <t xml:space="preserve">"YES" OR "NO" (When "YES", fill out parameters in the </t>
    </r>
    <r>
      <rPr>
        <i/>
        <sz val="12"/>
        <rFont val="Arial"/>
        <family val="2"/>
      </rPr>
      <t>'formula_source'</t>
    </r>
    <r>
      <rPr>
        <sz val="12"/>
        <rFont val="Arial"/>
        <family val="2"/>
      </rPr>
      <t xml:space="preserve"> tab)</t>
    </r>
  </si>
  <si>
    <r>
      <t xml:space="preserve">Minimum </t>
    </r>
    <r>
      <rPr>
        <b/>
        <sz val="12"/>
        <color theme="1"/>
        <rFont val="Arial"/>
        <family val="2"/>
      </rPr>
      <t>RCS (%)</t>
    </r>
    <r>
      <rPr>
        <sz val="12"/>
        <color theme="1"/>
        <rFont val="Arial"/>
        <family val="2"/>
      </rPr>
      <t xml:space="preserve"> =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/number of scans within 80% of peak height)</t>
    </r>
  </si>
  <si>
    <t>Perform the genetic algorithm optimization</t>
  </si>
  <si>
    <t>Default values are c(1e30, 1e-12, 10). See the `UFA_IP_memeory_variables` parameter from `Isotopic Profile Calculator` documentation to adjust memory usage.</t>
  </si>
  <si>
    <t>Number of top rank candidate molecular formulas on individual files</t>
  </si>
  <si>
    <t>Number of the tabulated candidate molecular formulas after aggregating molecular formulas on the aligned table</t>
  </si>
  <si>
    <t>R variable name</t>
  </si>
  <si>
    <t>Rule 1 (C/N chemical space rule (c/2-n-1) ≤ (h+cl+br+f+i) ≤ (2c+3n+6))</t>
  </si>
  <si>
    <t>Rule 2 (Extended SENIOR rule)</t>
  </si>
  <si>
    <t>Rule 3 (Σ(Br + Cl))</t>
  </si>
  <si>
    <t>Rule 3 (Σ(Br + Cl + F + I))</t>
  </si>
  <si>
    <t>Rule 4 (Maximum number of elements rule)</t>
  </si>
  <si>
    <t>Default = TRUE, `TRUE` or `FALSE`</t>
  </si>
  <si>
    <r>
      <t xml:space="preserve">Default = TRUE, `TRUE` or `FALSE`. The </t>
    </r>
    <r>
      <rPr>
        <b/>
        <sz val="12"/>
        <color theme="1"/>
        <rFont val="Arial"/>
        <family val="2"/>
      </rPr>
      <t>extended SENIOR rule</t>
    </r>
    <r>
      <rPr>
        <sz val="12"/>
        <color theme="1"/>
        <rFont val="Arial"/>
        <family val="2"/>
      </rPr>
      <t xml:space="preserve"> is the second rule from the seven golden rules to ensure the molecular formulas completely filled </t>
    </r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 xml:space="preserve">- and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 valence shells.</t>
    </r>
  </si>
  <si>
    <t>Molecular formula prioritization rules</t>
  </si>
  <si>
    <r>
      <t xml:space="preserve">IDSL.IPA peaklists must be in 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</si>
  <si>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Lower limits of score coefficients</t>
  </si>
  <si>
    <t>Upper limits of score coefficients</t>
  </si>
  <si>
    <t>OveralRank</t>
  </si>
  <si>
    <t>IPDB_ECS</t>
  </si>
  <si>
    <t>Coefficients of identification score function (See equation 6 in the main manuscript)</t>
  </si>
  <si>
    <t>https://github.com/idslme/IDSL.UFA/wiki/Peak-Spacing-and-Intensity-Cutoff</t>
  </si>
  <si>
    <t>/path/to/folder//MS1</t>
  </si>
  <si>
    <t>Select "Sample Mode" or "Peak Mode"</t>
  </si>
  <si>
    <t>MS data location address (MS1 level HRMS data)</t>
  </si>
  <si>
    <t>Output location address (MS1 processed data)</t>
  </si>
  <si>
    <t>Peaklist data location address</t>
  </si>
  <si>
    <t>≥ 0</t>
  </si>
  <si>
    <t>PARAM0030</t>
  </si>
  <si>
    <t>NA</t>
  </si>
  <si>
    <t>https://rdocumentation.org/packages/IDSL.UFA/versions/1.8/topics/isotopic_profile_calculator</t>
  </si>
  <si>
    <t>https://github.com/idslme/IDSL.UFA/wiki/NDCS-RCS</t>
  </si>
  <si>
    <t>Github Guide</t>
  </si>
  <si>
    <t>https://github.com/idslme/IDSL.UFA/wiki/Isotopic-Profile-DataBase-(IPDB)</t>
  </si>
  <si>
    <t>https://github.com/idslme/IDSL.UFA/wiki/PubChem-molecular-formula-database-for-IDSL.UFA</t>
  </si>
  <si>
    <r>
      <t xml:space="preserve">≥ 0 (select </t>
    </r>
    <r>
      <rPr>
        <b/>
        <sz val="12"/>
        <rFont val="Arial"/>
        <family val="2"/>
      </rPr>
      <t>Inf</t>
    </r>
    <r>
      <rPr>
        <sz val="12"/>
        <rFont val="Arial"/>
        <family val="2"/>
      </rPr>
      <t xml:space="preserve"> to export all isotopic profile match figures)</t>
    </r>
  </si>
  <si>
    <t>Maximum number of top hit isotopic profile match figures for the plotting module</t>
  </si>
  <si>
    <t>SFT0005</t>
  </si>
  <si>
    <t>PARAM0008</t>
  </si>
  <si>
    <t>Maximum retention time tolerance (min)</t>
  </si>
  <si>
    <t>IPDB processing and storage</t>
  </si>
  <si>
    <t>Isotopic profile calculations</t>
  </si>
  <si>
    <r>
      <t xml:space="preserve">Default =TRUE, This condition is used to regulate molecular formula enumeration using the </t>
    </r>
    <r>
      <rPr>
        <b/>
        <sz val="12"/>
        <color theme="1"/>
        <rFont val="Arial"/>
        <family val="2"/>
      </rPr>
      <t>Entire</t>
    </r>
    <r>
      <rPr>
        <sz val="12"/>
        <color theme="1"/>
        <rFont val="Arial"/>
        <family val="2"/>
      </rPr>
      <t xml:space="preserve"> elements.</t>
    </r>
  </si>
  <si>
    <t>Mass accuracy (Da) to detect individual isotopologues</t>
  </si>
  <si>
    <r>
      <t>Minimum Profile Cosine Similarity (</t>
    </r>
    <r>
      <rPr>
        <b/>
        <sz val="12"/>
        <color theme="1"/>
        <rFont val="Arial"/>
        <family val="2"/>
      </rPr>
      <t>PCS (‰)</t>
    </r>
    <r>
      <rPr>
        <sz val="12"/>
        <color theme="1"/>
        <rFont val="Arial"/>
        <family val="2"/>
      </rPr>
      <t>) (See equation 4 in the main manuscript)</t>
    </r>
  </si>
  <si>
    <r>
      <t>Address of molecular formulas library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This library must have been produced by the '</t>
    </r>
    <r>
      <rPr>
        <i/>
        <sz val="12"/>
        <color theme="1"/>
        <rFont val="Arial"/>
        <family val="2"/>
      </rPr>
      <t>molecular_formula_library_generator</t>
    </r>
    <r>
      <rPr>
        <sz val="12"/>
        <color theme="1"/>
        <rFont val="Arial"/>
        <family val="2"/>
      </rPr>
      <t>' module</t>
    </r>
  </si>
  <si>
    <r>
      <t>"YES" OR "NO" (When "YES", it sorts candidate molecular formulas using the `</t>
    </r>
    <r>
      <rPr>
        <b/>
        <i/>
        <sz val="12"/>
        <rFont val="Arial"/>
        <family val="2"/>
      </rPr>
      <t>sqrt(frequency)/rank</t>
    </r>
    <r>
      <rPr>
        <sz val="12"/>
        <rFont val="Arial"/>
        <family val="2"/>
      </rPr>
      <t>` equation, and when "NO" it sorts candidate molecular formulas relative to frequency of detection across samples)</t>
    </r>
  </si>
  <si>
    <r>
      <t>Maximum Normalized Euclidean Mass Error (</t>
    </r>
    <r>
      <rPr>
        <b/>
        <sz val="12"/>
        <color theme="1"/>
        <rFont val="Arial"/>
        <family val="2"/>
      </rPr>
      <t>NEME (mDa)</t>
    </r>
    <r>
      <rPr>
        <sz val="12"/>
        <color theme="1"/>
        <rFont val="Arial"/>
        <family val="2"/>
      </rPr>
      <t>) (See equation 5 in the main manuscript)</t>
    </r>
  </si>
  <si>
    <r>
      <t xml:space="preserve">c("[M+H/K/Na]", "[M-H]", "[M]"). Fill this cell in case 'TRUE' is selected for the </t>
    </r>
    <r>
      <rPr>
        <b/>
        <sz val="12"/>
        <color theme="1"/>
        <rFont val="Arial"/>
        <family val="2"/>
      </rPr>
      <t>Rule 2 (Extended SENIOR rule)</t>
    </r>
    <r>
      <rPr>
        <sz val="12"/>
        <color theme="1"/>
        <rFont val="Arial"/>
        <family val="2"/>
      </rPr>
      <t>. This parameter is to generate ionized formulas.</t>
    </r>
  </si>
  <si>
    <t>This rule is to constrain the number of bromine and chlorine atoms for a compound. Suggested to use values between [0-8].</t>
  </si>
  <si>
    <t>This rule is to constrain the number of halogen atoms for a compound. This parameter also depends on the "Rule 3 (Σ(Br + Cl))" parameter. Suggested to use values between [0-31].</t>
  </si>
  <si>
    <t>"YES" OR "NO" (When "YES", fill out SFT0002 and parameters from SFT0009-SFT0015)</t>
  </si>
  <si>
    <r>
      <t>Address of the isotopic profiles database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</t>
    </r>
  </si>
  <si>
    <t>Address to save the optimization results</t>
  </si>
  <si>
    <t>Output location address</t>
  </si>
  <si>
    <r>
      <t>IDSL.IPA peaklists must be in *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</si>
  <si>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Evaluate the performance of the score coefficients</t>
  </si>
  <si>
    <t>Criteria for unoptimized molecular formula annotation table</t>
  </si>
  <si>
    <t>"YES" OR "NO" (When "YES", fill out parameters from SFT0016-SFT0022).</t>
  </si>
  <si>
    <t>A vector of five positive numbers (Each array must be greater than or equal to its corresponding array in SFT0019)</t>
  </si>
  <si>
    <t>Maximum desired rank when "TopRank" is selected for SFT0016</t>
  </si>
  <si>
    <t>"YES" OR "NO" (When "YES", fill out parameters from SFT0016-SFT0017).</t>
  </si>
  <si>
    <t>Use a constant value or a piece of R script using carbon (c), boron (b), bromine (br), chlorine (cl), potassium (k), sulfur (s), selenium (se), and silicon (si).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10))}"</t>
  </si>
  <si>
    <t>List of HRMS files (.mzXML/.mzML/.CDF)</t>
  </si>
  <si>
    <t>HRMS data location address (MS1 level HRMS data)</t>
  </si>
  <si>
    <r>
      <t xml:space="preserve">Annotate individual IDSL.IPA peaklists with the molecular formulas using the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</t>
    </r>
    <r>
      <rPr>
        <b/>
        <sz val="12"/>
        <color theme="1"/>
        <rFont val="Arial"/>
        <family val="2"/>
      </rPr>
      <t>PARAM0004</t>
    </r>
  </si>
  <si>
    <t>Aggregate entire annotated peaklists on the aligned peak table</t>
  </si>
  <si>
    <t>Enumeration criteria</t>
  </si>
  <si>
    <r>
      <t xml:space="preserve">Enumerate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using enumerated chemical space (ECS) method</t>
    </r>
  </si>
  <si>
    <r>
      <t xml:space="preserve">Generate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a source of known molecular formulas</t>
    </r>
  </si>
  <si>
    <t>c("[M]+", "[M+H]+")</t>
  </si>
  <si>
    <t>https://github.com/idslme/IDSL.UFA/wiki/Standard-Adduct-Type</t>
  </si>
  <si>
    <t>You may download the PubChem library from zenodo.org</t>
  </si>
  <si>
    <t>https://zenodo.org/record/7065107/files/PubChem_MolecularFormula_Freq_Database.Rdata?download=1</t>
  </si>
  <si>
    <t>Index number(s) of selected IDSL.IPA peaks</t>
  </si>
  <si>
    <t>A string vector of ionization pathways. Ionization pathways should be inside brackets and quotation marks</t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</si>
  <si>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to ignore retention time match. Reference retention time values may be added to the 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>s generated using the '</t>
    </r>
    <r>
      <rPr>
        <i/>
        <sz val="12"/>
        <rFont val="Arial"/>
        <family val="2"/>
      </rPr>
      <t>formula_source</t>
    </r>
    <r>
      <rPr>
        <sz val="12"/>
        <rFont val="Arial"/>
        <family val="2"/>
      </rPr>
      <t>' tab</t>
    </r>
  </si>
  <si>
    <t>Optimization method</t>
  </si>
  <si>
    <r>
      <t>Address of the</t>
    </r>
    <r>
      <rPr>
        <b/>
        <sz val="12"/>
        <color theme="1"/>
        <rFont val="Arial"/>
        <family val="2"/>
      </rPr>
      <t xml:space="preserve"> IPDB</t>
    </r>
    <r>
      <rPr>
        <sz val="12"/>
        <color theme="1"/>
        <rFont val="Arial"/>
        <family val="2"/>
      </rPr>
      <t xml:space="preserve">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for peak annotation (</t>
    </r>
    <r>
      <rPr>
        <b/>
        <sz val="12"/>
        <color theme="1"/>
        <rFont val="Arial"/>
        <family val="2"/>
      </rPr>
      <t>PARAM0005</t>
    </r>
    <r>
      <rPr>
        <sz val="12"/>
        <color theme="1"/>
        <rFont val="Arial"/>
        <family val="2"/>
      </rPr>
      <t>)</t>
    </r>
  </si>
  <si>
    <t>It must be in *.xlsx format with the file extension. Four column headers with 'FileName', 'MolcularFormula', 'IonizationPathway', 'RetentionTime(min)' must be available in the spreadsheet. Filenames should be presented with their extensions.</t>
  </si>
  <si>
    <t>≤ 0.01</t>
  </si>
  <si>
    <t>FS0009</t>
  </si>
  <si>
    <t>TRUE or FALSE</t>
  </si>
  <si>
    <t>Apply a brute-force method to calculate complex isotopic profiles. When `TRUE`, this option may reduce the speed significantly for multithreaded processing</t>
  </si>
  <si>
    <t>/peak_alignment</t>
  </si>
  <si>
    <r>
      <t xml:space="preserve">Select "YES" or "NO", when </t>
    </r>
    <r>
      <rPr>
        <b/>
        <sz val="12"/>
        <rFont val="Arial"/>
        <family val="2"/>
      </rPr>
      <t>PARAM0016</t>
    </r>
    <r>
      <rPr>
        <sz val="12"/>
        <rFont val="Arial"/>
        <family val="2"/>
      </rPr>
      <t xml:space="preserve"> is not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>.</t>
    </r>
  </si>
  <si>
    <t>Use corrected retention times to minimize RT fluctuations for the peak annotation workflow. Reference retention times should be consistent with retention times in the IDSL.IPA RT correction method.</t>
  </si>
  <si>
    <t>"YES" OR "NO"(When "YES", fill out PARAM0026-PARAM0027)</t>
  </si>
  <si>
    <r>
      <rPr>
        <b/>
        <sz val="12"/>
        <rFont val="Arial"/>
        <family val="2"/>
      </rPr>
      <t>Optional:</t>
    </r>
    <r>
      <rPr>
        <sz val="12"/>
        <rFont val="Arial"/>
        <family val="2"/>
      </rPr>
      <t xml:space="preserve"> Address of the `peak_alignment` directory generated by the IDSL.IPA workflow. This folder should be generated through the peak alignment modules of the IDSL.IPA pipeline (</t>
    </r>
    <r>
      <rPr>
        <b/>
        <i/>
        <u/>
        <sz val="12"/>
        <color rgb="FF7030A0"/>
        <rFont val="Arial"/>
        <family val="2"/>
      </rPr>
      <t>PARAM0002 in the IDSL.IPA parameter spreadsheet</t>
    </r>
    <r>
      <rPr>
        <sz val="12"/>
        <rFont val="Arial"/>
        <family val="2"/>
      </rPr>
      <t>).</t>
    </r>
  </si>
  <si>
    <r>
      <t xml:space="preserve">Address of a </t>
    </r>
    <r>
      <rPr>
        <i/>
        <sz val="12"/>
        <rFont val="Arial"/>
        <family val="2"/>
      </rPr>
      <t>.csv/.xlsx/.txt</t>
    </r>
    <r>
      <rPr>
        <sz val="12"/>
        <rFont val="Arial"/>
        <family val="2"/>
      </rPr>
      <t xml:space="preserve"> file with one column of targeted molecular formulas.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 may have a second column for retention time values in minutes to match peaks using retention times as well. Do not use headers for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files.</t>
    </r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</si>
  <si>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or fill when "YES" is selected for </t>
    </r>
    <r>
      <rPr>
        <b/>
        <sz val="12"/>
        <rFont val="Arial"/>
        <family val="2"/>
      </rPr>
      <t>PARAM0006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PARAM0017</t>
    </r>
    <r>
      <rPr>
        <sz val="12"/>
        <rFont val="Arial"/>
        <family val="2"/>
      </rPr>
      <t>.</t>
    </r>
  </si>
  <si>
    <t>Default = 6. 95% of realistic molecular formulas have ≤ 6 elements. This rule does not count Na and K elements. Suggested to use values between [1-14]. Example: the maximum number of elements for glucose (C6H12O6) is three (C, H, and O)</t>
  </si>
  <si>
    <t>Rule 5 (Potassium and sodium rule ((na+k) &lt;= 1))</t>
  </si>
  <si>
    <t>Default = TRUE or FALSE, [M+Na/K]+ ionization pathways usually occur in ESI positive mode. This rule assumes either [M+Na]+ or [M+K]+ ion occurs.</t>
  </si>
  <si>
    <r>
      <t xml:space="preserve">Default =TRUE, This condition is used to regulate molecular formula enumeration using only </t>
    </r>
    <r>
      <rPr>
        <b/>
        <sz val="12"/>
        <color theme="1"/>
        <rFont val="Arial"/>
        <family val="2"/>
      </rPr>
      <t>"Essential elements"</t>
    </r>
    <r>
      <rPr>
        <sz val="12"/>
        <color theme="1"/>
        <rFont val="Arial"/>
        <family val="2"/>
      </rPr>
      <t>. Ex: "c &gt;= si"</t>
    </r>
  </si>
  <si>
    <r>
      <t>Use a constant value or a piece of R script using elements in the '</t>
    </r>
    <r>
      <rPr>
        <b/>
        <sz val="12"/>
        <color theme="1"/>
        <rFont val="Arial"/>
        <family val="2"/>
      </rPr>
      <t>Essential elements'</t>
    </r>
    <r>
      <rPr>
        <sz val="12"/>
        <color theme="1"/>
        <rFont val="Arial"/>
        <family val="2"/>
      </rPr>
      <t xml:space="preserve"> section.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5))}"</t>
    </r>
  </si>
  <si>
    <r>
      <t xml:space="preserve">≥ 1 Fill when "TopRank" is selected for </t>
    </r>
    <r>
      <rPr>
        <b/>
        <sz val="12"/>
        <rFont val="Arial"/>
        <family val="2"/>
      </rPr>
      <t>SFT0016</t>
    </r>
  </si>
  <si>
    <r>
      <t>This file may be derived from PARAM0004 parameter in the '</t>
    </r>
    <r>
      <rPr>
        <i/>
        <sz val="12"/>
        <rFont val="Arial"/>
        <family val="2"/>
      </rPr>
      <t>parameters</t>
    </r>
    <r>
      <rPr>
        <sz val="12"/>
        <rFont val="Arial"/>
        <family val="2"/>
      </rPr>
      <t>' tab</t>
    </r>
  </si>
  <si>
    <t>/path/to/folder//MS1/IDSL.UFA</t>
  </si>
  <si>
    <t>"YES" OR "NO" (When "YES", fill out PARAM0015-PARAM0027)</t>
  </si>
  <si>
    <r>
      <t>"YES" OR "NO" (When "YES", fill out PARAM0028-PARAM0030) (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 xml:space="preserve"> is not required)</t>
    </r>
  </si>
  <si>
    <t>"YES" OR "NO" (When "YES", fill out parameters in the 'score_function_optimization' tab)</t>
  </si>
  <si>
    <r>
      <t xml:space="preserve">"All" or a vector of comma separated IDSL.IPA peak ID indices </t>
    </r>
    <r>
      <rPr>
        <b/>
        <sz val="12"/>
        <rFont val="Arial"/>
        <family val="2"/>
      </rPr>
      <t>ONLY when one HRMS file was selected in PARAM0010</t>
    </r>
  </si>
  <si>
    <t>0-100</t>
  </si>
  <si>
    <t>c(1e30, 1e-12, 100)</t>
  </si>
  <si>
    <r>
      <t xml:space="preserve">"YES" OR "NO". When "YES", select "YES" for </t>
    </r>
    <r>
      <rPr>
        <b/>
        <sz val="12"/>
        <rFont val="Arial"/>
        <family val="2"/>
      </rPr>
      <t>PARAM0002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PARAM0003</t>
    </r>
    <r>
      <rPr>
        <sz val="12"/>
        <rFont val="Arial"/>
        <family val="2"/>
      </rPr>
      <t>.</t>
    </r>
  </si>
  <si>
    <t>Address of the `peaklists` directory generated by the IDSL.IPA workflow</t>
  </si>
  <si>
    <t>https://github.com/idslme/IDSL.IPA/wiki/Parallelization-Mode</t>
  </si>
  <si>
    <t>https://github.com/idslme/IDSL.UFA/wiki/Score-Coefficients-Optimization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</si>
</sst>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i/>
      <sz val="12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b/>
      <sz val="12"/>
      <color rgb="FF0070C0"/>
      <name val="Arial"/>
      <family val="2"/>
    </font>
    <font>
      <b/>
      <u/>
      <sz val="12"/>
      <color rgb="FF0070C0"/>
      <name val="Arial"/>
      <family val="2"/>
    </font>
    <font>
      <b/>
      <i/>
      <u/>
      <sz val="12"/>
      <color rgb="FF7030A0"/>
      <name val="Arial"/>
      <family val="2"/>
    </font>
    <font>
      <b/>
      <u/>
      <sz val="12"/>
      <color theme="1"/>
      <name val="Arial"/>
      <family val="2"/>
    </font>
    <font>
      <b/>
      <u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EA6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B81C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9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7" fillId="4" borderId="2" xfId="0" applyNumberFormat="1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6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3" fillId="0" borderId="0" xfId="0" applyFont="1" applyFill="1" applyBorder="1"/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49" fontId="7" fillId="8" borderId="6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6" borderId="8" xfId="0" applyFont="1" applyFill="1" applyBorder="1"/>
    <xf numFmtId="0" fontId="4" fillId="0" borderId="8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10" borderId="16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 wrapText="1"/>
    </xf>
    <xf numFmtId="49" fontId="7" fillId="8" borderId="15" xfId="0" applyNumberFormat="1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3" fillId="6" borderId="8" xfId="1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left" vertical="center" wrapText="1"/>
    </xf>
    <xf numFmtId="0" fontId="3" fillId="12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left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16" fillId="10" borderId="29" xfId="1" applyFont="1" applyFill="1" applyBorder="1" applyAlignment="1">
      <alignment horizontal="center" vertical="center" wrapText="1"/>
    </xf>
    <xf numFmtId="0" fontId="15" fillId="10" borderId="31" xfId="0" applyFont="1" applyFill="1" applyBorder="1" applyAlignment="1">
      <alignment horizontal="center" vertical="center" wrapText="1"/>
    </xf>
    <xf numFmtId="0" fontId="15" fillId="10" borderId="30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3" fillId="12" borderId="14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center" wrapText="1"/>
    </xf>
    <xf numFmtId="49" fontId="7" fillId="2" borderId="15" xfId="0" applyNumberFormat="1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7" fillId="8" borderId="8" xfId="0" applyNumberFormat="1" applyFont="1" applyFill="1" applyBorder="1" applyAlignment="1">
      <alignment vertical="center" wrapText="1"/>
    </xf>
    <xf numFmtId="49" fontId="15" fillId="8" borderId="5" xfId="0" applyNumberFormat="1" applyFont="1" applyFill="1" applyBorder="1" applyAlignment="1">
      <alignment horizontal="center" vertical="center" wrapText="1"/>
    </xf>
    <xf numFmtId="49" fontId="1" fillId="8" borderId="5" xfId="0" applyNumberFormat="1" applyFont="1" applyFill="1" applyBorder="1" applyAlignment="1">
      <alignment horizontal="center" vertical="center" wrapText="1"/>
    </xf>
    <xf numFmtId="49" fontId="18" fillId="8" borderId="8" xfId="1" applyNumberFormat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5" xfId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3" fillId="6" borderId="5" xfId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/>
    </xf>
    <xf numFmtId="0" fontId="1" fillId="6" borderId="27" xfId="0" applyFont="1" applyFill="1" applyBorder="1" applyAlignment="1">
      <alignment horizontal="left"/>
    </xf>
    <xf numFmtId="0" fontId="1" fillId="6" borderId="28" xfId="0" applyFont="1" applyFill="1" applyBorder="1" applyAlignment="1">
      <alignment horizontal="left"/>
    </xf>
    <xf numFmtId="0" fontId="1" fillId="6" borderId="23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1" fillId="6" borderId="25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28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49" fontId="18" fillId="8" borderId="2" xfId="1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B81C1"/>
      <color rgb="FF00EA6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dslme/IDSL.UFA/wiki/PubChem-molecular-formula-database-for-IDSL.UF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idslme/IDSL.UFA/wiki/Isotopic-Profile-DataBase-(IPDB)" TargetMode="External"/><Relationship Id="rId1" Type="http://schemas.openxmlformats.org/officeDocument/2006/relationships/hyperlink" Target="https://github.com/idslme/IDSL.UFA/wiki/NDCS-RCS" TargetMode="External"/><Relationship Id="rId6" Type="http://schemas.openxmlformats.org/officeDocument/2006/relationships/hyperlink" Target="https://github.com/idslme/IDSL.IPA/wiki/Parallelization-Mode" TargetMode="External"/><Relationship Id="rId5" Type="http://schemas.openxmlformats.org/officeDocument/2006/relationships/hyperlink" Target="https://github.com/idslme/IDSL.UFA/wiki/Score-Coefficients-Optimization" TargetMode="External"/><Relationship Id="rId4" Type="http://schemas.openxmlformats.org/officeDocument/2006/relationships/hyperlink" Target="https://github.com/idslme/IDSL.IPA/wiki/Parallelization-Mo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70" zoomScaleNormal="70" workbookViewId="0">
      <pane ySplit="1" topLeftCell="A2" activePane="bottomLeft" state="frozen"/>
      <selection pane="bottomLeft" activeCell="B1" sqref="B1"/>
    </sheetView>
  </sheetViews>
  <sheetFormatPr defaultColWidth="9.140625" defaultRowHeight="15.75" x14ac:dyDescent="0.25"/>
  <cols>
    <col min="1" max="1" width="35.7109375" style="17" customWidth="1"/>
    <col min="2" max="2" width="19" style="3" customWidth="1"/>
    <col min="3" max="3" width="73.140625" style="4" customWidth="1"/>
    <col min="4" max="4" width="75.7109375" style="1" customWidth="1"/>
    <col min="5" max="5" width="87.28515625" style="16" customWidth="1"/>
    <col min="6" max="6" width="75.42578125" style="2" customWidth="1"/>
    <col min="7" max="16384" width="9.140625" style="2"/>
  </cols>
  <sheetData>
    <row r="1" spans="1:6" s="35" customFormat="1" ht="61.9" customHeight="1" thickBot="1" x14ac:dyDescent="0.3">
      <c r="A1" s="80" t="s">
        <v>21</v>
      </c>
      <c r="B1" s="80" t="s">
        <v>28</v>
      </c>
      <c r="C1" s="80" t="s">
        <v>27</v>
      </c>
      <c r="D1" s="81" t="s">
        <v>3</v>
      </c>
      <c r="E1" s="61" t="s">
        <v>26</v>
      </c>
      <c r="F1" s="141" t="s">
        <v>198</v>
      </c>
    </row>
    <row r="2" spans="1:6" s="28" customFormat="1" ht="33.75" customHeight="1" thickTop="1" x14ac:dyDescent="0.25">
      <c r="A2" s="218" t="s">
        <v>23</v>
      </c>
      <c r="B2" s="76" t="s">
        <v>0</v>
      </c>
      <c r="C2" s="77" t="s">
        <v>143</v>
      </c>
      <c r="D2" s="78" t="s">
        <v>20</v>
      </c>
      <c r="E2" s="79" t="s">
        <v>271</v>
      </c>
      <c r="F2" s="228" t="s">
        <v>199</v>
      </c>
    </row>
    <row r="3" spans="1:6" s="28" customFormat="1" ht="33.75" customHeight="1" x14ac:dyDescent="0.25">
      <c r="A3" s="219"/>
      <c r="B3" s="9" t="s">
        <v>1</v>
      </c>
      <c r="C3" s="8" t="s">
        <v>234</v>
      </c>
      <c r="D3" s="13" t="s">
        <v>20</v>
      </c>
      <c r="E3" s="18" t="s">
        <v>165</v>
      </c>
      <c r="F3" s="229"/>
    </row>
    <row r="4" spans="1:6" s="28" customFormat="1" ht="33.75" customHeight="1" x14ac:dyDescent="0.25">
      <c r="A4" s="219"/>
      <c r="B4" s="9" t="s">
        <v>2</v>
      </c>
      <c r="C4" s="8" t="s">
        <v>235</v>
      </c>
      <c r="D4" s="13" t="s">
        <v>20</v>
      </c>
      <c r="E4" s="18" t="s">
        <v>166</v>
      </c>
      <c r="F4" s="229"/>
    </row>
    <row r="5" spans="1:6" s="28" customFormat="1" ht="33.75" customHeight="1" x14ac:dyDescent="0.25">
      <c r="A5" s="219"/>
      <c r="B5" s="9" t="s">
        <v>4</v>
      </c>
      <c r="C5" s="8" t="s">
        <v>244</v>
      </c>
      <c r="D5" s="13" t="str">
        <f>CONCATENATE(formula_source!D3, "/", formula_source!D4, ".Rdata")</f>
        <v>/path/to/folder//MS1/IDSL.UFA/IPDB_name.Rdata</v>
      </c>
      <c r="E5" s="19" t="s">
        <v>79</v>
      </c>
      <c r="F5" s="230"/>
    </row>
    <row r="6" spans="1:6" s="28" customFormat="1" ht="39.6" customHeight="1" x14ac:dyDescent="0.25">
      <c r="A6" s="219"/>
      <c r="B6" s="9" t="s">
        <v>5</v>
      </c>
      <c r="C6" s="8" t="s">
        <v>231</v>
      </c>
      <c r="D6" s="13" t="s">
        <v>19</v>
      </c>
      <c r="E6" s="19" t="s">
        <v>265</v>
      </c>
      <c r="F6" s="162"/>
    </row>
    <row r="7" spans="1:6" s="28" customFormat="1" ht="40.9" customHeight="1" x14ac:dyDescent="0.25">
      <c r="A7" s="219"/>
      <c r="B7" s="9" t="s">
        <v>6</v>
      </c>
      <c r="C7" s="8" t="s">
        <v>232</v>
      </c>
      <c r="D7" s="13" t="s">
        <v>20</v>
      </c>
      <c r="E7" s="19" t="s">
        <v>266</v>
      </c>
      <c r="F7" s="162"/>
    </row>
    <row r="8" spans="1:6" s="28" customFormat="1" ht="40.9" customHeight="1" x14ac:dyDescent="0.25">
      <c r="A8" s="219"/>
      <c r="B8" s="194" t="s">
        <v>7</v>
      </c>
      <c r="C8" s="195" t="s">
        <v>150</v>
      </c>
      <c r="D8" s="196" t="s">
        <v>20</v>
      </c>
      <c r="E8" s="197" t="s">
        <v>267</v>
      </c>
      <c r="F8" s="198"/>
    </row>
    <row r="9" spans="1:6" s="28" customFormat="1" ht="29.45" customHeight="1" thickBot="1" x14ac:dyDescent="0.3">
      <c r="A9" s="219"/>
      <c r="B9" s="86" t="s">
        <v>204</v>
      </c>
      <c r="C9" s="87" t="s">
        <v>144</v>
      </c>
      <c r="D9" s="88">
        <v>1</v>
      </c>
      <c r="E9" s="142" t="s">
        <v>24</v>
      </c>
      <c r="F9" s="288" t="s">
        <v>273</v>
      </c>
    </row>
    <row r="10" spans="1:6" s="28" customFormat="1" ht="33.75" customHeight="1" thickTop="1" x14ac:dyDescent="0.25">
      <c r="A10" s="220" t="s">
        <v>25</v>
      </c>
      <c r="B10" s="82" t="s">
        <v>8</v>
      </c>
      <c r="C10" s="83" t="s">
        <v>230</v>
      </c>
      <c r="D10" s="84" t="s">
        <v>188</v>
      </c>
      <c r="E10" s="85"/>
      <c r="F10" s="163"/>
    </row>
    <row r="11" spans="1:6" s="28" customFormat="1" ht="37.15" customHeight="1" x14ac:dyDescent="0.25">
      <c r="A11" s="221"/>
      <c r="B11" s="5" t="s">
        <v>9</v>
      </c>
      <c r="C11" s="10" t="s">
        <v>229</v>
      </c>
      <c r="D11" s="11" t="s">
        <v>67</v>
      </c>
      <c r="E11" s="14" t="s">
        <v>78</v>
      </c>
      <c r="F11" s="164"/>
    </row>
    <row r="12" spans="1:6" s="28" customFormat="1" ht="36.75" customHeight="1" x14ac:dyDescent="0.25">
      <c r="A12" s="221"/>
      <c r="B12" s="5" t="s">
        <v>10</v>
      </c>
      <c r="C12" s="10" t="s">
        <v>272</v>
      </c>
      <c r="D12" s="11" t="s">
        <v>160</v>
      </c>
      <c r="E12" s="14" t="s">
        <v>181</v>
      </c>
      <c r="F12" s="164"/>
    </row>
    <row r="13" spans="1:6" s="28" customFormat="1" ht="70.900000000000006" customHeight="1" x14ac:dyDescent="0.25">
      <c r="A13" s="222"/>
      <c r="B13" s="5" t="s">
        <v>11</v>
      </c>
      <c r="C13" s="188" t="s">
        <v>254</v>
      </c>
      <c r="D13" s="189" t="s">
        <v>250</v>
      </c>
      <c r="E13" s="190" t="s">
        <v>256</v>
      </c>
      <c r="F13" s="164"/>
    </row>
    <row r="14" spans="1:6" s="28" customFormat="1" ht="36.75" customHeight="1" x14ac:dyDescent="0.25">
      <c r="A14" s="222"/>
      <c r="B14" s="5" t="s">
        <v>12</v>
      </c>
      <c r="C14" s="172" t="s">
        <v>240</v>
      </c>
      <c r="D14" s="173" t="s">
        <v>67</v>
      </c>
      <c r="E14" s="174" t="s">
        <v>268</v>
      </c>
      <c r="F14" s="164"/>
    </row>
    <row r="15" spans="1:6" s="28" customFormat="1" ht="36.75" customHeight="1" thickBot="1" x14ac:dyDescent="0.3">
      <c r="A15" s="222"/>
      <c r="B15" s="93" t="s">
        <v>13</v>
      </c>
      <c r="C15" s="199" t="s">
        <v>191</v>
      </c>
      <c r="D15" s="200" t="s">
        <v>264</v>
      </c>
      <c r="E15" s="201" t="s">
        <v>80</v>
      </c>
      <c r="F15" s="165"/>
    </row>
    <row r="16" spans="1:6" s="28" customFormat="1" ht="24" customHeight="1" thickTop="1" x14ac:dyDescent="0.25">
      <c r="A16" s="213" t="s">
        <v>156</v>
      </c>
      <c r="B16" s="89" t="s">
        <v>14</v>
      </c>
      <c r="C16" s="90" t="s">
        <v>82</v>
      </c>
      <c r="D16" s="91" t="s">
        <v>83</v>
      </c>
      <c r="E16" s="92" t="s">
        <v>189</v>
      </c>
      <c r="F16" s="212" t="s">
        <v>273</v>
      </c>
    </row>
    <row r="17" spans="1:6" s="28" customFormat="1" ht="36.75" customHeight="1" x14ac:dyDescent="0.25">
      <c r="A17" s="214"/>
      <c r="B17" s="89" t="s">
        <v>29</v>
      </c>
      <c r="C17" s="90" t="s">
        <v>205</v>
      </c>
      <c r="D17" s="91" t="s">
        <v>195</v>
      </c>
      <c r="E17" s="92" t="s">
        <v>242</v>
      </c>
      <c r="F17" s="161"/>
    </row>
    <row r="18" spans="1:6" s="28" customFormat="1" ht="48.6" customHeight="1" x14ac:dyDescent="0.25">
      <c r="A18" s="214"/>
      <c r="B18" s="89" t="s">
        <v>71</v>
      </c>
      <c r="C18" s="90" t="s">
        <v>252</v>
      </c>
      <c r="D18" s="91" t="s">
        <v>20</v>
      </c>
      <c r="E18" s="92" t="s">
        <v>251</v>
      </c>
      <c r="F18" s="187"/>
    </row>
    <row r="19" spans="1:6" s="28" customFormat="1" ht="24.75" customHeight="1" x14ac:dyDescent="0.25">
      <c r="A19" s="215"/>
      <c r="B19" s="89" t="s">
        <v>72</v>
      </c>
      <c r="C19" s="7" t="s">
        <v>209</v>
      </c>
      <c r="D19" s="12">
        <v>0.01</v>
      </c>
      <c r="E19" s="15" t="s">
        <v>246</v>
      </c>
      <c r="F19" s="161"/>
    </row>
    <row r="20" spans="1:6" s="28" customFormat="1" ht="37.9" customHeight="1" x14ac:dyDescent="0.25">
      <c r="A20" s="215"/>
      <c r="B20" s="89" t="s">
        <v>15</v>
      </c>
      <c r="C20" s="7" t="s">
        <v>213</v>
      </c>
      <c r="D20" s="12">
        <v>5</v>
      </c>
      <c r="E20" s="15" t="s">
        <v>193</v>
      </c>
      <c r="F20" s="161"/>
    </row>
    <row r="21" spans="1:6" s="28" customFormat="1" ht="36.6" customHeight="1" x14ac:dyDescent="0.25">
      <c r="A21" s="215"/>
      <c r="B21" s="6" t="s">
        <v>16</v>
      </c>
      <c r="C21" s="7" t="s">
        <v>210</v>
      </c>
      <c r="D21" s="12">
        <v>950</v>
      </c>
      <c r="E21" s="15" t="s">
        <v>70</v>
      </c>
      <c r="F21" s="161"/>
    </row>
    <row r="22" spans="1:6" s="28" customFormat="1" ht="34.5" customHeight="1" x14ac:dyDescent="0.25">
      <c r="A22" s="215"/>
      <c r="B22" s="6" t="s">
        <v>17</v>
      </c>
      <c r="C22" s="7" t="s">
        <v>68</v>
      </c>
      <c r="D22" s="12">
        <v>2</v>
      </c>
      <c r="E22" s="15" t="s">
        <v>22</v>
      </c>
      <c r="F22" s="226" t="s">
        <v>197</v>
      </c>
    </row>
    <row r="23" spans="1:6" s="28" customFormat="1" ht="36" customHeight="1" x14ac:dyDescent="0.25">
      <c r="A23" s="215"/>
      <c r="B23" s="6" t="s">
        <v>18</v>
      </c>
      <c r="C23" s="7" t="s">
        <v>167</v>
      </c>
      <c r="D23" s="12">
        <v>5</v>
      </c>
      <c r="E23" s="15" t="s">
        <v>269</v>
      </c>
      <c r="F23" s="227"/>
    </row>
    <row r="24" spans="1:6" s="28" customFormat="1" ht="35.450000000000003" customHeight="1" x14ac:dyDescent="0.25">
      <c r="A24" s="215"/>
      <c r="B24" s="6" t="s">
        <v>81</v>
      </c>
      <c r="C24" s="7" t="s">
        <v>186</v>
      </c>
      <c r="D24" s="12" t="s">
        <v>155</v>
      </c>
      <c r="E24" s="15" t="s">
        <v>89</v>
      </c>
      <c r="F24" s="211" t="s">
        <v>274</v>
      </c>
    </row>
    <row r="25" spans="1:6" s="28" customFormat="1" ht="37.5" customHeight="1" thickBot="1" x14ac:dyDescent="0.3">
      <c r="A25" s="216"/>
      <c r="B25" s="136" t="s">
        <v>90</v>
      </c>
      <c r="C25" s="134" t="s">
        <v>202</v>
      </c>
      <c r="D25" s="135">
        <v>0</v>
      </c>
      <c r="E25" s="160" t="s">
        <v>201</v>
      </c>
      <c r="F25" s="166"/>
    </row>
    <row r="26" spans="1:6" s="28" customFormat="1" ht="33.75" customHeight="1" x14ac:dyDescent="0.25">
      <c r="A26" s="216"/>
      <c r="B26" s="101" t="s">
        <v>91</v>
      </c>
      <c r="C26" s="102" t="s">
        <v>145</v>
      </c>
      <c r="D26" s="103" t="s">
        <v>20</v>
      </c>
      <c r="E26" s="159" t="s">
        <v>253</v>
      </c>
      <c r="F26" s="167" t="s">
        <v>200</v>
      </c>
    </row>
    <row r="27" spans="1:6" s="28" customFormat="1" ht="33" customHeight="1" x14ac:dyDescent="0.25">
      <c r="A27" s="216"/>
      <c r="B27" s="104" t="s">
        <v>103</v>
      </c>
      <c r="C27" s="69" t="s">
        <v>73</v>
      </c>
      <c r="D27" s="70" t="s">
        <v>149</v>
      </c>
      <c r="E27" s="71" t="s">
        <v>241</v>
      </c>
      <c r="F27" s="168" t="s">
        <v>237</v>
      </c>
    </row>
    <row r="28" spans="1:6" s="36" customFormat="1" ht="40.5" customHeight="1" thickBot="1" x14ac:dyDescent="0.3">
      <c r="A28" s="217"/>
      <c r="B28" s="105" t="s">
        <v>113</v>
      </c>
      <c r="C28" s="106" t="s">
        <v>211</v>
      </c>
      <c r="D28" s="107" t="s">
        <v>161</v>
      </c>
      <c r="E28" s="108" t="s">
        <v>238</v>
      </c>
      <c r="F28" s="169" t="s">
        <v>239</v>
      </c>
    </row>
    <row r="29" spans="1:6" s="28" customFormat="1" ht="26.45" customHeight="1" thickTop="1" x14ac:dyDescent="0.25">
      <c r="A29" s="223" t="s">
        <v>74</v>
      </c>
      <c r="B29" s="97" t="s">
        <v>138</v>
      </c>
      <c r="C29" s="98" t="s">
        <v>170</v>
      </c>
      <c r="D29" s="99">
        <v>50</v>
      </c>
      <c r="E29" s="100" t="s">
        <v>22</v>
      </c>
      <c r="F29" s="170"/>
    </row>
    <row r="30" spans="1:6" s="28" customFormat="1" ht="33" customHeight="1" x14ac:dyDescent="0.25">
      <c r="A30" s="224"/>
      <c r="B30" s="72" t="s">
        <v>152</v>
      </c>
      <c r="C30" s="73" t="s">
        <v>171</v>
      </c>
      <c r="D30" s="75">
        <v>20</v>
      </c>
      <c r="E30" s="74" t="s">
        <v>22</v>
      </c>
      <c r="F30" s="171"/>
    </row>
    <row r="31" spans="1:6" s="28" customFormat="1" ht="64.5" customHeight="1" thickBot="1" x14ac:dyDescent="0.3">
      <c r="A31" s="225"/>
      <c r="B31" s="109" t="s">
        <v>194</v>
      </c>
      <c r="C31" s="110" t="s">
        <v>153</v>
      </c>
      <c r="D31" s="111" t="s">
        <v>19</v>
      </c>
      <c r="E31" s="112" t="s">
        <v>212</v>
      </c>
      <c r="F31" s="133"/>
    </row>
    <row r="32" spans="1:6" ht="16.5" thickTop="1" x14ac:dyDescent="0.25"/>
  </sheetData>
  <mergeCells count="6">
    <mergeCell ref="A16:A28"/>
    <mergeCell ref="A2:A9"/>
    <mergeCell ref="A10:A15"/>
    <mergeCell ref="A29:A31"/>
    <mergeCell ref="F22:F23"/>
    <mergeCell ref="F2:F5"/>
  </mergeCells>
  <hyperlinks>
    <hyperlink ref="F22" r:id="rId1"/>
    <hyperlink ref="F2" r:id="rId2"/>
    <hyperlink ref="F26" r:id="rId3"/>
    <hyperlink ref="F16" r:id="rId4"/>
    <hyperlink ref="F24" r:id="rId5"/>
    <hyperlink ref="F9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6" style="21" bestFit="1" customWidth="1"/>
    <col min="2" max="2" width="37" style="22" customWidth="1"/>
    <col min="3" max="3" width="23" style="22" bestFit="1" customWidth="1"/>
    <col min="4" max="4" width="19.28515625" style="21" customWidth="1"/>
    <col min="5" max="5" width="58" style="21" customWidth="1"/>
    <col min="6" max="6" width="80.42578125" style="21" customWidth="1"/>
    <col min="7" max="7" width="39.5703125" style="21" customWidth="1"/>
    <col min="8" max="16384" width="9.140625" style="21"/>
  </cols>
  <sheetData>
    <row r="1" spans="1:7" s="20" customFormat="1" ht="45.75" customHeight="1" thickBot="1" x14ac:dyDescent="0.35">
      <c r="A1" s="80" t="s">
        <v>21</v>
      </c>
      <c r="B1" s="59" t="s">
        <v>30</v>
      </c>
      <c r="C1" s="80" t="s">
        <v>172</v>
      </c>
      <c r="D1" s="60" t="s">
        <v>84</v>
      </c>
      <c r="E1" s="60" t="s">
        <v>85</v>
      </c>
      <c r="F1" s="61" t="s">
        <v>27</v>
      </c>
      <c r="G1" s="59" t="s">
        <v>198</v>
      </c>
    </row>
    <row r="2" spans="1:7" s="23" customFormat="1" ht="28.5" customHeight="1" thickTop="1" x14ac:dyDescent="0.2">
      <c r="A2" s="253" t="s">
        <v>151</v>
      </c>
      <c r="B2" s="53"/>
      <c r="C2" s="53"/>
      <c r="D2" s="53" t="s">
        <v>32</v>
      </c>
      <c r="E2" s="53" t="s">
        <v>33</v>
      </c>
      <c r="F2" s="66"/>
      <c r="G2" s="132"/>
    </row>
    <row r="3" spans="1:7" s="23" customFormat="1" ht="16.5" customHeight="1" thickBot="1" x14ac:dyDescent="0.25">
      <c r="A3" s="254"/>
      <c r="B3" s="52" t="s">
        <v>86</v>
      </c>
      <c r="C3" s="58"/>
      <c r="D3" s="57">
        <v>50</v>
      </c>
      <c r="E3" s="57">
        <v>1200</v>
      </c>
      <c r="F3" s="65"/>
      <c r="G3" s="133"/>
    </row>
    <row r="4" spans="1:7" s="23" customFormat="1" ht="15.75" customHeight="1" thickTop="1" x14ac:dyDescent="0.2">
      <c r="A4" s="255" t="s">
        <v>69</v>
      </c>
      <c r="B4" s="55" t="s">
        <v>34</v>
      </c>
      <c r="C4" s="56" t="s">
        <v>35</v>
      </c>
      <c r="D4" s="50">
        <v>3</v>
      </c>
      <c r="E4" s="50">
        <v>50</v>
      </c>
      <c r="F4" s="66"/>
      <c r="G4" s="132"/>
    </row>
    <row r="5" spans="1:7" s="23" customFormat="1" ht="15.75" customHeight="1" x14ac:dyDescent="0.2">
      <c r="A5" s="256"/>
      <c r="B5" s="24" t="s">
        <v>36</v>
      </c>
      <c r="C5" s="25" t="s">
        <v>31</v>
      </c>
      <c r="D5" s="26">
        <v>0</v>
      </c>
      <c r="E5" s="26">
        <v>0</v>
      </c>
      <c r="F5" s="67"/>
      <c r="G5" s="144"/>
    </row>
    <row r="6" spans="1:7" s="23" customFormat="1" ht="15.75" customHeight="1" x14ac:dyDescent="0.2">
      <c r="A6" s="256"/>
      <c r="B6" s="24" t="s">
        <v>37</v>
      </c>
      <c r="C6" s="25" t="s">
        <v>38</v>
      </c>
      <c r="D6" s="26">
        <v>0</v>
      </c>
      <c r="E6" s="26">
        <v>0</v>
      </c>
      <c r="F6" s="67"/>
      <c r="G6" s="144"/>
    </row>
    <row r="7" spans="1:7" s="23" customFormat="1" ht="15.75" customHeight="1" x14ac:dyDescent="0.2">
      <c r="A7" s="256"/>
      <c r="B7" s="24" t="s">
        <v>39</v>
      </c>
      <c r="C7" s="25" t="s">
        <v>40</v>
      </c>
      <c r="D7" s="26">
        <v>0</v>
      </c>
      <c r="E7" s="26">
        <v>0</v>
      </c>
      <c r="F7" s="67"/>
      <c r="G7" s="144"/>
    </row>
    <row r="8" spans="1:7" s="23" customFormat="1" ht="33.75" customHeight="1" x14ac:dyDescent="0.2">
      <c r="A8" s="256"/>
      <c r="B8" s="130" t="s">
        <v>175</v>
      </c>
      <c r="C8" s="25" t="s">
        <v>75</v>
      </c>
      <c r="D8" s="26">
        <v>0</v>
      </c>
      <c r="E8" s="26">
        <f>E7+E6</f>
        <v>0</v>
      </c>
      <c r="F8" s="68" t="s">
        <v>215</v>
      </c>
      <c r="G8" s="144"/>
    </row>
    <row r="9" spans="1:7" s="23" customFormat="1" ht="15.75" customHeight="1" x14ac:dyDescent="0.2">
      <c r="A9" s="256"/>
      <c r="B9" s="24" t="s">
        <v>41</v>
      </c>
      <c r="C9" s="25" t="s">
        <v>42</v>
      </c>
      <c r="D9" s="26">
        <v>0</v>
      </c>
      <c r="E9" s="26">
        <v>0</v>
      </c>
      <c r="F9" s="67"/>
      <c r="G9" s="144"/>
    </row>
    <row r="10" spans="1:7" s="23" customFormat="1" ht="15.75" customHeight="1" x14ac:dyDescent="0.2">
      <c r="A10" s="256"/>
      <c r="B10" s="24" t="s">
        <v>43</v>
      </c>
      <c r="C10" s="25" t="s">
        <v>44</v>
      </c>
      <c r="D10" s="26">
        <v>0</v>
      </c>
      <c r="E10" s="26">
        <v>1</v>
      </c>
      <c r="F10" s="67"/>
      <c r="G10" s="144"/>
    </row>
    <row r="11" spans="1:7" s="23" customFormat="1" ht="15.75" customHeight="1" x14ac:dyDescent="0.2">
      <c r="A11" s="256"/>
      <c r="B11" s="24" t="s">
        <v>45</v>
      </c>
      <c r="C11" s="25" t="s">
        <v>46</v>
      </c>
      <c r="D11" s="26">
        <v>0</v>
      </c>
      <c r="E11" s="26">
        <v>1</v>
      </c>
      <c r="F11" s="67"/>
      <c r="G11" s="144"/>
    </row>
    <row r="12" spans="1:7" s="23" customFormat="1" ht="15.75" customHeight="1" thickBot="1" x14ac:dyDescent="0.25">
      <c r="A12" s="257"/>
      <c r="B12" s="54" t="s">
        <v>47</v>
      </c>
      <c r="C12" s="64" t="s">
        <v>48</v>
      </c>
      <c r="D12" s="57">
        <v>0</v>
      </c>
      <c r="E12" s="57">
        <v>0</v>
      </c>
      <c r="F12" s="65"/>
      <c r="G12" s="133"/>
    </row>
    <row r="13" spans="1:7" s="23" customFormat="1" ht="15.75" customHeight="1" thickTop="1" x14ac:dyDescent="0.2">
      <c r="A13" s="248" t="s">
        <v>77</v>
      </c>
      <c r="B13" s="55" t="s">
        <v>51</v>
      </c>
      <c r="C13" s="56" t="s">
        <v>52</v>
      </c>
      <c r="D13" s="50">
        <v>0</v>
      </c>
      <c r="E13" s="50">
        <v>2</v>
      </c>
      <c r="F13" s="66"/>
      <c r="G13" s="132"/>
    </row>
    <row r="14" spans="1:7" s="23" customFormat="1" ht="15.75" customHeight="1" x14ac:dyDescent="0.2">
      <c r="A14" s="248"/>
      <c r="B14" s="24" t="s">
        <v>53</v>
      </c>
      <c r="C14" s="25" t="s">
        <v>54</v>
      </c>
      <c r="D14" s="26">
        <v>0</v>
      </c>
      <c r="E14" s="26">
        <f>2*E4+3*E13+6</f>
        <v>112</v>
      </c>
      <c r="F14" s="67"/>
      <c r="G14" s="144"/>
    </row>
    <row r="15" spans="1:7" s="23" customFormat="1" ht="15.75" customHeight="1" x14ac:dyDescent="0.2">
      <c r="A15" s="248"/>
      <c r="B15" s="24" t="s">
        <v>55</v>
      </c>
      <c r="C15" s="25" t="s">
        <v>56</v>
      </c>
      <c r="D15" s="26">
        <v>0</v>
      </c>
      <c r="E15" s="26">
        <v>0</v>
      </c>
      <c r="F15" s="67"/>
      <c r="G15" s="144"/>
    </row>
    <row r="16" spans="1:7" s="23" customFormat="1" ht="15.75" customHeight="1" x14ac:dyDescent="0.2">
      <c r="A16" s="248"/>
      <c r="B16" s="24" t="s">
        <v>57</v>
      </c>
      <c r="C16" s="25" t="s">
        <v>58</v>
      </c>
      <c r="D16" s="26">
        <v>0</v>
      </c>
      <c r="E16" s="26">
        <v>0</v>
      </c>
      <c r="F16" s="67"/>
      <c r="G16" s="144"/>
    </row>
    <row r="17" spans="1:7" s="23" customFormat="1" ht="15.75" customHeight="1" x14ac:dyDescent="0.2">
      <c r="A17" s="248"/>
      <c r="B17" s="24" t="s">
        <v>59</v>
      </c>
      <c r="C17" s="25" t="s">
        <v>60</v>
      </c>
      <c r="D17" s="26">
        <v>0</v>
      </c>
      <c r="E17" s="26">
        <v>0</v>
      </c>
      <c r="F17" s="67"/>
      <c r="G17" s="144"/>
    </row>
    <row r="18" spans="1:7" s="23" customFormat="1" ht="49.5" customHeight="1" x14ac:dyDescent="0.2">
      <c r="A18" s="248"/>
      <c r="B18" s="24" t="s">
        <v>176</v>
      </c>
      <c r="C18" s="25" t="s">
        <v>76</v>
      </c>
      <c r="D18" s="26">
        <v>0</v>
      </c>
      <c r="E18" s="26">
        <f>E17+E16+E8</f>
        <v>0</v>
      </c>
      <c r="F18" s="68" t="s">
        <v>216</v>
      </c>
      <c r="G18" s="144"/>
    </row>
    <row r="19" spans="1:7" s="23" customFormat="1" ht="15.75" customHeight="1" x14ac:dyDescent="0.2">
      <c r="A19" s="248"/>
      <c r="B19" s="24" t="s">
        <v>61</v>
      </c>
      <c r="C19" s="25" t="s">
        <v>62</v>
      </c>
      <c r="D19" s="26">
        <v>0</v>
      </c>
      <c r="E19" s="26">
        <v>1</v>
      </c>
      <c r="F19" s="67"/>
      <c r="G19" s="144"/>
    </row>
    <row r="20" spans="1:7" s="23" customFormat="1" ht="15.75" customHeight="1" x14ac:dyDescent="0.2">
      <c r="A20" s="248"/>
      <c r="B20" s="24" t="s">
        <v>63</v>
      </c>
      <c r="C20" s="25" t="s">
        <v>64</v>
      </c>
      <c r="D20" s="26">
        <v>0</v>
      </c>
      <c r="E20" s="26">
        <v>10</v>
      </c>
      <c r="F20" s="67"/>
      <c r="G20" s="144"/>
    </row>
    <row r="21" spans="1:7" s="23" customFormat="1" ht="15.75" customHeight="1" thickBot="1" x14ac:dyDescent="0.25">
      <c r="A21" s="248"/>
      <c r="B21" s="54" t="s">
        <v>65</v>
      </c>
      <c r="C21" s="64" t="s">
        <v>66</v>
      </c>
      <c r="D21" s="57">
        <v>0</v>
      </c>
      <c r="E21" s="57">
        <v>1</v>
      </c>
      <c r="F21" s="65"/>
      <c r="G21" s="133"/>
    </row>
    <row r="22" spans="1:7" s="23" customFormat="1" ht="32.450000000000003" customHeight="1" thickTop="1" x14ac:dyDescent="0.2">
      <c r="A22" s="265" t="s">
        <v>180</v>
      </c>
      <c r="B22" s="261" t="s">
        <v>173</v>
      </c>
      <c r="C22" s="261"/>
      <c r="D22" s="261"/>
      <c r="E22" s="63" t="b">
        <v>1</v>
      </c>
      <c r="F22" s="62" t="s">
        <v>178</v>
      </c>
      <c r="G22" s="132"/>
    </row>
    <row r="23" spans="1:7" s="23" customFormat="1" ht="47.45" customHeight="1" x14ac:dyDescent="0.2">
      <c r="A23" s="266"/>
      <c r="B23" s="236" t="s">
        <v>174</v>
      </c>
      <c r="C23" s="236"/>
      <c r="D23" s="236"/>
      <c r="E23" s="27" t="b">
        <v>1</v>
      </c>
      <c r="F23" s="68" t="s">
        <v>179</v>
      </c>
      <c r="G23" s="144"/>
    </row>
    <row r="24" spans="1:7" s="23" customFormat="1" ht="51" customHeight="1" x14ac:dyDescent="0.2">
      <c r="A24" s="266"/>
      <c r="B24" s="236" t="s">
        <v>87</v>
      </c>
      <c r="C24" s="236"/>
      <c r="D24" s="236"/>
      <c r="E24" s="26" t="s">
        <v>147</v>
      </c>
      <c r="F24" s="68" t="s">
        <v>214</v>
      </c>
      <c r="G24" s="144"/>
    </row>
    <row r="25" spans="1:7" s="23" customFormat="1" ht="63.75" customHeight="1" x14ac:dyDescent="0.2">
      <c r="A25" s="266"/>
      <c r="B25" s="238" t="s">
        <v>177</v>
      </c>
      <c r="C25" s="239"/>
      <c r="D25" s="240"/>
      <c r="E25" s="191">
        <v>6</v>
      </c>
      <c r="F25" s="192" t="s">
        <v>257</v>
      </c>
      <c r="G25" s="193"/>
    </row>
    <row r="26" spans="1:7" s="23" customFormat="1" ht="45" customHeight="1" thickBot="1" x14ac:dyDescent="0.25">
      <c r="A26" s="267"/>
      <c r="B26" s="237" t="s">
        <v>258</v>
      </c>
      <c r="C26" s="237"/>
      <c r="D26" s="237"/>
      <c r="E26" s="51" t="b">
        <v>1</v>
      </c>
      <c r="F26" s="131" t="s">
        <v>259</v>
      </c>
      <c r="G26" s="133"/>
    </row>
    <row r="27" spans="1:7" s="23" customFormat="1" ht="34.5" customHeight="1" thickTop="1" x14ac:dyDescent="0.2">
      <c r="A27" s="247" t="s">
        <v>233</v>
      </c>
      <c r="B27" s="244" t="s">
        <v>49</v>
      </c>
      <c r="C27" s="245"/>
      <c r="D27" s="246"/>
      <c r="E27" s="63" t="b">
        <v>1</v>
      </c>
      <c r="F27" s="62" t="s">
        <v>260</v>
      </c>
      <c r="G27" s="132"/>
    </row>
    <row r="28" spans="1:7" s="23" customFormat="1" ht="36" customHeight="1" thickBot="1" x14ac:dyDescent="0.25">
      <c r="A28" s="249"/>
      <c r="B28" s="262" t="s">
        <v>50</v>
      </c>
      <c r="C28" s="263"/>
      <c r="D28" s="264"/>
      <c r="E28" s="51" t="b">
        <v>1</v>
      </c>
      <c r="F28" s="131" t="s">
        <v>208</v>
      </c>
      <c r="G28" s="133"/>
    </row>
    <row r="29" spans="1:7" ht="81.75" customHeight="1" thickTop="1" x14ac:dyDescent="0.2">
      <c r="A29" s="247" t="s">
        <v>207</v>
      </c>
      <c r="B29" s="258" t="s">
        <v>88</v>
      </c>
      <c r="C29" s="259"/>
      <c r="D29" s="260"/>
      <c r="E29" s="63" t="s">
        <v>148</v>
      </c>
      <c r="F29" s="62" t="s">
        <v>261</v>
      </c>
      <c r="G29" s="231" t="s">
        <v>187</v>
      </c>
    </row>
    <row r="30" spans="1:7" s="23" customFormat="1" ht="18" customHeight="1" x14ac:dyDescent="0.2">
      <c r="A30" s="248"/>
      <c r="B30" s="250" t="s">
        <v>146</v>
      </c>
      <c r="C30" s="251"/>
      <c r="D30" s="252"/>
      <c r="E30" s="26">
        <v>5.0000000000000001E-3</v>
      </c>
      <c r="F30" s="67" t="s">
        <v>142</v>
      </c>
      <c r="G30" s="232"/>
    </row>
    <row r="31" spans="1:7" s="23" customFormat="1" ht="51" customHeight="1" thickBot="1" x14ac:dyDescent="0.25">
      <c r="A31" s="249"/>
      <c r="B31" s="233" t="s">
        <v>159</v>
      </c>
      <c r="C31" s="234"/>
      <c r="D31" s="235"/>
      <c r="E31" s="57" t="s">
        <v>270</v>
      </c>
      <c r="F31" s="131" t="s">
        <v>169</v>
      </c>
      <c r="G31" s="145" t="s">
        <v>196</v>
      </c>
    </row>
    <row r="32" spans="1:7" s="23" customFormat="1" ht="18" customHeight="1" thickTop="1" x14ac:dyDescent="0.25">
      <c r="A32" s="247" t="s">
        <v>206</v>
      </c>
      <c r="B32" s="241" t="s">
        <v>144</v>
      </c>
      <c r="C32" s="242"/>
      <c r="D32" s="243"/>
      <c r="E32" s="50">
        <v>1</v>
      </c>
      <c r="F32" s="66" t="s">
        <v>24</v>
      </c>
      <c r="G32" s="132"/>
    </row>
    <row r="33" spans="1:7" s="23" customFormat="1" ht="37.9" customHeight="1" x14ac:dyDescent="0.2">
      <c r="A33" s="248"/>
      <c r="B33" s="238" t="s">
        <v>140</v>
      </c>
      <c r="C33" s="239"/>
      <c r="D33" s="240"/>
      <c r="E33" s="27" t="str">
        <f>parameters!D15</f>
        <v>/path/to/folder//MS1/IDSL.UFA</v>
      </c>
      <c r="F33" s="67"/>
      <c r="G33" s="144"/>
    </row>
    <row r="34" spans="1:7" s="23" customFormat="1" ht="20.25" customHeight="1" thickBot="1" x14ac:dyDescent="0.25">
      <c r="A34" s="249"/>
      <c r="B34" s="233" t="s">
        <v>141</v>
      </c>
      <c r="C34" s="234"/>
      <c r="D34" s="235"/>
      <c r="E34" s="51" t="s">
        <v>185</v>
      </c>
      <c r="F34" s="65" t="s">
        <v>139</v>
      </c>
      <c r="G34" s="133"/>
    </row>
    <row r="35" spans="1:7" ht="16.5" thickTop="1" x14ac:dyDescent="0.25"/>
  </sheetData>
  <mergeCells count="21">
    <mergeCell ref="A2:A3"/>
    <mergeCell ref="A4:A12"/>
    <mergeCell ref="B29:D29"/>
    <mergeCell ref="A13:A21"/>
    <mergeCell ref="B22:D22"/>
    <mergeCell ref="B28:D28"/>
    <mergeCell ref="A22:A26"/>
    <mergeCell ref="B32:D32"/>
    <mergeCell ref="B33:D33"/>
    <mergeCell ref="B34:D34"/>
    <mergeCell ref="B27:D27"/>
    <mergeCell ref="A32:A34"/>
    <mergeCell ref="A27:A28"/>
    <mergeCell ref="A29:A31"/>
    <mergeCell ref="B30:D30"/>
    <mergeCell ref="G29:G30"/>
    <mergeCell ref="B31:D31"/>
    <mergeCell ref="B23:D23"/>
    <mergeCell ref="B24:D24"/>
    <mergeCell ref="B26:D26"/>
    <mergeCell ref="B25:D25"/>
  </mergeCells>
  <hyperlinks>
    <hyperlink ref="G29" r:id="rId1"/>
    <hyperlink ref="G3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70" zoomScaleNormal="70" workbookViewId="0">
      <pane ySplit="1" topLeftCell="A2" activePane="bottomLeft" state="frozen"/>
      <selection pane="bottomLeft" activeCell="E2" sqref="E2"/>
    </sheetView>
  </sheetViews>
  <sheetFormatPr defaultColWidth="9.140625" defaultRowHeight="15" x14ac:dyDescent="0.25"/>
  <cols>
    <col min="1" max="1" width="30.5703125" style="29" customWidth="1"/>
    <col min="2" max="2" width="17" style="29" customWidth="1"/>
    <col min="3" max="3" width="59.7109375" style="29" customWidth="1"/>
    <col min="4" max="4" width="68" style="29" customWidth="1"/>
    <col min="5" max="5" width="70.28515625" style="29" customWidth="1"/>
    <col min="6" max="6" width="46.28515625" style="29" customWidth="1"/>
    <col min="7" max="16384" width="9.140625" style="29"/>
  </cols>
  <sheetData>
    <row r="1" spans="1:6" s="30" customFormat="1" ht="41.25" thickBot="1" x14ac:dyDescent="0.3">
      <c r="A1" s="80" t="s">
        <v>21</v>
      </c>
      <c r="B1" s="80" t="s">
        <v>28</v>
      </c>
      <c r="C1" s="80" t="s">
        <v>27</v>
      </c>
      <c r="D1" s="81" t="s">
        <v>3</v>
      </c>
      <c r="E1" s="116" t="s">
        <v>26</v>
      </c>
      <c r="F1" s="61" t="s">
        <v>198</v>
      </c>
    </row>
    <row r="2" spans="1:6" s="31" customFormat="1" ht="74.25" customHeight="1" thickTop="1" x14ac:dyDescent="0.25">
      <c r="A2" s="270" t="s">
        <v>25</v>
      </c>
      <c r="B2" s="84" t="s">
        <v>92</v>
      </c>
      <c r="C2" s="83" t="s">
        <v>99</v>
      </c>
      <c r="D2" s="84" t="s">
        <v>164</v>
      </c>
      <c r="E2" s="202" t="s">
        <v>255</v>
      </c>
      <c r="F2" s="203"/>
    </row>
    <row r="3" spans="1:6" s="31" customFormat="1" ht="30.6" customHeight="1" x14ac:dyDescent="0.25">
      <c r="A3" s="271"/>
      <c r="B3" s="84" t="s">
        <v>93</v>
      </c>
      <c r="C3" s="83" t="s">
        <v>140</v>
      </c>
      <c r="D3" s="84" t="str">
        <f>enumerated_chemical_space!E33</f>
        <v>/path/to/folder//MS1/IDSL.UFA</v>
      </c>
      <c r="E3" s="202"/>
      <c r="F3" s="204"/>
    </row>
    <row r="4" spans="1:6" s="31" customFormat="1" ht="29.45" customHeight="1" thickBot="1" x14ac:dyDescent="0.3">
      <c r="A4" s="272"/>
      <c r="B4" s="95" t="s">
        <v>94</v>
      </c>
      <c r="C4" s="94" t="s">
        <v>141</v>
      </c>
      <c r="D4" s="95" t="s">
        <v>163</v>
      </c>
      <c r="E4" s="205" t="s">
        <v>139</v>
      </c>
      <c r="F4" s="206"/>
    </row>
    <row r="5" spans="1:6" s="31" customFormat="1" ht="29.45" customHeight="1" thickTop="1" x14ac:dyDescent="0.25">
      <c r="A5" s="273" t="s">
        <v>102</v>
      </c>
      <c r="B5" s="113" t="s">
        <v>95</v>
      </c>
      <c r="C5" s="114" t="s">
        <v>144</v>
      </c>
      <c r="D5" s="113">
        <v>1</v>
      </c>
      <c r="E5" s="115" t="s">
        <v>24</v>
      </c>
      <c r="F5" s="208"/>
    </row>
    <row r="6" spans="1:6" s="31" customFormat="1" ht="49.9" customHeight="1" x14ac:dyDescent="0.25">
      <c r="A6" s="274"/>
      <c r="B6" s="113" t="s">
        <v>96</v>
      </c>
      <c r="C6" s="114" t="s">
        <v>249</v>
      </c>
      <c r="D6" s="113" t="b">
        <v>0</v>
      </c>
      <c r="E6" s="115" t="s">
        <v>248</v>
      </c>
      <c r="F6" s="209"/>
    </row>
    <row r="7" spans="1:6" s="31" customFormat="1" ht="49.9" customHeight="1" x14ac:dyDescent="0.25">
      <c r="A7" s="274"/>
      <c r="B7" s="113" t="s">
        <v>97</v>
      </c>
      <c r="C7" s="114" t="s">
        <v>98</v>
      </c>
      <c r="D7" s="113" t="s">
        <v>236</v>
      </c>
      <c r="E7" s="115" t="s">
        <v>241</v>
      </c>
      <c r="F7" s="209" t="s">
        <v>237</v>
      </c>
    </row>
    <row r="8" spans="1:6" s="31" customFormat="1" ht="105" x14ac:dyDescent="0.25">
      <c r="A8" s="274"/>
      <c r="B8" s="32" t="s">
        <v>101</v>
      </c>
      <c r="C8" s="33" t="s">
        <v>88</v>
      </c>
      <c r="D8" s="37" t="s">
        <v>100</v>
      </c>
      <c r="E8" s="34" t="s">
        <v>228</v>
      </c>
      <c r="F8" s="268" t="s">
        <v>187</v>
      </c>
    </row>
    <row r="9" spans="1:6" s="31" customFormat="1" ht="27.6" customHeight="1" x14ac:dyDescent="0.25">
      <c r="A9" s="274"/>
      <c r="B9" s="32" t="s">
        <v>158</v>
      </c>
      <c r="C9" s="33" t="s">
        <v>146</v>
      </c>
      <c r="D9" s="32">
        <v>5.0000000000000001E-3</v>
      </c>
      <c r="E9" s="34" t="s">
        <v>142</v>
      </c>
      <c r="F9" s="269"/>
    </row>
    <row r="10" spans="1:6" s="31" customFormat="1" ht="54" customHeight="1" thickBot="1" x14ac:dyDescent="0.3">
      <c r="A10" s="275"/>
      <c r="B10" s="117" t="s">
        <v>247</v>
      </c>
      <c r="C10" s="118" t="s">
        <v>159</v>
      </c>
      <c r="D10" s="117" t="s">
        <v>270</v>
      </c>
      <c r="E10" s="207" t="s">
        <v>169</v>
      </c>
      <c r="F10" s="210" t="s">
        <v>196</v>
      </c>
    </row>
    <row r="11" spans="1:6" ht="15.75" thickTop="1" x14ac:dyDescent="0.25"/>
  </sheetData>
  <mergeCells count="3">
    <mergeCell ref="F8:F9"/>
    <mergeCell ref="A2:A4"/>
    <mergeCell ref="A5:A10"/>
  </mergeCells>
  <hyperlinks>
    <hyperlink ref="F8" r:id="rId1"/>
    <hyperlink ref="F10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5.7109375" style="17" customWidth="1"/>
    <col min="2" max="2" width="19" style="3" customWidth="1"/>
    <col min="3" max="3" width="70.85546875" style="4" customWidth="1"/>
    <col min="4" max="4" width="78.85546875" style="1" customWidth="1"/>
    <col min="5" max="5" width="81.28515625" style="16" customWidth="1"/>
    <col min="6" max="6" width="44.85546875" style="1" customWidth="1"/>
    <col min="7" max="7" width="37.7109375" style="1" customWidth="1"/>
    <col min="8" max="8" width="44.7109375" style="1" customWidth="1"/>
    <col min="9" max="16384" width="9.140625" style="2"/>
  </cols>
  <sheetData>
    <row r="1" spans="1:8" s="35" customFormat="1" ht="61.9" customHeight="1" thickBot="1" x14ac:dyDescent="0.3">
      <c r="A1" s="80" t="s">
        <v>135</v>
      </c>
      <c r="B1" s="80" t="s">
        <v>28</v>
      </c>
      <c r="C1" s="80" t="s">
        <v>27</v>
      </c>
      <c r="D1" s="81" t="s">
        <v>3</v>
      </c>
      <c r="E1" s="61" t="s">
        <v>26</v>
      </c>
      <c r="F1" s="38"/>
      <c r="G1" s="38"/>
      <c r="H1" s="38"/>
    </row>
    <row r="2" spans="1:8" s="28" customFormat="1" ht="37.5" customHeight="1" thickTop="1" x14ac:dyDescent="0.25">
      <c r="A2" s="276" t="s">
        <v>136</v>
      </c>
      <c r="B2" s="119" t="s">
        <v>114</v>
      </c>
      <c r="C2" s="120" t="s">
        <v>104</v>
      </c>
      <c r="D2" s="121" t="s">
        <v>19</v>
      </c>
      <c r="E2" s="122" t="s">
        <v>217</v>
      </c>
      <c r="F2" s="39"/>
      <c r="G2" s="39"/>
      <c r="H2" s="39"/>
    </row>
    <row r="3" spans="1:8" s="28" customFormat="1" ht="37.5" customHeight="1" x14ac:dyDescent="0.25">
      <c r="A3" s="277"/>
      <c r="B3" s="46" t="s">
        <v>115</v>
      </c>
      <c r="C3" s="47" t="s">
        <v>218</v>
      </c>
      <c r="D3" s="48" t="str">
        <f>parameters!D5</f>
        <v>/path/to/folder//MS1/IDSL.UFA/IPDB_name.Rdata</v>
      </c>
      <c r="E3" s="49" t="s">
        <v>263</v>
      </c>
      <c r="F3" s="39"/>
      <c r="G3" s="39"/>
      <c r="H3" s="39"/>
    </row>
    <row r="4" spans="1:8" s="28" customFormat="1" ht="37.5" customHeight="1" x14ac:dyDescent="0.25">
      <c r="A4" s="278"/>
      <c r="B4" s="146" t="s">
        <v>116</v>
      </c>
      <c r="C4" s="147" t="s">
        <v>168</v>
      </c>
      <c r="D4" s="148" t="s">
        <v>19</v>
      </c>
      <c r="E4" s="149" t="s">
        <v>224</v>
      </c>
      <c r="F4" s="39"/>
      <c r="G4" s="39"/>
      <c r="H4" s="39"/>
    </row>
    <row r="5" spans="1:8" s="28" customFormat="1" ht="38.25" customHeight="1" thickBot="1" x14ac:dyDescent="0.3">
      <c r="A5" s="279"/>
      <c r="B5" s="123" t="s">
        <v>117</v>
      </c>
      <c r="C5" s="124" t="s">
        <v>222</v>
      </c>
      <c r="D5" s="125" t="s">
        <v>19</v>
      </c>
      <c r="E5" s="143" t="s">
        <v>227</v>
      </c>
      <c r="F5" s="40"/>
      <c r="G5" s="40"/>
      <c r="H5" s="40"/>
    </row>
    <row r="6" spans="1:8" s="28" customFormat="1" ht="27" customHeight="1" thickTop="1" x14ac:dyDescent="0.25">
      <c r="A6" s="220" t="s">
        <v>25</v>
      </c>
      <c r="B6" s="82" t="s">
        <v>203</v>
      </c>
      <c r="C6" s="83" t="s">
        <v>190</v>
      </c>
      <c r="D6" s="84" t="str">
        <f>parameters!D10</f>
        <v>/path/to/folder//MS1</v>
      </c>
      <c r="E6" s="85" t="s">
        <v>137</v>
      </c>
      <c r="F6" s="40"/>
      <c r="G6" s="40"/>
      <c r="H6" s="40"/>
    </row>
    <row r="7" spans="1:8" s="28" customFormat="1" ht="61.5" customHeight="1" x14ac:dyDescent="0.25">
      <c r="A7" s="221"/>
      <c r="B7" s="82" t="s">
        <v>118</v>
      </c>
      <c r="C7" s="10" t="s">
        <v>105</v>
      </c>
      <c r="D7" s="11" t="s">
        <v>162</v>
      </c>
      <c r="E7" s="14" t="s">
        <v>245</v>
      </c>
      <c r="F7" s="41"/>
      <c r="G7" s="41"/>
      <c r="H7" s="41"/>
    </row>
    <row r="8" spans="1:8" s="28" customFormat="1" ht="26.45" customHeight="1" x14ac:dyDescent="0.25">
      <c r="A8" s="222"/>
      <c r="B8" s="137" t="s">
        <v>119</v>
      </c>
      <c r="C8" s="138" t="s">
        <v>192</v>
      </c>
      <c r="D8" s="139" t="str">
        <f>parameters!D12</f>
        <v>/peaklists</v>
      </c>
      <c r="E8" s="140" t="s">
        <v>221</v>
      </c>
      <c r="F8" s="41"/>
      <c r="G8" s="41"/>
      <c r="H8" s="41"/>
    </row>
    <row r="9" spans="1:8" s="28" customFormat="1" ht="31.15" customHeight="1" thickBot="1" x14ac:dyDescent="0.3">
      <c r="A9" s="280"/>
      <c r="B9" s="93" t="s">
        <v>120</v>
      </c>
      <c r="C9" s="94" t="s">
        <v>220</v>
      </c>
      <c r="D9" s="95" t="str">
        <f>parameters!D15</f>
        <v>/path/to/folder//MS1/IDSL.UFA</v>
      </c>
      <c r="E9" s="96" t="s">
        <v>219</v>
      </c>
      <c r="F9" s="41"/>
      <c r="G9" s="41"/>
      <c r="H9" s="41"/>
    </row>
    <row r="10" spans="1:8" s="28" customFormat="1" ht="22.5" customHeight="1" thickTop="1" x14ac:dyDescent="0.25">
      <c r="A10" s="281" t="s">
        <v>223</v>
      </c>
      <c r="B10" s="91" t="s">
        <v>121</v>
      </c>
      <c r="C10" s="90" t="s">
        <v>144</v>
      </c>
      <c r="D10" s="91">
        <f>parameters!D9</f>
        <v>1</v>
      </c>
      <c r="E10" s="92" t="s">
        <v>24</v>
      </c>
      <c r="F10" s="41"/>
      <c r="G10" s="41"/>
      <c r="H10" s="41"/>
    </row>
    <row r="11" spans="1:8" s="28" customFormat="1" ht="22.5" customHeight="1" x14ac:dyDescent="0.25">
      <c r="A11" s="282"/>
      <c r="B11" s="91" t="s">
        <v>122</v>
      </c>
      <c r="C11" s="90" t="s">
        <v>205</v>
      </c>
      <c r="D11" s="91">
        <v>0.1</v>
      </c>
      <c r="E11" s="92" t="s">
        <v>193</v>
      </c>
      <c r="F11" s="41"/>
      <c r="G11" s="41"/>
      <c r="H11" s="41"/>
    </row>
    <row r="12" spans="1:8" s="28" customFormat="1" ht="20.25" customHeight="1" x14ac:dyDescent="0.25">
      <c r="A12" s="282"/>
      <c r="B12" s="6" t="s">
        <v>123</v>
      </c>
      <c r="C12" s="7" t="s">
        <v>209</v>
      </c>
      <c r="D12" s="12">
        <f>parameters!D19</f>
        <v>0.01</v>
      </c>
      <c r="E12" s="15" t="s">
        <v>246</v>
      </c>
      <c r="F12" s="41"/>
      <c r="G12" s="41"/>
      <c r="H12" s="41"/>
    </row>
    <row r="13" spans="1:8" s="28" customFormat="1" ht="35.450000000000003" customHeight="1" x14ac:dyDescent="0.25">
      <c r="A13" s="282"/>
      <c r="B13" s="6" t="s">
        <v>124</v>
      </c>
      <c r="C13" s="7" t="s">
        <v>213</v>
      </c>
      <c r="D13" s="12">
        <f>parameters!D20</f>
        <v>5</v>
      </c>
      <c r="E13" s="15" t="s">
        <v>193</v>
      </c>
      <c r="F13" s="41"/>
      <c r="G13" s="41"/>
      <c r="H13" s="41"/>
    </row>
    <row r="14" spans="1:8" s="28" customFormat="1" ht="32.450000000000003" customHeight="1" x14ac:dyDescent="0.25">
      <c r="A14" s="282"/>
      <c r="B14" s="6" t="s">
        <v>125</v>
      </c>
      <c r="C14" s="7" t="s">
        <v>210</v>
      </c>
      <c r="D14" s="12">
        <f>parameters!D21</f>
        <v>950</v>
      </c>
      <c r="E14" s="15" t="s">
        <v>70</v>
      </c>
      <c r="F14" s="41"/>
      <c r="G14" s="41"/>
      <c r="H14" s="41"/>
    </row>
    <row r="15" spans="1:8" s="28" customFormat="1" ht="36" customHeight="1" x14ac:dyDescent="0.25">
      <c r="A15" s="282"/>
      <c r="B15" s="6" t="s">
        <v>126</v>
      </c>
      <c r="C15" s="7" t="s">
        <v>68</v>
      </c>
      <c r="D15" s="12">
        <f>parameters!D22</f>
        <v>2</v>
      </c>
      <c r="E15" s="15" t="s">
        <v>22</v>
      </c>
      <c r="F15" s="41"/>
      <c r="G15" s="41"/>
      <c r="H15" s="41"/>
    </row>
    <row r="16" spans="1:8" s="28" customFormat="1" ht="34.5" customHeight="1" thickBot="1" x14ac:dyDescent="0.3">
      <c r="A16" s="283"/>
      <c r="B16" s="126" t="s">
        <v>127</v>
      </c>
      <c r="C16" s="127" t="s">
        <v>167</v>
      </c>
      <c r="D16" s="128">
        <f>parameters!D23</f>
        <v>5</v>
      </c>
      <c r="E16" s="129" t="s">
        <v>269</v>
      </c>
      <c r="F16" s="41"/>
      <c r="G16" s="41"/>
      <c r="H16" s="41"/>
    </row>
    <row r="17" spans="1:8" s="28" customFormat="1" ht="21" customHeight="1" thickTop="1" x14ac:dyDescent="0.25">
      <c r="A17" s="286" t="s">
        <v>243</v>
      </c>
      <c r="B17" s="175" t="s">
        <v>128</v>
      </c>
      <c r="C17" s="176" t="s">
        <v>107</v>
      </c>
      <c r="D17" s="177" t="s">
        <v>184</v>
      </c>
      <c r="E17" s="178" t="s">
        <v>108</v>
      </c>
      <c r="F17" s="41"/>
      <c r="G17" s="41"/>
      <c r="H17" s="41"/>
    </row>
    <row r="18" spans="1:8" s="28" customFormat="1" ht="23.25" customHeight="1" thickBot="1" x14ac:dyDescent="0.3">
      <c r="A18" s="287"/>
      <c r="B18" s="155" t="s">
        <v>129</v>
      </c>
      <c r="C18" s="156" t="s">
        <v>226</v>
      </c>
      <c r="D18" s="157"/>
      <c r="E18" s="158" t="s">
        <v>262</v>
      </c>
      <c r="F18" s="41"/>
      <c r="G18" s="41"/>
      <c r="H18" s="41"/>
    </row>
    <row r="19" spans="1:8" s="28" customFormat="1" ht="23.25" customHeight="1" thickTop="1" x14ac:dyDescent="0.25">
      <c r="A19" s="284" t="s">
        <v>106</v>
      </c>
      <c r="B19" s="179" t="s">
        <v>130</v>
      </c>
      <c r="C19" s="180" t="s">
        <v>144</v>
      </c>
      <c r="D19" s="181">
        <f>D10</f>
        <v>1</v>
      </c>
      <c r="E19" s="182" t="s">
        <v>24</v>
      </c>
      <c r="F19" s="41"/>
      <c r="G19" s="41"/>
      <c r="H19" s="41"/>
    </row>
    <row r="20" spans="1:8" s="28" customFormat="1" ht="24.75" customHeight="1" x14ac:dyDescent="0.25">
      <c r="A20" s="284"/>
      <c r="B20" s="183" t="s">
        <v>131</v>
      </c>
      <c r="C20" s="184" t="s">
        <v>182</v>
      </c>
      <c r="D20" s="185" t="s">
        <v>154</v>
      </c>
      <c r="E20" s="184" t="s">
        <v>109</v>
      </c>
      <c r="F20" s="41"/>
      <c r="G20" s="41"/>
      <c r="H20" s="41"/>
    </row>
    <row r="21" spans="1:8" s="28" customFormat="1" ht="34.5" customHeight="1" x14ac:dyDescent="0.25">
      <c r="A21" s="284"/>
      <c r="B21" s="183" t="s">
        <v>132</v>
      </c>
      <c r="C21" s="184" t="s">
        <v>183</v>
      </c>
      <c r="D21" s="185" t="s">
        <v>157</v>
      </c>
      <c r="E21" s="184" t="s">
        <v>225</v>
      </c>
      <c r="F21" s="41"/>
      <c r="G21" s="41"/>
      <c r="H21" s="41"/>
    </row>
    <row r="22" spans="1:8" s="28" customFormat="1" ht="25.5" customHeight="1" x14ac:dyDescent="0.25">
      <c r="A22" s="284"/>
      <c r="B22" s="183" t="s">
        <v>133</v>
      </c>
      <c r="C22" s="186" t="s">
        <v>110</v>
      </c>
      <c r="D22" s="185">
        <v>50000</v>
      </c>
      <c r="E22" s="184" t="s">
        <v>111</v>
      </c>
      <c r="F22" s="41"/>
      <c r="G22" s="41"/>
      <c r="H22" s="41"/>
    </row>
    <row r="23" spans="1:8" s="36" customFormat="1" ht="24" customHeight="1" thickBot="1" x14ac:dyDescent="0.3">
      <c r="A23" s="285"/>
      <c r="B23" s="151" t="s">
        <v>134</v>
      </c>
      <c r="C23" s="152" t="s">
        <v>112</v>
      </c>
      <c r="D23" s="153">
        <v>10</v>
      </c>
      <c r="E23" s="154" t="s">
        <v>22</v>
      </c>
      <c r="F23" s="41"/>
      <c r="G23" s="41"/>
      <c r="H23" s="41"/>
    </row>
    <row r="24" spans="1:8" s="28" customFormat="1" ht="19.5" customHeight="1" thickTop="1" x14ac:dyDescent="0.25">
      <c r="A24" s="150"/>
      <c r="B24" s="43"/>
      <c r="C24" s="36"/>
      <c r="D24" s="41"/>
      <c r="E24" s="44"/>
      <c r="F24" s="41"/>
      <c r="G24" s="41"/>
      <c r="H24" s="41"/>
    </row>
    <row r="25" spans="1:8" s="28" customFormat="1" ht="21.6" customHeight="1" x14ac:dyDescent="0.25">
      <c r="A25" s="150"/>
      <c r="B25" s="43"/>
      <c r="C25" s="36"/>
      <c r="D25" s="45"/>
      <c r="E25" s="44"/>
      <c r="F25" s="42"/>
      <c r="G25" s="42"/>
      <c r="H25" s="42"/>
    </row>
    <row r="26" spans="1:8" s="28" customFormat="1" ht="22.9" customHeight="1" x14ac:dyDescent="0.25">
      <c r="A26" s="150"/>
      <c r="B26" s="43"/>
      <c r="C26" s="36"/>
      <c r="D26" s="41"/>
      <c r="E26" s="44"/>
      <c r="F26" s="41"/>
      <c r="G26" s="41"/>
      <c r="H26" s="41"/>
    </row>
  </sheetData>
  <mergeCells count="5">
    <mergeCell ref="A2:A5"/>
    <mergeCell ref="A6:A9"/>
    <mergeCell ref="A10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enumerated_chemical_space</vt:lpstr>
      <vt:lpstr>formula_source</vt:lpstr>
      <vt:lpstr>score_function_optimization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2023-01-26T19:21:26Z</dcterms:modified>
</cp:coreProperties>
</file>