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4915" windowHeight="12075" activeTab="1"/>
  </bookViews>
  <sheets>
    <sheet name="Training" sheetId="1" r:id="rId1"/>
    <sheet name="Validation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D16" i="2"/>
  <c r="D32" i="2"/>
  <c r="D48" i="2"/>
  <c r="C3" i="2"/>
  <c r="D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D47" i="2" s="1"/>
  <c r="C48" i="2"/>
  <c r="C49" i="2"/>
  <c r="D49" i="2" s="1"/>
  <c r="C50" i="2"/>
  <c r="D50" i="2" s="1"/>
  <c r="C51" i="2"/>
  <c r="D51" i="2" s="1"/>
  <c r="C52" i="2"/>
  <c r="D52" i="2" s="1"/>
  <c r="C53" i="2"/>
  <c r="D53" i="2" s="1"/>
  <c r="C54" i="2"/>
  <c r="D54" i="2" s="1"/>
  <c r="C55" i="2"/>
  <c r="D55" i="2" s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</calcChain>
</file>

<file path=xl/sharedStrings.xml><?xml version="1.0" encoding="utf-8"?>
<sst xmlns="http://schemas.openxmlformats.org/spreadsheetml/2006/main" count="12" uniqueCount="10">
  <si>
    <t>UV Machine Reading</t>
  </si>
  <si>
    <t>Actual Plate Reading (Aerobic Plate Count)</t>
  </si>
  <si>
    <t>Caluculating the model + Training Data</t>
  </si>
  <si>
    <t>Validation Data</t>
  </si>
  <si>
    <t>Log Value</t>
  </si>
  <si>
    <t>Sample 33 was removed</t>
  </si>
  <si>
    <t>The Observed Model</t>
  </si>
  <si>
    <t>9.5699 * UV Machine Reading</t>
  </si>
  <si>
    <t>Predicted Plate Reading</t>
  </si>
  <si>
    <t>Inverse Log For Predicted Plate Readings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</si>
</sst>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3">
    <xf numFmtId="0" fontId="0" fillId="0" borderId="0" xfId="0"/>
    <xf numFmtId="1" fontId="0" fillId="0" borderId="1" xfId="0" applyNumberFormat="1" applyBorder="1"/>
    <xf numFmtId="164" fontId="0" fillId="0" borderId="2" xfId="0" applyNumberFormat="1" applyBorder="1"/>
    <xf numFmtId="0" fontId="3" fillId="0" borderId="3" xfId="0" applyFont="1" applyBorder="1"/>
    <xf numFmtId="0" fontId="3" fillId="0" borderId="4" xfId="0" applyFont="1" applyBorder="1"/>
    <xf numFmtId="164" fontId="0" fillId="0" borderId="5" xfId="0" applyNumberFormat="1" applyBorder="1"/>
    <xf numFmtId="1" fontId="0" fillId="0" borderId="6" xfId="0" applyNumberFormat="1" applyBorder="1"/>
    <xf numFmtId="0" fontId="2" fillId="3" borderId="0" xfId="2"/>
    <xf numFmtId="1" fontId="0" fillId="4" borderId="1" xfId="0" applyNumberFormat="1" applyFill="1" applyBorder="1"/>
    <xf numFmtId="164" fontId="0" fillId="4" borderId="2" xfId="0" applyNumberFormat="1" applyFill="1" applyBorder="1"/>
    <xf numFmtId="1" fontId="0" fillId="0" borderId="7" xfId="0" applyNumberFormat="1" applyBorder="1"/>
    <xf numFmtId="0" fontId="4" fillId="0" borderId="4" xfId="0" applyFont="1" applyBorder="1"/>
    <xf numFmtId="0" fontId="1" fillId="2" borderId="0" xfId="1"/>
  </cellXfs>
  <cellStyles count="3">
    <cellStyle name="Good" xfId="1" builtinId="26"/>
    <cellStyle name="Neutral" xfId="2" builtinId="28"/>
    <cellStyle name="Normal" xfId="0" builtinId="0"/>
  </cellStyles>
  <dxfs count="16">
    <dxf>
      <numFmt numFmtId="1" formatCode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" formatCode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Training!$C$2</c:f>
              <c:strCache>
                <c:ptCount val="1"/>
                <c:pt idx="0">
                  <c:v>Log Value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6366863517060366"/>
                  <c:y val="-0.13102034120734909"/>
                </c:manualLayout>
              </c:layout>
              <c:numFmt formatCode="General" sourceLinked="0"/>
            </c:trendlineLbl>
          </c:trendline>
          <c:xVal>
            <c:numRef>
              <c:f>Training!$A$3:$A$49</c:f>
              <c:numCache>
                <c:formatCode>0.0000</c:formatCode>
                <c:ptCount val="46"/>
                <c:pt idx="0">
                  <c:v>0.18814091888378598</c:v>
                </c:pt>
                <c:pt idx="1">
                  <c:v>0.26134010018988885</c:v>
                </c:pt>
                <c:pt idx="2">
                  <c:v>0.25720340042284795</c:v>
                </c:pt>
                <c:pt idx="3">
                  <c:v>0.14930426938034275</c:v>
                </c:pt>
                <c:pt idx="4">
                  <c:v>8.048136269298764E-2</c:v>
                </c:pt>
                <c:pt idx="5">
                  <c:v>0.19846560544922015</c:v>
                </c:pt>
                <c:pt idx="6">
                  <c:v>0.14374916524921164</c:v>
                </c:pt>
                <c:pt idx="7">
                  <c:v>0.1534204445199559</c:v>
                </c:pt>
                <c:pt idx="8">
                  <c:v>0.12770014524659573</c:v>
                </c:pt>
                <c:pt idx="9">
                  <c:v>0.22410310077346474</c:v>
                </c:pt>
                <c:pt idx="10">
                  <c:v>0.17165837859295324</c:v>
                </c:pt>
                <c:pt idx="11">
                  <c:v>0.17907888215755191</c:v>
                </c:pt>
                <c:pt idx="12">
                  <c:v>0.23405647502152885</c:v>
                </c:pt>
                <c:pt idx="13">
                  <c:v>0.11679814845692638</c:v>
                </c:pt>
                <c:pt idx="14">
                  <c:v>0.36897620258723679</c:v>
                </c:pt>
                <c:pt idx="15">
                  <c:v>1.4038692701720992E-2</c:v>
                </c:pt>
                <c:pt idx="16">
                  <c:v>0.1728766537085567</c:v>
                </c:pt>
                <c:pt idx="17">
                  <c:v>0.13930691014671293</c:v>
                </c:pt>
                <c:pt idx="18">
                  <c:v>0</c:v>
                </c:pt>
                <c:pt idx="19">
                  <c:v>0.25025462604156173</c:v>
                </c:pt>
                <c:pt idx="20">
                  <c:v>0.15051486657730845</c:v>
                </c:pt>
                <c:pt idx="21">
                  <c:v>6.8735954498295546E-2</c:v>
                </c:pt>
                <c:pt idx="22">
                  <c:v>0.15205097195603112</c:v>
                </c:pt>
                <c:pt idx="23">
                  <c:v>0.21372696248397244</c:v>
                </c:pt>
                <c:pt idx="24">
                  <c:v>6.1292858182847805E-2</c:v>
                </c:pt>
                <c:pt idx="25">
                  <c:v>0.16119068435705106</c:v>
                </c:pt>
                <c:pt idx="26">
                  <c:v>8.4819314935153281E-2</c:v>
                </c:pt>
                <c:pt idx="27">
                  <c:v>0.17096677390015796</c:v>
                </c:pt>
                <c:pt idx="28">
                  <c:v>6.7509148468857222E-2</c:v>
                </c:pt>
                <c:pt idx="29">
                  <c:v>0.23059090949121627</c:v>
                </c:pt>
                <c:pt idx="30">
                  <c:v>0.18493491052905836</c:v>
                </c:pt>
                <c:pt idx="31">
                  <c:v>5.2453857910819565E-2</c:v>
                </c:pt>
                <c:pt idx="32">
                  <c:v>2.7696523542140361E-2</c:v>
                </c:pt>
                <c:pt idx="33">
                  <c:v>0.12904939483282396</c:v>
                </c:pt>
                <c:pt idx="34">
                  <c:v>0.22442151564860716</c:v>
                </c:pt>
                <c:pt idx="35">
                  <c:v>0.24100656986008015</c:v>
                </c:pt>
                <c:pt idx="36">
                  <c:v>9.440263053347446E-2</c:v>
                </c:pt>
                <c:pt idx="37">
                  <c:v>0.14808920525278765</c:v>
                </c:pt>
                <c:pt idx="38">
                  <c:v>0.16961855533972972</c:v>
                </c:pt>
                <c:pt idx="39">
                  <c:v>0.14771187278083492</c:v>
                </c:pt>
                <c:pt idx="40">
                  <c:v>9.1131370936883144E-2</c:v>
                </c:pt>
                <c:pt idx="41">
                  <c:v>0.19234108810755315</c:v>
                </c:pt>
                <c:pt idx="42">
                  <c:v>0.13668695330870864</c:v>
                </c:pt>
                <c:pt idx="43">
                  <c:v>0.26388404614156508</c:v>
                </c:pt>
                <c:pt idx="44">
                  <c:v>0.10245926982290887</c:v>
                </c:pt>
                <c:pt idx="45">
                  <c:v>0.28766423563963206</c:v>
                </c:pt>
              </c:numCache>
            </c:numRef>
          </c:xVal>
          <c:yVal>
            <c:numRef>
              <c:f>Training!$C$3:$C$49</c:f>
              <c:numCache>
                <c:formatCode>0</c:formatCode>
                <c:ptCount val="46"/>
                <c:pt idx="0">
                  <c:v>3.0899051114393981</c:v>
                </c:pt>
                <c:pt idx="1">
                  <c:v>5.2800089531081857</c:v>
                </c:pt>
                <c:pt idx="2">
                  <c:v>4.0199466816788423</c:v>
                </c:pt>
                <c:pt idx="3">
                  <c:v>2.7993405494535817</c:v>
                </c:pt>
                <c:pt idx="4">
                  <c:v>2.7781512503836434</c:v>
                </c:pt>
                <c:pt idx="5">
                  <c:v>2.4313637641589874</c:v>
                </c:pt>
                <c:pt idx="6">
                  <c:v>4.1000257301078626</c:v>
                </c:pt>
                <c:pt idx="7">
                  <c:v>3.3502480183341627</c:v>
                </c:pt>
                <c:pt idx="8">
                  <c:v>2.3979400086720375</c:v>
                </c:pt>
                <c:pt idx="9">
                  <c:v>3.2695129442179165</c:v>
                </c:pt>
                <c:pt idx="10">
                  <c:v>3.5899496013257077</c:v>
                </c:pt>
                <c:pt idx="11">
                  <c:v>2.6127838567197355</c:v>
                </c:pt>
                <c:pt idx="12">
                  <c:v>4.1801258751640535</c:v>
                </c:pt>
                <c:pt idx="13">
                  <c:v>3.5599066250361124</c:v>
                </c:pt>
                <c:pt idx="14">
                  <c:v>5.7600000472927295</c:v>
                </c:pt>
                <c:pt idx="15">
                  <c:v>2.6627578316815739</c:v>
                </c:pt>
                <c:pt idx="16">
                  <c:v>2.6901960800285138</c:v>
                </c:pt>
                <c:pt idx="17">
                  <c:v>2.6334684555795866</c:v>
                </c:pt>
                <c:pt idx="18">
                  <c:v>2.4913616938342726</c:v>
                </c:pt>
                <c:pt idx="19">
                  <c:v>4.8800128383667714</c:v>
                </c:pt>
                <c:pt idx="20">
                  <c:v>2.3010299956639813</c:v>
                </c:pt>
                <c:pt idx="21">
                  <c:v>2.4149733479708178</c:v>
                </c:pt>
                <c:pt idx="22">
                  <c:v>3.2900346113625178</c:v>
                </c:pt>
                <c:pt idx="23">
                  <c:v>2.7634279935629373</c:v>
                </c:pt>
                <c:pt idx="24">
                  <c:v>1.954242509439325</c:v>
                </c:pt>
                <c:pt idx="25">
                  <c:v>2.7708520116421442</c:v>
                </c:pt>
                <c:pt idx="26">
                  <c:v>2.9684829485539352</c:v>
                </c:pt>
                <c:pt idx="27">
                  <c:v>2.7993405494535817</c:v>
                </c:pt>
                <c:pt idx="28">
                  <c:v>1</c:v>
                </c:pt>
                <c:pt idx="29">
                  <c:v>4.1501421618485583</c:v>
                </c:pt>
                <c:pt idx="30">
                  <c:v>2.1139433523068369</c:v>
                </c:pt>
                <c:pt idx="31">
                  <c:v>2.6127838567197355</c:v>
                </c:pt>
                <c:pt idx="32">
                  <c:v>2.5440680443502757</c:v>
                </c:pt>
                <c:pt idx="33">
                  <c:v>2.716003343634799</c:v>
                </c:pt>
                <c:pt idx="34">
                  <c:v>3.220108088040055</c:v>
                </c:pt>
                <c:pt idx="35">
                  <c:v>3.8000293592441343</c:v>
                </c:pt>
                <c:pt idx="36">
                  <c:v>2.1760912590556813</c:v>
                </c:pt>
                <c:pt idx="37">
                  <c:v>3.6095944092252199</c:v>
                </c:pt>
                <c:pt idx="38">
                  <c:v>2.6989700043360187</c:v>
                </c:pt>
                <c:pt idx="39">
                  <c:v>2.3222192947339191</c:v>
                </c:pt>
                <c:pt idx="40">
                  <c:v>2.3979400086720375</c:v>
                </c:pt>
                <c:pt idx="41">
                  <c:v>3.510545010206612</c:v>
                </c:pt>
                <c:pt idx="42">
                  <c:v>3.0413926851582249</c:v>
                </c:pt>
                <c:pt idx="43">
                  <c:v>5.3099919287811801</c:v>
                </c:pt>
                <c:pt idx="44">
                  <c:v>1.3010299956639813</c:v>
                </c:pt>
                <c:pt idx="45">
                  <c:v>4.5699588180965938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02560"/>
        <c:axId val="54904320"/>
      </c:scatterChart>
      <c:valAx>
        <c:axId val="28002560"/>
        <c:scaling>
          <c:orientation val="minMax"/>
        </c:scaling>
        <c:delete val="0"/>
        <c:axPos val="b"/>
        <c:numFmt formatCode="0.0000" sourceLinked="1"/>
        <c:majorTickMark val="out"/>
        <c:minorTickMark val="none"/>
        <c:tickLblPos val="nextTo"/>
        <c:crossAx val="54904320"/>
        <c:crosses val="autoZero"/>
        <c:crossBetween val="midCat"/>
      </c:valAx>
      <c:valAx>
        <c:axId val="5490432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8002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Training!$C$2</c:f>
              <c:strCache>
                <c:ptCount val="1"/>
                <c:pt idx="0">
                  <c:v>Log Value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6366863517060366"/>
                  <c:y val="-0.13102034120734909"/>
                </c:manualLayout>
              </c:layout>
              <c:numFmt formatCode="General" sourceLinked="0"/>
            </c:trendlineLbl>
          </c:trendline>
          <c:xVal>
            <c:numRef>
              <c:f>Training!$A$3:$A$49</c:f>
              <c:numCache>
                <c:formatCode>0.0000</c:formatCode>
                <c:ptCount val="46"/>
                <c:pt idx="0">
                  <c:v>0.18814091888378598</c:v>
                </c:pt>
                <c:pt idx="1">
                  <c:v>0.26134010018988885</c:v>
                </c:pt>
                <c:pt idx="2">
                  <c:v>0.25720340042284795</c:v>
                </c:pt>
                <c:pt idx="3">
                  <c:v>0.14930426938034275</c:v>
                </c:pt>
                <c:pt idx="4">
                  <c:v>8.048136269298764E-2</c:v>
                </c:pt>
                <c:pt idx="5">
                  <c:v>0.19846560544922015</c:v>
                </c:pt>
                <c:pt idx="6">
                  <c:v>0.14374916524921164</c:v>
                </c:pt>
                <c:pt idx="7">
                  <c:v>0.1534204445199559</c:v>
                </c:pt>
                <c:pt idx="8">
                  <c:v>0.12770014524659573</c:v>
                </c:pt>
                <c:pt idx="9">
                  <c:v>0.22410310077346474</c:v>
                </c:pt>
                <c:pt idx="10">
                  <c:v>0.17165837859295324</c:v>
                </c:pt>
                <c:pt idx="11">
                  <c:v>0.17907888215755191</c:v>
                </c:pt>
                <c:pt idx="12">
                  <c:v>0.23405647502152885</c:v>
                </c:pt>
                <c:pt idx="13">
                  <c:v>0.11679814845692638</c:v>
                </c:pt>
                <c:pt idx="14">
                  <c:v>0.36897620258723679</c:v>
                </c:pt>
                <c:pt idx="15">
                  <c:v>1.4038692701720992E-2</c:v>
                </c:pt>
                <c:pt idx="16">
                  <c:v>0.1728766537085567</c:v>
                </c:pt>
                <c:pt idx="17">
                  <c:v>0.13930691014671293</c:v>
                </c:pt>
                <c:pt idx="18">
                  <c:v>0</c:v>
                </c:pt>
                <c:pt idx="19">
                  <c:v>0.25025462604156173</c:v>
                </c:pt>
                <c:pt idx="20">
                  <c:v>0.15051486657730845</c:v>
                </c:pt>
                <c:pt idx="21">
                  <c:v>6.8735954498295546E-2</c:v>
                </c:pt>
                <c:pt idx="22">
                  <c:v>0.15205097195603112</c:v>
                </c:pt>
                <c:pt idx="23">
                  <c:v>0.21372696248397244</c:v>
                </c:pt>
                <c:pt idx="24">
                  <c:v>6.1292858182847805E-2</c:v>
                </c:pt>
                <c:pt idx="25">
                  <c:v>0.16119068435705106</c:v>
                </c:pt>
                <c:pt idx="26">
                  <c:v>8.4819314935153281E-2</c:v>
                </c:pt>
                <c:pt idx="27">
                  <c:v>0.17096677390015796</c:v>
                </c:pt>
                <c:pt idx="28">
                  <c:v>6.7509148468857222E-2</c:v>
                </c:pt>
                <c:pt idx="29">
                  <c:v>0.23059090949121627</c:v>
                </c:pt>
                <c:pt idx="30">
                  <c:v>0.18493491052905836</c:v>
                </c:pt>
                <c:pt idx="31">
                  <c:v>5.2453857910819565E-2</c:v>
                </c:pt>
                <c:pt idx="32">
                  <c:v>2.7696523542140361E-2</c:v>
                </c:pt>
                <c:pt idx="33">
                  <c:v>0.12904939483282396</c:v>
                </c:pt>
                <c:pt idx="34">
                  <c:v>0.22442151564860716</c:v>
                </c:pt>
                <c:pt idx="35">
                  <c:v>0.24100656986008015</c:v>
                </c:pt>
                <c:pt idx="36">
                  <c:v>9.440263053347446E-2</c:v>
                </c:pt>
                <c:pt idx="37">
                  <c:v>0.14808920525278765</c:v>
                </c:pt>
                <c:pt idx="38">
                  <c:v>0.16961855533972972</c:v>
                </c:pt>
                <c:pt idx="39">
                  <c:v>0.14771187278083492</c:v>
                </c:pt>
                <c:pt idx="40">
                  <c:v>9.1131370936883144E-2</c:v>
                </c:pt>
                <c:pt idx="41">
                  <c:v>0.19234108810755315</c:v>
                </c:pt>
                <c:pt idx="42">
                  <c:v>0.13668695330870864</c:v>
                </c:pt>
                <c:pt idx="43">
                  <c:v>0.26388404614156508</c:v>
                </c:pt>
                <c:pt idx="44">
                  <c:v>0.10245926982290887</c:v>
                </c:pt>
                <c:pt idx="45">
                  <c:v>0.28766423563963206</c:v>
                </c:pt>
              </c:numCache>
            </c:numRef>
          </c:xVal>
          <c:yVal>
            <c:numRef>
              <c:f>Training!$C$3:$C$49</c:f>
              <c:numCache>
                <c:formatCode>0</c:formatCode>
                <c:ptCount val="46"/>
                <c:pt idx="0">
                  <c:v>3.0899051114393981</c:v>
                </c:pt>
                <c:pt idx="1">
                  <c:v>5.2800089531081857</c:v>
                </c:pt>
                <c:pt idx="2">
                  <c:v>4.0199466816788423</c:v>
                </c:pt>
                <c:pt idx="3">
                  <c:v>2.7993405494535817</c:v>
                </c:pt>
                <c:pt idx="4">
                  <c:v>2.7781512503836434</c:v>
                </c:pt>
                <c:pt idx="5">
                  <c:v>2.4313637641589874</c:v>
                </c:pt>
                <c:pt idx="6">
                  <c:v>4.1000257301078626</c:v>
                </c:pt>
                <c:pt idx="7">
                  <c:v>3.3502480183341627</c:v>
                </c:pt>
                <c:pt idx="8">
                  <c:v>2.3979400086720375</c:v>
                </c:pt>
                <c:pt idx="9">
                  <c:v>3.2695129442179165</c:v>
                </c:pt>
                <c:pt idx="10">
                  <c:v>3.5899496013257077</c:v>
                </c:pt>
                <c:pt idx="11">
                  <c:v>2.6127838567197355</c:v>
                </c:pt>
                <c:pt idx="12">
                  <c:v>4.1801258751640535</c:v>
                </c:pt>
                <c:pt idx="13">
                  <c:v>3.5599066250361124</c:v>
                </c:pt>
                <c:pt idx="14">
                  <c:v>5.7600000472927295</c:v>
                </c:pt>
                <c:pt idx="15">
                  <c:v>2.6627578316815739</c:v>
                </c:pt>
                <c:pt idx="16">
                  <c:v>2.6901960800285138</c:v>
                </c:pt>
                <c:pt idx="17">
                  <c:v>2.6334684555795866</c:v>
                </c:pt>
                <c:pt idx="18">
                  <c:v>2.4913616938342726</c:v>
                </c:pt>
                <c:pt idx="19">
                  <c:v>4.8800128383667714</c:v>
                </c:pt>
                <c:pt idx="20">
                  <c:v>2.3010299956639813</c:v>
                </c:pt>
                <c:pt idx="21">
                  <c:v>2.4149733479708178</c:v>
                </c:pt>
                <c:pt idx="22">
                  <c:v>3.2900346113625178</c:v>
                </c:pt>
                <c:pt idx="23">
                  <c:v>2.7634279935629373</c:v>
                </c:pt>
                <c:pt idx="24">
                  <c:v>1.954242509439325</c:v>
                </c:pt>
                <c:pt idx="25">
                  <c:v>2.7708520116421442</c:v>
                </c:pt>
                <c:pt idx="26">
                  <c:v>2.9684829485539352</c:v>
                </c:pt>
                <c:pt idx="27">
                  <c:v>2.7993405494535817</c:v>
                </c:pt>
                <c:pt idx="28">
                  <c:v>1</c:v>
                </c:pt>
                <c:pt idx="29">
                  <c:v>4.1501421618485583</c:v>
                </c:pt>
                <c:pt idx="30">
                  <c:v>2.1139433523068369</c:v>
                </c:pt>
                <c:pt idx="31">
                  <c:v>2.6127838567197355</c:v>
                </c:pt>
                <c:pt idx="32">
                  <c:v>2.5440680443502757</c:v>
                </c:pt>
                <c:pt idx="33">
                  <c:v>2.716003343634799</c:v>
                </c:pt>
                <c:pt idx="34">
                  <c:v>3.220108088040055</c:v>
                </c:pt>
                <c:pt idx="35">
                  <c:v>3.8000293592441343</c:v>
                </c:pt>
                <c:pt idx="36">
                  <c:v>2.1760912590556813</c:v>
                </c:pt>
                <c:pt idx="37">
                  <c:v>3.6095944092252199</c:v>
                </c:pt>
                <c:pt idx="38">
                  <c:v>2.6989700043360187</c:v>
                </c:pt>
                <c:pt idx="39">
                  <c:v>2.3222192947339191</c:v>
                </c:pt>
                <c:pt idx="40">
                  <c:v>2.3979400086720375</c:v>
                </c:pt>
                <c:pt idx="41">
                  <c:v>3.510545010206612</c:v>
                </c:pt>
                <c:pt idx="42">
                  <c:v>3.0413926851582249</c:v>
                </c:pt>
                <c:pt idx="43">
                  <c:v>5.3099919287811801</c:v>
                </c:pt>
                <c:pt idx="44">
                  <c:v>1.3010299956639813</c:v>
                </c:pt>
                <c:pt idx="45">
                  <c:v>4.5699588180965938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53344"/>
        <c:axId val="90046464"/>
      </c:scatterChart>
      <c:valAx>
        <c:axId val="72153344"/>
        <c:scaling>
          <c:orientation val="minMax"/>
        </c:scaling>
        <c:delete val="0"/>
        <c:axPos val="b"/>
        <c:numFmt formatCode="0.0000" sourceLinked="1"/>
        <c:majorTickMark val="out"/>
        <c:minorTickMark val="none"/>
        <c:tickLblPos val="nextTo"/>
        <c:crossAx val="90046464"/>
        <c:crosses val="autoZero"/>
        <c:crossBetween val="midCat"/>
      </c:valAx>
      <c:valAx>
        <c:axId val="9004646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72153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</xdr:row>
      <xdr:rowOff>42862</xdr:rowOff>
    </xdr:from>
    <xdr:to>
      <xdr:col>13</xdr:col>
      <xdr:colOff>361950</xdr:colOff>
      <xdr:row>15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2</xdr:row>
      <xdr:rowOff>152400</xdr:rowOff>
    </xdr:from>
    <xdr:to>
      <xdr:col>12</xdr:col>
      <xdr:colOff>276225</xdr:colOff>
      <xdr:row>17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C49" totalsRowShown="0" headerRowDxfId="15" headerRowBorderDxfId="14" tableBorderDxfId="13" totalsRowBorderDxfId="12">
  <autoFilter ref="A2:C49"/>
  <tableColumns count="3">
    <tableColumn id="1" name="UV Machine Reading" dataDxfId="11"/>
    <tableColumn id="2" name="Actual Plate Reading (Aerobic Plate Count)" dataDxfId="10"/>
    <tableColumn id="3" name="Log Value" dataDxfId="9">
      <calculatedColumnFormula>LOG(B3)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E55" totalsRowShown="0" headerRowDxfId="8" headerRowBorderDxfId="7" tableBorderDxfId="6" totalsRowBorderDxfId="5">
  <autoFilter ref="A2:E55"/>
  <tableColumns count="5">
    <tableColumn id="1" name="UV Machine Reading" dataDxfId="4"/>
    <tableColumn id="2" name="Actual Plate Reading (Aerobic Plate Count)" dataDxfId="3"/>
    <tableColumn id="3" name="9.5699 * UV Machine Reading" dataDxfId="2">
      <calculatedColumnFormula xml:space="preserve"> 9.5699 * Table2[[#This Row],[UV Machine Reading]]</calculatedColumnFormula>
    </tableColumn>
    <tableColumn id="4" name="Predicted Plate Reading" dataDxfId="1">
      <calculatedColumnFormula xml:space="preserve"> 1.5915 + Table2[[#This Row],[9.5699 * UV Machine Reading]]</calculatedColumnFormula>
    </tableColumn>
    <tableColumn id="5" name="Inverse Log For Predicted Plate Readings" dataDxfId="0">
      <calculatedColumnFormula xml:space="preserve"> 10 ^ Table2[[#This Row],[Predicted Plate Reading]]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>
      <selection activeCell="O23" sqref="O23"/>
    </sheetView>
  </sheetViews>
  <sheetFormatPr defaultRowHeight="15" x14ac:dyDescent="0.25"/>
  <cols>
    <col min="1" max="1" width="21.5703125" customWidth="1"/>
    <col min="2" max="2" width="40.7109375" customWidth="1"/>
    <col min="3" max="3" width="11.85546875" bestFit="1" customWidth="1"/>
  </cols>
  <sheetData>
    <row r="1" spans="1:3" x14ac:dyDescent="0.25">
      <c r="A1" s="7" t="s">
        <v>2</v>
      </c>
      <c r="B1" s="7"/>
    </row>
    <row r="2" spans="1:3" x14ac:dyDescent="0.25">
      <c r="A2" s="3" t="s">
        <v>0</v>
      </c>
      <c r="B2" s="4" t="s">
        <v>1</v>
      </c>
      <c r="C2" s="11" t="s">
        <v>4</v>
      </c>
    </row>
    <row r="3" spans="1:3" x14ac:dyDescent="0.25">
      <c r="A3" s="2">
        <v>0.18814091888378598</v>
      </c>
      <c r="B3" s="1">
        <v>1230</v>
      </c>
      <c r="C3" s="10">
        <f t="shared" ref="C3:C49" si="0">LOG(B3)</f>
        <v>3.0899051114393981</v>
      </c>
    </row>
    <row r="4" spans="1:3" x14ac:dyDescent="0.25">
      <c r="A4" s="2">
        <v>0.26134010018988885</v>
      </c>
      <c r="B4" s="1">
        <v>190550</v>
      </c>
      <c r="C4" s="1">
        <f t="shared" si="0"/>
        <v>5.2800089531081857</v>
      </c>
    </row>
    <row r="5" spans="1:3" x14ac:dyDescent="0.25">
      <c r="A5" s="2">
        <v>0.25720340042284795</v>
      </c>
      <c r="B5" s="1">
        <v>10470</v>
      </c>
      <c r="C5" s="1">
        <f t="shared" si="0"/>
        <v>4.0199466816788423</v>
      </c>
    </row>
    <row r="6" spans="1:3" x14ac:dyDescent="0.25">
      <c r="A6" s="2">
        <v>0.14930426938034275</v>
      </c>
      <c r="B6" s="1">
        <v>630</v>
      </c>
      <c r="C6" s="1">
        <f t="shared" si="0"/>
        <v>2.7993405494535817</v>
      </c>
    </row>
    <row r="7" spans="1:3" x14ac:dyDescent="0.25">
      <c r="A7" s="2">
        <v>8.048136269298764E-2</v>
      </c>
      <c r="B7" s="1">
        <v>600</v>
      </c>
      <c r="C7" s="1">
        <f t="shared" si="0"/>
        <v>2.7781512503836434</v>
      </c>
    </row>
    <row r="8" spans="1:3" x14ac:dyDescent="0.25">
      <c r="A8" s="2">
        <v>0.19846560544922015</v>
      </c>
      <c r="B8" s="1">
        <v>270</v>
      </c>
      <c r="C8" s="1">
        <f t="shared" si="0"/>
        <v>2.4313637641589874</v>
      </c>
    </row>
    <row r="9" spans="1:3" x14ac:dyDescent="0.25">
      <c r="A9" s="2">
        <v>0.14374916524921164</v>
      </c>
      <c r="B9" s="1">
        <v>12590</v>
      </c>
      <c r="C9" s="1">
        <f t="shared" si="0"/>
        <v>4.1000257301078626</v>
      </c>
    </row>
    <row r="10" spans="1:3" x14ac:dyDescent="0.25">
      <c r="A10" s="2">
        <v>0.1534204445199559</v>
      </c>
      <c r="B10" s="1">
        <v>2240</v>
      </c>
      <c r="C10" s="1">
        <f t="shared" si="0"/>
        <v>3.3502480183341627</v>
      </c>
    </row>
    <row r="11" spans="1:3" x14ac:dyDescent="0.25">
      <c r="A11" s="2">
        <v>0.12770014524659573</v>
      </c>
      <c r="B11" s="1">
        <v>250</v>
      </c>
      <c r="C11" s="1">
        <f t="shared" si="0"/>
        <v>2.3979400086720375</v>
      </c>
    </row>
    <row r="12" spans="1:3" x14ac:dyDescent="0.25">
      <c r="A12" s="2">
        <v>0.22410310077346474</v>
      </c>
      <c r="B12" s="1">
        <v>1860</v>
      </c>
      <c r="C12" s="1">
        <f t="shared" si="0"/>
        <v>3.2695129442179165</v>
      </c>
    </row>
    <row r="13" spans="1:3" x14ac:dyDescent="0.25">
      <c r="A13" s="2">
        <v>0.17165837859295324</v>
      </c>
      <c r="B13" s="1">
        <v>3890</v>
      </c>
      <c r="C13" s="1">
        <f t="shared" si="0"/>
        <v>3.5899496013257077</v>
      </c>
    </row>
    <row r="14" spans="1:3" x14ac:dyDescent="0.25">
      <c r="A14" s="2">
        <v>0.17907888215755191</v>
      </c>
      <c r="B14" s="1">
        <v>410</v>
      </c>
      <c r="C14" s="1">
        <f t="shared" si="0"/>
        <v>2.6127838567197355</v>
      </c>
    </row>
    <row r="15" spans="1:3" x14ac:dyDescent="0.25">
      <c r="A15" s="2">
        <v>0.23405647502152885</v>
      </c>
      <c r="B15" s="1">
        <v>15140</v>
      </c>
      <c r="C15" s="1">
        <f t="shared" si="0"/>
        <v>4.1801258751640535</v>
      </c>
    </row>
    <row r="16" spans="1:3" x14ac:dyDescent="0.25">
      <c r="A16" s="2">
        <v>0.11679814845692638</v>
      </c>
      <c r="B16" s="1">
        <v>3630</v>
      </c>
      <c r="C16" s="1">
        <f t="shared" si="0"/>
        <v>3.5599066250361124</v>
      </c>
    </row>
    <row r="17" spans="1:9" x14ac:dyDescent="0.25">
      <c r="A17" s="2">
        <v>0.36897620258723679</v>
      </c>
      <c r="B17" s="1">
        <v>575440</v>
      </c>
      <c r="C17" s="1">
        <f t="shared" si="0"/>
        <v>5.7600000472927295</v>
      </c>
    </row>
    <row r="18" spans="1:9" x14ac:dyDescent="0.25">
      <c r="A18" s="2">
        <v>1.4038692701720992E-2</v>
      </c>
      <c r="B18" s="1">
        <v>460</v>
      </c>
      <c r="C18" s="1">
        <f t="shared" si="0"/>
        <v>2.6627578316815739</v>
      </c>
    </row>
    <row r="19" spans="1:9" x14ac:dyDescent="0.25">
      <c r="A19" s="2">
        <v>0.1728766537085567</v>
      </c>
      <c r="B19" s="1">
        <v>490</v>
      </c>
      <c r="C19" s="1">
        <f t="shared" si="0"/>
        <v>2.6901960800285138</v>
      </c>
    </row>
    <row r="20" spans="1:9" x14ac:dyDescent="0.25">
      <c r="A20" s="2">
        <v>0.13930691014671293</v>
      </c>
      <c r="B20" s="1">
        <v>430</v>
      </c>
      <c r="C20" s="1">
        <f t="shared" si="0"/>
        <v>2.6334684555795866</v>
      </c>
      <c r="G20" s="12" t="s">
        <v>5</v>
      </c>
      <c r="H20" s="12"/>
      <c r="I20" s="12"/>
    </row>
    <row r="21" spans="1:9" x14ac:dyDescent="0.25">
      <c r="A21" s="2">
        <v>0</v>
      </c>
      <c r="B21" s="1">
        <v>310</v>
      </c>
      <c r="C21" s="1">
        <f t="shared" si="0"/>
        <v>2.4913616938342726</v>
      </c>
    </row>
    <row r="22" spans="1:9" x14ac:dyDescent="0.25">
      <c r="A22" s="2">
        <v>0.25025462604156173</v>
      </c>
      <c r="B22" s="1">
        <v>75860</v>
      </c>
      <c r="C22" s="1">
        <f t="shared" si="0"/>
        <v>4.8800128383667714</v>
      </c>
    </row>
    <row r="23" spans="1:9" x14ac:dyDescent="0.25">
      <c r="A23" s="2">
        <v>0.15051486657730845</v>
      </c>
      <c r="B23" s="1">
        <v>200</v>
      </c>
      <c r="C23" s="1">
        <f t="shared" si="0"/>
        <v>2.3010299956639813</v>
      </c>
    </row>
    <row r="24" spans="1:9" x14ac:dyDescent="0.25">
      <c r="A24" s="2">
        <v>6.8735954498295546E-2</v>
      </c>
      <c r="B24" s="1">
        <v>260</v>
      </c>
      <c r="C24" s="1">
        <f t="shared" si="0"/>
        <v>2.4149733479708178</v>
      </c>
    </row>
    <row r="25" spans="1:9" x14ac:dyDescent="0.25">
      <c r="A25" s="2">
        <v>0.15205097195603112</v>
      </c>
      <c r="B25" s="1">
        <v>1950</v>
      </c>
      <c r="C25" s="1">
        <f t="shared" si="0"/>
        <v>3.2900346113625178</v>
      </c>
    </row>
    <row r="26" spans="1:9" x14ac:dyDescent="0.25">
      <c r="A26" s="2">
        <v>0.21372696248397244</v>
      </c>
      <c r="B26" s="1">
        <v>580</v>
      </c>
      <c r="C26" s="1">
        <f t="shared" si="0"/>
        <v>2.7634279935629373</v>
      </c>
    </row>
    <row r="27" spans="1:9" x14ac:dyDescent="0.25">
      <c r="A27" s="2">
        <v>6.1292858182847805E-2</v>
      </c>
      <c r="B27" s="1">
        <v>90</v>
      </c>
      <c r="C27" s="1">
        <f t="shared" si="0"/>
        <v>1.954242509439325</v>
      </c>
    </row>
    <row r="28" spans="1:9" x14ac:dyDescent="0.25">
      <c r="A28" s="2">
        <v>0.16119068435705106</v>
      </c>
      <c r="B28" s="1">
        <v>590</v>
      </c>
      <c r="C28" s="1">
        <f t="shared" si="0"/>
        <v>2.7708520116421442</v>
      </c>
    </row>
    <row r="29" spans="1:9" x14ac:dyDescent="0.25">
      <c r="A29" s="2">
        <v>8.4819314935153281E-2</v>
      </c>
      <c r="B29" s="1">
        <v>930</v>
      </c>
      <c r="C29" s="1">
        <f t="shared" si="0"/>
        <v>2.9684829485539352</v>
      </c>
    </row>
    <row r="30" spans="1:9" x14ac:dyDescent="0.25">
      <c r="A30" s="2">
        <v>0.17096677390015796</v>
      </c>
      <c r="B30" s="1">
        <v>630</v>
      </c>
      <c r="C30" s="1">
        <f t="shared" si="0"/>
        <v>2.7993405494535817</v>
      </c>
    </row>
    <row r="31" spans="1:9" x14ac:dyDescent="0.25">
      <c r="A31" s="2">
        <v>6.7509148468857222E-2</v>
      </c>
      <c r="B31" s="1">
        <v>10</v>
      </c>
      <c r="C31" s="1">
        <f t="shared" si="0"/>
        <v>1</v>
      </c>
    </row>
    <row r="32" spans="1:9" hidden="1" x14ac:dyDescent="0.25">
      <c r="A32" s="9">
        <v>0.44440000000000002</v>
      </c>
      <c r="B32" s="8">
        <v>90</v>
      </c>
      <c r="C32" s="8">
        <f t="shared" si="0"/>
        <v>1.954242509439325</v>
      </c>
    </row>
    <row r="33" spans="1:3" x14ac:dyDescent="0.25">
      <c r="A33" s="2">
        <v>0.23059090949121627</v>
      </c>
      <c r="B33" s="1">
        <v>14130</v>
      </c>
      <c r="C33" s="1">
        <f t="shared" si="0"/>
        <v>4.1501421618485583</v>
      </c>
    </row>
    <row r="34" spans="1:3" x14ac:dyDescent="0.25">
      <c r="A34" s="2">
        <v>0.18493491052905836</v>
      </c>
      <c r="B34" s="1">
        <v>130</v>
      </c>
      <c r="C34" s="1">
        <f t="shared" si="0"/>
        <v>2.1139433523068369</v>
      </c>
    </row>
    <row r="35" spans="1:3" x14ac:dyDescent="0.25">
      <c r="A35" s="2">
        <v>5.2453857910819565E-2</v>
      </c>
      <c r="B35" s="1">
        <v>410</v>
      </c>
      <c r="C35" s="1">
        <f t="shared" si="0"/>
        <v>2.6127838567197355</v>
      </c>
    </row>
    <row r="36" spans="1:3" x14ac:dyDescent="0.25">
      <c r="A36" s="2">
        <v>2.7696523542140361E-2</v>
      </c>
      <c r="B36" s="1">
        <v>350</v>
      </c>
      <c r="C36" s="1">
        <f t="shared" si="0"/>
        <v>2.5440680443502757</v>
      </c>
    </row>
    <row r="37" spans="1:3" x14ac:dyDescent="0.25">
      <c r="A37" s="2">
        <v>0.12904939483282396</v>
      </c>
      <c r="B37" s="1">
        <v>520</v>
      </c>
      <c r="C37" s="1">
        <f t="shared" si="0"/>
        <v>2.716003343634799</v>
      </c>
    </row>
    <row r="38" spans="1:3" x14ac:dyDescent="0.25">
      <c r="A38" s="2">
        <v>0.22442151564860716</v>
      </c>
      <c r="B38" s="1">
        <v>1660</v>
      </c>
      <c r="C38" s="1">
        <f t="shared" si="0"/>
        <v>3.220108088040055</v>
      </c>
    </row>
    <row r="39" spans="1:3" x14ac:dyDescent="0.25">
      <c r="A39" s="2">
        <v>0.24100656986008015</v>
      </c>
      <c r="B39" s="1">
        <v>6310</v>
      </c>
      <c r="C39" s="1">
        <f t="shared" si="0"/>
        <v>3.8000293592441343</v>
      </c>
    </row>
    <row r="40" spans="1:3" x14ac:dyDescent="0.25">
      <c r="A40" s="2">
        <v>9.440263053347446E-2</v>
      </c>
      <c r="B40" s="1">
        <v>150</v>
      </c>
      <c r="C40" s="1">
        <f t="shared" si="0"/>
        <v>2.1760912590556813</v>
      </c>
    </row>
    <row r="41" spans="1:3" x14ac:dyDescent="0.25">
      <c r="A41" s="2">
        <v>0.14808920525278765</v>
      </c>
      <c r="B41" s="1">
        <v>4070</v>
      </c>
      <c r="C41" s="1">
        <f t="shared" si="0"/>
        <v>3.6095944092252199</v>
      </c>
    </row>
    <row r="42" spans="1:3" x14ac:dyDescent="0.25">
      <c r="A42" s="2">
        <v>0.16961855533972972</v>
      </c>
      <c r="B42" s="1">
        <v>500</v>
      </c>
      <c r="C42" s="1">
        <f t="shared" si="0"/>
        <v>2.6989700043360187</v>
      </c>
    </row>
    <row r="43" spans="1:3" x14ac:dyDescent="0.25">
      <c r="A43" s="2">
        <v>0.14771187278083492</v>
      </c>
      <c r="B43" s="1">
        <v>210</v>
      </c>
      <c r="C43" s="1">
        <f t="shared" si="0"/>
        <v>2.3222192947339191</v>
      </c>
    </row>
    <row r="44" spans="1:3" x14ac:dyDescent="0.25">
      <c r="A44" s="2">
        <v>9.1131370936883144E-2</v>
      </c>
      <c r="B44" s="1">
        <v>250</v>
      </c>
      <c r="C44" s="1">
        <f t="shared" si="0"/>
        <v>2.3979400086720375</v>
      </c>
    </row>
    <row r="45" spans="1:3" x14ac:dyDescent="0.25">
      <c r="A45" s="2">
        <v>0.19234108810755315</v>
      </c>
      <c r="B45" s="1">
        <v>3240</v>
      </c>
      <c r="C45" s="1">
        <f t="shared" si="0"/>
        <v>3.510545010206612</v>
      </c>
    </row>
    <row r="46" spans="1:3" x14ac:dyDescent="0.25">
      <c r="A46" s="2">
        <v>0.13668695330870864</v>
      </c>
      <c r="B46" s="1">
        <v>1100</v>
      </c>
      <c r="C46" s="1">
        <f t="shared" si="0"/>
        <v>3.0413926851582249</v>
      </c>
    </row>
    <row r="47" spans="1:3" x14ac:dyDescent="0.25">
      <c r="A47" s="2">
        <v>0.26388404614156508</v>
      </c>
      <c r="B47" s="1">
        <v>204170</v>
      </c>
      <c r="C47" s="1">
        <f t="shared" si="0"/>
        <v>5.3099919287811801</v>
      </c>
    </row>
    <row r="48" spans="1:3" x14ac:dyDescent="0.25">
      <c r="A48" s="2">
        <v>0.10245926982290887</v>
      </c>
      <c r="B48" s="1">
        <v>20</v>
      </c>
      <c r="C48" s="1">
        <f t="shared" si="0"/>
        <v>1.3010299956639813</v>
      </c>
    </row>
    <row r="49" spans="1:3" x14ac:dyDescent="0.25">
      <c r="A49" s="5">
        <v>0.28766423563963206</v>
      </c>
      <c r="B49" s="6">
        <v>37150</v>
      </c>
      <c r="C49" s="6">
        <f t="shared" si="0"/>
        <v>4.5699588180965938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abSelected="1" workbookViewId="0">
      <selection activeCell="E3" sqref="E3"/>
    </sheetView>
  </sheetViews>
  <sheetFormatPr defaultRowHeight="15" x14ac:dyDescent="0.25"/>
  <cols>
    <col min="1" max="1" width="21.5703125" customWidth="1"/>
    <col min="2" max="2" width="40.7109375" customWidth="1"/>
    <col min="3" max="3" width="29.7109375" bestFit="1" customWidth="1"/>
    <col min="4" max="4" width="31.28515625" bestFit="1" customWidth="1"/>
    <col min="5" max="5" width="39" bestFit="1" customWidth="1"/>
    <col min="6" max="6" width="34.7109375" bestFit="1" customWidth="1"/>
  </cols>
  <sheetData>
    <row r="1" spans="1:5" x14ac:dyDescent="0.25">
      <c r="A1" s="7" t="s">
        <v>3</v>
      </c>
      <c r="B1" s="7"/>
    </row>
    <row r="2" spans="1:5" x14ac:dyDescent="0.25">
      <c r="A2" s="3" t="s">
        <v>0</v>
      </c>
      <c r="B2" s="4" t="s">
        <v>1</v>
      </c>
      <c r="C2" s="11" t="s">
        <v>7</v>
      </c>
      <c r="D2" s="11" t="s">
        <v>8</v>
      </c>
      <c r="E2" s="11" t="s">
        <v>9</v>
      </c>
    </row>
    <row r="3" spans="1:5" x14ac:dyDescent="0.25">
      <c r="A3" s="2">
        <v>9.2228792329499959E-2</v>
      </c>
      <c r="B3" s="1">
        <v>4270</v>
      </c>
      <c r="C3" s="10">
        <f xml:space="preserve"> 9.5699 * Table2[[#This Row],[UV Machine Reading]]</f>
        <v>0.88262031971408172</v>
      </c>
      <c r="D3" s="10">
        <f xml:space="preserve"> 1.5915 + Table2[[#This Row],[9.5699 * UV Machine Reading]]</f>
        <v>2.4741203197140815</v>
      </c>
      <c r="E3" s="10">
        <f xml:space="preserve"> 10 ^ Table2[[#This Row],[Predicted Plate Reading]]</f>
        <v>297.93417309419652</v>
      </c>
    </row>
    <row r="4" spans="1:5" x14ac:dyDescent="0.25">
      <c r="A4" s="2">
        <v>0.21812035373770505</v>
      </c>
      <c r="B4" s="1">
        <v>50120</v>
      </c>
      <c r="C4" s="1">
        <f xml:space="preserve"> 9.5699 * Table2[[#This Row],[UV Machine Reading]]</f>
        <v>2.0873899732344636</v>
      </c>
      <c r="D4" s="1">
        <f xml:space="preserve"> 1.5915 + Table2[[#This Row],[9.5699 * UV Machine Reading]]</f>
        <v>3.6788899732344635</v>
      </c>
      <c r="E4" s="1">
        <f xml:space="preserve"> 10 ^ Table2[[#This Row],[Predicted Plate Reading]]</f>
        <v>4774.0830885464984</v>
      </c>
    </row>
    <row r="5" spans="1:5" x14ac:dyDescent="0.25">
      <c r="A5" s="2">
        <v>6.524041979805402E-2</v>
      </c>
      <c r="B5" s="1">
        <v>710</v>
      </c>
      <c r="C5" s="1">
        <f xml:space="preserve"> 9.5699 * Table2[[#This Row],[UV Machine Reading]]</f>
        <v>0.62434429342539721</v>
      </c>
      <c r="D5" s="1">
        <f xml:space="preserve"> 1.5915 + Table2[[#This Row],[9.5699 * UV Machine Reading]]</f>
        <v>2.215844293425397</v>
      </c>
      <c r="E5" s="1">
        <f xml:space="preserve"> 10 ^ Table2[[#This Row],[Predicted Plate Reading]]</f>
        <v>164.3782276178575</v>
      </c>
    </row>
    <row r="6" spans="1:5" x14ac:dyDescent="0.25">
      <c r="A6" s="2">
        <v>0.32146952482822228</v>
      </c>
      <c r="B6" s="1">
        <v>204170</v>
      </c>
      <c r="C6" s="1">
        <f xml:space="preserve"> 9.5699 * Table2[[#This Row],[UV Machine Reading]]</f>
        <v>3.0764312056536047</v>
      </c>
      <c r="D6" s="1">
        <f xml:space="preserve"> 1.5915 + Table2[[#This Row],[9.5699 * UV Machine Reading]]</f>
        <v>4.6679312056536046</v>
      </c>
      <c r="E6" s="1">
        <f xml:space="preserve"> 10 ^ Table2[[#This Row],[Predicted Plate Reading]]</f>
        <v>46551.234827489767</v>
      </c>
    </row>
    <row r="7" spans="1:5" x14ac:dyDescent="0.25">
      <c r="A7" s="2">
        <v>5.6838802259348363E-2</v>
      </c>
      <c r="B7" s="1">
        <v>150</v>
      </c>
      <c r="C7" s="1">
        <f xml:space="preserve"> 9.5699 * Table2[[#This Row],[UV Machine Reading]]</f>
        <v>0.54394165374173797</v>
      </c>
      <c r="D7" s="1">
        <f xml:space="preserve"> 1.5915 + Table2[[#This Row],[9.5699 * UV Machine Reading]]</f>
        <v>2.1354416537417378</v>
      </c>
      <c r="E7" s="1">
        <f xml:space="preserve"> 10 ^ Table2[[#This Row],[Predicted Plate Reading]]</f>
        <v>136.59715488761816</v>
      </c>
    </row>
    <row r="8" spans="1:5" x14ac:dyDescent="0.25">
      <c r="A8" s="2">
        <v>0.13910072326466083</v>
      </c>
      <c r="B8" s="1">
        <v>1170</v>
      </c>
      <c r="C8" s="1">
        <f xml:space="preserve"> 9.5699 * Table2[[#This Row],[UV Machine Reading]]</f>
        <v>1.3311800115704777</v>
      </c>
      <c r="D8" s="1">
        <f xml:space="preserve"> 1.5915 + Table2[[#This Row],[9.5699 * UV Machine Reading]]</f>
        <v>2.9226800115704776</v>
      </c>
      <c r="E8" s="1">
        <f xml:space="preserve"> 10 ^ Table2[[#This Row],[Predicted Plate Reading]]</f>
        <v>836.91241734063055</v>
      </c>
    </row>
    <row r="9" spans="1:5" x14ac:dyDescent="0.25">
      <c r="A9" s="2">
        <v>0.23193890189682415</v>
      </c>
      <c r="B9" s="1">
        <v>3630</v>
      </c>
      <c r="C9" s="1">
        <f xml:space="preserve"> 9.5699 * Table2[[#This Row],[UV Machine Reading]]</f>
        <v>2.2196320972624175</v>
      </c>
      <c r="D9" s="1">
        <f xml:space="preserve"> 1.5915 + Table2[[#This Row],[9.5699 * UV Machine Reading]]</f>
        <v>3.8111320972624174</v>
      </c>
      <c r="E9" s="1">
        <f xml:space="preserve"> 10 ^ Table2[[#This Row],[Predicted Plate Reading]]</f>
        <v>6473.3948394219915</v>
      </c>
    </row>
    <row r="10" spans="1:5" x14ac:dyDescent="0.25">
      <c r="A10" s="2">
        <v>0.18730242827407498</v>
      </c>
      <c r="B10" s="1">
        <v>910</v>
      </c>
      <c r="C10" s="1">
        <f xml:space="preserve"> 9.5699 * Table2[[#This Row],[UV Machine Reading]]</f>
        <v>1.7924655083400702</v>
      </c>
      <c r="D10" s="1">
        <f xml:space="preserve"> 1.5915 + Table2[[#This Row],[9.5699 * UV Machine Reading]]</f>
        <v>3.3839655083400704</v>
      </c>
      <c r="E10" s="1">
        <f xml:space="preserve"> 10 ^ Table2[[#This Row],[Predicted Plate Reading]]</f>
        <v>2420.836776288058</v>
      </c>
    </row>
    <row r="11" spans="1:5" x14ac:dyDescent="0.25">
      <c r="A11" s="2">
        <v>0.17523222027653695</v>
      </c>
      <c r="B11" s="1">
        <v>720</v>
      </c>
      <c r="C11" s="1">
        <f xml:space="preserve"> 9.5699 * Table2[[#This Row],[UV Machine Reading]]</f>
        <v>1.676954824824431</v>
      </c>
      <c r="D11" s="1">
        <f xml:space="preserve"> 1.5915 + Table2[[#This Row],[9.5699 * UV Machine Reading]]</f>
        <v>3.2684548248244312</v>
      </c>
      <c r="E11" s="1">
        <f xml:space="preserve"> 10 ^ Table2[[#This Row],[Predicted Plate Reading]]</f>
        <v>1855.4737935939363</v>
      </c>
    </row>
    <row r="12" spans="1:5" x14ac:dyDescent="0.25">
      <c r="A12" s="2">
        <v>0.11312357575879942</v>
      </c>
      <c r="B12" s="1">
        <v>190</v>
      </c>
      <c r="C12" s="1">
        <f xml:space="preserve"> 9.5699 * Table2[[#This Row],[UV Machine Reading]]</f>
        <v>1.0825813076541346</v>
      </c>
      <c r="D12" s="1">
        <f xml:space="preserve"> 1.5915 + Table2[[#This Row],[9.5699 * UV Machine Reading]]</f>
        <v>2.6740813076541343</v>
      </c>
      <c r="E12" s="1">
        <f xml:space="preserve"> 10 ^ Table2[[#This Row],[Predicted Plate Reading]]</f>
        <v>472.15142813756853</v>
      </c>
    </row>
    <row r="13" spans="1:5" x14ac:dyDescent="0.25">
      <c r="A13" s="2">
        <v>0.24043424210865955</v>
      </c>
      <c r="B13" s="1">
        <v>830</v>
      </c>
      <c r="C13" s="1">
        <f xml:space="preserve"> 9.5699 * Table2[[#This Row],[UV Machine Reading]]</f>
        <v>2.300931653555661</v>
      </c>
      <c r="D13" s="1">
        <f xml:space="preserve"> 1.5915 + Table2[[#This Row],[9.5699 * UV Machine Reading]]</f>
        <v>3.8924316535556609</v>
      </c>
      <c r="E13" s="1">
        <f xml:space="preserve"> 10 ^ Table2[[#This Row],[Predicted Plate Reading]]</f>
        <v>7806.0558383510952</v>
      </c>
    </row>
    <row r="14" spans="1:5" x14ac:dyDescent="0.25">
      <c r="A14" s="2">
        <v>6.6675485345609728E-2</v>
      </c>
      <c r="B14" s="1">
        <v>710</v>
      </c>
      <c r="C14" s="1">
        <f xml:space="preserve"> 9.5699 * Table2[[#This Row],[UV Machine Reading]]</f>
        <v>0.63807772720895062</v>
      </c>
      <c r="D14" s="1">
        <f xml:space="preserve"> 1.5915 + Table2[[#This Row],[9.5699 * UV Machine Reading]]</f>
        <v>2.2295777272089508</v>
      </c>
      <c r="E14" s="1">
        <f xml:space="preserve"> 10 ^ Table2[[#This Row],[Predicted Plate Reading]]</f>
        <v>169.65932203376582</v>
      </c>
    </row>
    <row r="15" spans="1:5" x14ac:dyDescent="0.25">
      <c r="A15" s="2">
        <v>0.12929271423940841</v>
      </c>
      <c r="B15" s="1">
        <v>780</v>
      </c>
      <c r="C15" s="1">
        <f xml:space="preserve"> 9.5699 * Table2[[#This Row],[UV Machine Reading]]</f>
        <v>1.2373183459997146</v>
      </c>
      <c r="D15" s="1">
        <f xml:space="preserve"> 1.5915 + Table2[[#This Row],[9.5699 * UV Machine Reading]]</f>
        <v>2.8288183459997143</v>
      </c>
      <c r="E15" s="1">
        <f xml:space="preserve"> 10 ^ Table2[[#This Row],[Predicted Plate Reading]]</f>
        <v>674.24594929831096</v>
      </c>
    </row>
    <row r="16" spans="1:5" x14ac:dyDescent="0.25">
      <c r="A16" s="2">
        <v>0.20978774481139323</v>
      </c>
      <c r="B16" s="1">
        <v>480</v>
      </c>
      <c r="C16" s="1">
        <f xml:space="preserve"> 9.5699 * Table2[[#This Row],[UV Machine Reading]]</f>
        <v>2.0076477390705523</v>
      </c>
      <c r="D16" s="1">
        <f xml:space="preserve"> 1.5915 + Table2[[#This Row],[9.5699 * UV Machine Reading]]</f>
        <v>3.5991477390705522</v>
      </c>
      <c r="E16" s="1">
        <f xml:space="preserve"> 10 ^ Table2[[#This Row],[Predicted Plate Reading]]</f>
        <v>3973.2668978317151</v>
      </c>
    </row>
    <row r="17" spans="1:11" x14ac:dyDescent="0.25">
      <c r="A17" s="2">
        <v>0.3559873094195849</v>
      </c>
      <c r="B17" s="1">
        <v>190550</v>
      </c>
      <c r="C17" s="1">
        <f xml:space="preserve"> 9.5699 * Table2[[#This Row],[UV Machine Reading]]</f>
        <v>3.4067629524144856</v>
      </c>
      <c r="D17" s="1">
        <f xml:space="preserve"> 1.5915 + Table2[[#This Row],[9.5699 * UV Machine Reading]]</f>
        <v>4.9982629524144855</v>
      </c>
      <c r="E17" s="1">
        <f xml:space="preserve"> 10 ^ Table2[[#This Row],[Predicted Plate Reading]]</f>
        <v>99600.828826971265</v>
      </c>
    </row>
    <row r="18" spans="1:11" x14ac:dyDescent="0.25">
      <c r="A18" s="2">
        <v>9.7702758162570694E-2</v>
      </c>
      <c r="B18" s="1">
        <v>870</v>
      </c>
      <c r="C18" s="1">
        <f xml:space="preserve"> 9.5699 * Table2[[#This Row],[UV Machine Reading]]</f>
        <v>0.93500562533998532</v>
      </c>
      <c r="D18" s="1">
        <f xml:space="preserve"> 1.5915 + Table2[[#This Row],[9.5699 * UV Machine Reading]]</f>
        <v>2.5265056253399854</v>
      </c>
      <c r="E18" s="1">
        <f xml:space="preserve"> 10 ^ Table2[[#This Row],[Predicted Plate Reading]]</f>
        <v>336.12872283504259</v>
      </c>
    </row>
    <row r="19" spans="1:11" x14ac:dyDescent="0.25">
      <c r="A19" s="2">
        <v>9.4020575009496107E-2</v>
      </c>
      <c r="B19" s="1">
        <v>240</v>
      </c>
      <c r="C19" s="1">
        <f xml:space="preserve"> 9.5699 * Table2[[#This Row],[UV Machine Reading]]</f>
        <v>0.89976750078337686</v>
      </c>
      <c r="D19" s="1">
        <f xml:space="preserve"> 1.5915 + Table2[[#This Row],[9.5699 * UV Machine Reading]]</f>
        <v>2.4912675007833767</v>
      </c>
      <c r="E19" s="1">
        <f xml:space="preserve"> 10 ^ Table2[[#This Row],[Predicted Plate Reading]]</f>
        <v>309.9327721610976</v>
      </c>
      <c r="I19" s="7" t="s">
        <v>6</v>
      </c>
      <c r="J19" s="7"/>
      <c r="K19" s="7"/>
    </row>
    <row r="20" spans="1:11" x14ac:dyDescent="0.25">
      <c r="A20" s="2">
        <v>0.16522933487153718</v>
      </c>
      <c r="B20" s="1">
        <v>2690</v>
      </c>
      <c r="C20" s="1">
        <f xml:space="preserve"> 9.5699 * Table2[[#This Row],[UV Machine Reading]]</f>
        <v>1.5812282117871237</v>
      </c>
      <c r="D20" s="1">
        <f xml:space="preserve"> 1.5915 + Table2[[#This Row],[9.5699 * UV Machine Reading]]</f>
        <v>3.1727282117871236</v>
      </c>
      <c r="E20" s="1">
        <f xml:space="preserve"> 10 ^ Table2[[#This Row],[Predicted Plate Reading]]</f>
        <v>1488.4293040717209</v>
      </c>
    </row>
    <row r="21" spans="1:11" x14ac:dyDescent="0.25">
      <c r="A21" s="2">
        <v>0.14417667520432112</v>
      </c>
      <c r="B21" s="1">
        <v>1020</v>
      </c>
      <c r="C21" s="1">
        <f xml:space="preserve"> 9.5699 * Table2[[#This Row],[UV Machine Reading]]</f>
        <v>1.3797563640378327</v>
      </c>
      <c r="D21" s="1">
        <f xml:space="preserve"> 1.5915 + Table2[[#This Row],[9.5699 * UV Machine Reading]]</f>
        <v>2.9712563640378327</v>
      </c>
      <c r="E21" s="1">
        <f xml:space="preserve"> 10 ^ Table2[[#This Row],[Predicted Plate Reading]]</f>
        <v>935.95800713317249</v>
      </c>
    </row>
    <row r="22" spans="1:11" x14ac:dyDescent="0.25">
      <c r="A22" s="2">
        <v>0.13088482779019472</v>
      </c>
      <c r="B22" s="1">
        <v>1170</v>
      </c>
      <c r="C22" s="1">
        <f xml:space="preserve"> 9.5699 * Table2[[#This Row],[UV Machine Reading]]</f>
        <v>1.2525547134693846</v>
      </c>
      <c r="D22" s="1">
        <f xml:space="preserve"> 1.5915 + Table2[[#This Row],[9.5699 * UV Machine Reading]]</f>
        <v>2.8440547134693848</v>
      </c>
      <c r="E22" s="1">
        <f xml:space="preserve"> 10 ^ Table2[[#This Row],[Predicted Plate Reading]]</f>
        <v>698.32037462571031</v>
      </c>
    </row>
    <row r="23" spans="1:11" x14ac:dyDescent="0.25">
      <c r="A23" s="2">
        <v>0.13721373211554272</v>
      </c>
      <c r="B23" s="1">
        <v>310</v>
      </c>
      <c r="C23" s="1">
        <f xml:space="preserve"> 9.5699 * Table2[[#This Row],[UV Machine Reading]]</f>
        <v>1.3131216949725324</v>
      </c>
      <c r="D23" s="1">
        <f xml:space="preserve"> 1.5915 + Table2[[#This Row],[9.5699 * UV Machine Reading]]</f>
        <v>2.9046216949725325</v>
      </c>
      <c r="E23" s="1">
        <f xml:space="preserve"> 10 ^ Table2[[#This Row],[Predicted Plate Reading]]</f>
        <v>802.82649180041494</v>
      </c>
    </row>
    <row r="24" spans="1:11" x14ac:dyDescent="0.25">
      <c r="A24" s="2">
        <v>0.16468316794176951</v>
      </c>
      <c r="B24" s="1">
        <v>1150</v>
      </c>
      <c r="C24" s="1">
        <f xml:space="preserve"> 9.5699 * Table2[[#This Row],[UV Machine Reading]]</f>
        <v>1.5760014488859402</v>
      </c>
      <c r="D24" s="1">
        <f xml:space="preserve"> 1.5915 + Table2[[#This Row],[9.5699 * UV Machine Reading]]</f>
        <v>3.1675014488859401</v>
      </c>
      <c r="E24" s="1">
        <f xml:space="preserve"> 10 ^ Table2[[#This Row],[Predicted Plate Reading]]</f>
        <v>1470.6233216651483</v>
      </c>
    </row>
    <row r="25" spans="1:11" x14ac:dyDescent="0.25">
      <c r="A25" s="2">
        <v>0.18088435515017556</v>
      </c>
      <c r="B25" s="1">
        <v>2290</v>
      </c>
      <c r="C25" s="1">
        <f xml:space="preserve"> 9.5699 * Table2[[#This Row],[UV Machine Reading]]</f>
        <v>1.7310451903516653</v>
      </c>
      <c r="D25" s="1">
        <f xml:space="preserve"> 1.5915 + Table2[[#This Row],[9.5699 * UV Machine Reading]]</f>
        <v>3.322545190351665</v>
      </c>
      <c r="E25" s="1">
        <f xml:space="preserve"> 10 ^ Table2[[#This Row],[Predicted Plate Reading]]</f>
        <v>2101.5764364285747</v>
      </c>
    </row>
    <row r="26" spans="1:11" x14ac:dyDescent="0.25">
      <c r="A26" s="2">
        <v>5.7153206330108106E-2</v>
      </c>
      <c r="B26" s="1">
        <v>40</v>
      </c>
      <c r="C26" s="1">
        <f xml:space="preserve"> 9.5699 * Table2[[#This Row],[UV Machine Reading]]</f>
        <v>0.54695046925850155</v>
      </c>
      <c r="D26" s="1">
        <f xml:space="preserve"> 1.5915 + Table2[[#This Row],[9.5699 * UV Machine Reading]]</f>
        <v>2.1384504692585016</v>
      </c>
      <c r="E26" s="1">
        <f xml:space="preserve"> 10 ^ Table2[[#This Row],[Predicted Plate Reading]]</f>
        <v>137.54679309354432</v>
      </c>
    </row>
    <row r="27" spans="1:11" x14ac:dyDescent="0.25">
      <c r="A27" s="2">
        <v>0.25569199037022827</v>
      </c>
      <c r="B27" s="1">
        <v>24550</v>
      </c>
      <c r="C27" s="1">
        <f xml:space="preserve"> 9.5699 * Table2[[#This Row],[UV Machine Reading]]</f>
        <v>2.4469467786440475</v>
      </c>
      <c r="D27" s="1">
        <f xml:space="preserve"> 1.5915 + Table2[[#This Row],[9.5699 * UV Machine Reading]]</f>
        <v>4.0384467786440474</v>
      </c>
      <c r="E27" s="1">
        <f xml:space="preserve"> 10 ^ Table2[[#This Row],[Predicted Plate Reading]]</f>
        <v>10925.637289042412</v>
      </c>
    </row>
    <row r="28" spans="1:11" x14ac:dyDescent="0.25">
      <c r="A28" s="2">
        <v>0.13588334544874975</v>
      </c>
      <c r="B28" s="1">
        <v>90</v>
      </c>
      <c r="C28" s="1">
        <f xml:space="preserve"> 9.5699 * Table2[[#This Row],[UV Machine Reading]]</f>
        <v>1.3003900276099902</v>
      </c>
      <c r="D28" s="1">
        <f xml:space="preserve"> 1.5915 + Table2[[#This Row],[9.5699 * UV Machine Reading]]</f>
        <v>2.8918900276099899</v>
      </c>
      <c r="E28" s="1">
        <f xml:space="preserve"> 10 ^ Table2[[#This Row],[Predicted Plate Reading]]</f>
        <v>779.63266632936279</v>
      </c>
    </row>
    <row r="29" spans="1:11" x14ac:dyDescent="0.25">
      <c r="A29" s="2">
        <v>0.15641801088816387</v>
      </c>
      <c r="B29" s="1">
        <v>9330</v>
      </c>
      <c r="C29" s="1">
        <f xml:space="preserve"> 9.5699 * Table2[[#This Row],[UV Machine Reading]]</f>
        <v>1.4969047223986396</v>
      </c>
      <c r="D29" s="1">
        <f xml:space="preserve"> 1.5915 + Table2[[#This Row],[9.5699 * UV Machine Reading]]</f>
        <v>3.0884047223986393</v>
      </c>
      <c r="E29" s="1">
        <f xml:space="preserve"> 10 ^ Table2[[#This Row],[Predicted Plate Reading]]</f>
        <v>1225.7579605319652</v>
      </c>
    </row>
    <row r="30" spans="1:11" x14ac:dyDescent="0.25">
      <c r="A30" s="2">
        <v>0.15686601738438416</v>
      </c>
      <c r="B30" s="1">
        <v>320</v>
      </c>
      <c r="C30" s="1">
        <f xml:space="preserve"> 9.5699 * Table2[[#This Row],[UV Machine Reading]]</f>
        <v>1.501192099766818</v>
      </c>
      <c r="D30" s="1">
        <f xml:space="preserve"> 1.5915 + Table2[[#This Row],[9.5699 * UV Machine Reading]]</f>
        <v>3.0926920997668179</v>
      </c>
      <c r="E30" s="1">
        <f xml:space="preserve"> 10 ^ Table2[[#This Row],[Predicted Plate Reading]]</f>
        <v>1237.9186325230003</v>
      </c>
    </row>
    <row r="31" spans="1:11" x14ac:dyDescent="0.25">
      <c r="A31" s="2">
        <v>0.12099844769659099</v>
      </c>
      <c r="B31" s="1">
        <v>890</v>
      </c>
      <c r="C31" s="1">
        <f xml:space="preserve"> 9.5699 * Table2[[#This Row],[UV Machine Reading]]</f>
        <v>1.1579430446116061</v>
      </c>
      <c r="D31" s="1">
        <f xml:space="preserve"> 1.5915 + Table2[[#This Row],[9.5699 * UV Machine Reading]]</f>
        <v>2.7494430446116063</v>
      </c>
      <c r="E31" s="1">
        <f xml:space="preserve"> 10 ^ Table2[[#This Row],[Predicted Plate Reading]]</f>
        <v>561.6206199983518</v>
      </c>
    </row>
    <row r="32" spans="1:11" x14ac:dyDescent="0.25">
      <c r="A32" s="2">
        <v>0.18093910097974791</v>
      </c>
      <c r="B32" s="1">
        <v>107150</v>
      </c>
      <c r="C32" s="1">
        <f xml:space="preserve"> 9.5699 * Table2[[#This Row],[UV Machine Reading]]</f>
        <v>1.7315691024660897</v>
      </c>
      <c r="D32" s="1">
        <f xml:space="preserve"> 1.5915 + Table2[[#This Row],[9.5699 * UV Machine Reading]]</f>
        <v>3.3230691024660897</v>
      </c>
      <c r="E32" s="1">
        <f xml:space="preserve"> 10 ^ Table2[[#This Row],[Predicted Plate Reading]]</f>
        <v>2104.1132076502267</v>
      </c>
    </row>
    <row r="33" spans="1:5" x14ac:dyDescent="0.25">
      <c r="A33" s="2">
        <v>0.11794963021410391</v>
      </c>
      <c r="B33" s="1">
        <v>760</v>
      </c>
      <c r="C33" s="1">
        <f xml:space="preserve"> 9.5699 * Table2[[#This Row],[UV Machine Reading]]</f>
        <v>1.1287661661859532</v>
      </c>
      <c r="D33" s="1">
        <f xml:space="preserve"> 1.5915 + Table2[[#This Row],[9.5699 * UV Machine Reading]]</f>
        <v>2.7202661661859531</v>
      </c>
      <c r="E33" s="1">
        <f xml:space="preserve"> 10 ^ Table2[[#This Row],[Predicted Plate Reading]]</f>
        <v>525.12919773279998</v>
      </c>
    </row>
    <row r="34" spans="1:5" x14ac:dyDescent="0.25">
      <c r="A34" s="2">
        <v>0.21403822603136269</v>
      </c>
      <c r="B34" s="1">
        <v>830</v>
      </c>
      <c r="C34" s="1">
        <f xml:space="preserve"> 9.5699 * Table2[[#This Row],[UV Machine Reading]]</f>
        <v>2.0483244192975381</v>
      </c>
      <c r="D34" s="1">
        <f xml:space="preserve"> 1.5915 + Table2[[#This Row],[9.5699 * UV Machine Reading]]</f>
        <v>3.639824419297538</v>
      </c>
      <c r="E34" s="1">
        <f xml:space="preserve"> 10 ^ Table2[[#This Row],[Predicted Plate Reading]]</f>
        <v>4363.3938913852016</v>
      </c>
    </row>
    <row r="35" spans="1:5" x14ac:dyDescent="0.25">
      <c r="A35" s="2">
        <v>0.15368038024818303</v>
      </c>
      <c r="B35" s="1">
        <v>6610</v>
      </c>
      <c r="C35" s="1">
        <f xml:space="preserve"> 9.5699 * Table2[[#This Row],[UV Machine Reading]]</f>
        <v>1.4707058709370868</v>
      </c>
      <c r="D35" s="1">
        <f xml:space="preserve"> 1.5915 + Table2[[#This Row],[9.5699 * UV Machine Reading]]</f>
        <v>3.0622058709370865</v>
      </c>
      <c r="E35" s="1">
        <f xml:space="preserve"> 10 ^ Table2[[#This Row],[Predicted Plate Reading]]</f>
        <v>1154.0001650572547</v>
      </c>
    </row>
    <row r="36" spans="1:5" x14ac:dyDescent="0.25">
      <c r="A36" s="2">
        <v>0.18201334764405663</v>
      </c>
      <c r="B36" s="1">
        <v>25120</v>
      </c>
      <c r="C36" s="1">
        <f xml:space="preserve"> 9.5699 * Table2[[#This Row],[UV Machine Reading]]</f>
        <v>1.7418495356188577</v>
      </c>
      <c r="D36" s="1">
        <f xml:space="preserve"> 1.5915 + Table2[[#This Row],[9.5699 * UV Machine Reading]]</f>
        <v>3.3333495356188578</v>
      </c>
      <c r="E36" s="1">
        <f xml:space="preserve"> 10 ^ Table2[[#This Row],[Predicted Plate Reading]]</f>
        <v>2154.5150673302173</v>
      </c>
    </row>
    <row r="37" spans="1:5" x14ac:dyDescent="0.25">
      <c r="A37" s="2">
        <v>0.20153735398067857</v>
      </c>
      <c r="B37" s="1">
        <v>1170</v>
      </c>
      <c r="C37" s="1">
        <f xml:space="preserve"> 9.5699 * Table2[[#This Row],[UV Machine Reading]]</f>
        <v>1.928692323859696</v>
      </c>
      <c r="D37" s="1">
        <f xml:space="preserve"> 1.5915 + Table2[[#This Row],[9.5699 * UV Machine Reading]]</f>
        <v>3.5201923238596962</v>
      </c>
      <c r="E37" s="1">
        <f xml:space="preserve"> 10 ^ Table2[[#This Row],[Predicted Plate Reading]]</f>
        <v>3312.7779274173363</v>
      </c>
    </row>
    <row r="38" spans="1:5" x14ac:dyDescent="0.25">
      <c r="A38" s="2">
        <v>0.10911912888876499</v>
      </c>
      <c r="B38" s="1">
        <v>30</v>
      </c>
      <c r="C38" s="1">
        <f xml:space="preserve"> 9.5699 * Table2[[#This Row],[UV Machine Reading]]</f>
        <v>1.0442591515525921</v>
      </c>
      <c r="D38" s="1">
        <f xml:space="preserve"> 1.5915 + Table2[[#This Row],[9.5699 * UV Machine Reading]]</f>
        <v>2.635759151552592</v>
      </c>
      <c r="E38" s="1">
        <f xml:space="preserve"> 10 ^ Table2[[#This Row],[Predicted Plate Reading]]</f>
        <v>432.27403658838887</v>
      </c>
    </row>
    <row r="39" spans="1:5" x14ac:dyDescent="0.25">
      <c r="A39" s="2">
        <v>0.22673869857870524</v>
      </c>
      <c r="B39" s="1">
        <v>1410</v>
      </c>
      <c r="C39" s="1">
        <f xml:space="preserve"> 9.5699 * Table2[[#This Row],[UV Machine Reading]]</f>
        <v>2.1698666715283514</v>
      </c>
      <c r="D39" s="1">
        <f xml:space="preserve"> 1.5915 + Table2[[#This Row],[9.5699 * UV Machine Reading]]</f>
        <v>3.7613666715283514</v>
      </c>
      <c r="E39" s="1">
        <f xml:space="preserve"> 10 ^ Table2[[#This Row],[Predicted Plate Reading]]</f>
        <v>5772.5362855708681</v>
      </c>
    </row>
    <row r="40" spans="1:5" x14ac:dyDescent="0.25">
      <c r="A40" s="2">
        <v>0.15494185313230879</v>
      </c>
      <c r="B40" s="1">
        <v>2090</v>
      </c>
      <c r="C40" s="1">
        <f xml:space="preserve"> 9.5699 * Table2[[#This Row],[UV Machine Reading]]</f>
        <v>1.4827780402908819</v>
      </c>
      <c r="D40" s="1">
        <f xml:space="preserve"> 1.5915 + Table2[[#This Row],[9.5699 * UV Machine Reading]]</f>
        <v>3.0742780402908818</v>
      </c>
      <c r="E40" s="1">
        <f xml:space="preserve"> 10 ^ Table2[[#This Row],[Predicted Plate Reading]]</f>
        <v>1186.528133929716</v>
      </c>
    </row>
    <row r="41" spans="1:5" x14ac:dyDescent="0.25">
      <c r="A41" s="2">
        <v>0.23125754104205931</v>
      </c>
      <c r="B41" s="1">
        <v>218780</v>
      </c>
      <c r="C41" s="1">
        <f xml:space="preserve"> 9.5699 * Table2[[#This Row],[UV Machine Reading]]</f>
        <v>2.2131115420184035</v>
      </c>
      <c r="D41" s="1">
        <f xml:space="preserve"> 1.5915 + Table2[[#This Row],[9.5699 * UV Machine Reading]]</f>
        <v>3.8046115420184035</v>
      </c>
      <c r="E41" s="1">
        <f xml:space="preserve"> 10 ^ Table2[[#This Row],[Predicted Plate Reading]]</f>
        <v>6376.9284183815771</v>
      </c>
    </row>
    <row r="42" spans="1:5" x14ac:dyDescent="0.25">
      <c r="A42" s="2">
        <v>0.19128263974433521</v>
      </c>
      <c r="B42" s="1">
        <v>7760</v>
      </c>
      <c r="C42" s="1">
        <f xml:space="preserve"> 9.5699 * Table2[[#This Row],[UV Machine Reading]]</f>
        <v>1.8305557340893137</v>
      </c>
      <c r="D42" s="1">
        <f xml:space="preserve"> 1.5915 + Table2[[#This Row],[9.5699 * UV Machine Reading]]</f>
        <v>3.4220557340893136</v>
      </c>
      <c r="E42" s="1">
        <f xml:space="preserve"> 10 ^ Table2[[#This Row],[Predicted Plate Reading]]</f>
        <v>2642.7478859596158</v>
      </c>
    </row>
    <row r="43" spans="1:5" x14ac:dyDescent="0.25">
      <c r="A43" s="2">
        <v>0.13583806928422149</v>
      </c>
      <c r="B43" s="1">
        <v>1780</v>
      </c>
      <c r="C43" s="1">
        <f xml:space="preserve"> 9.5699 * Table2[[#This Row],[UV Machine Reading]]</f>
        <v>1.2999567392430713</v>
      </c>
      <c r="D43" s="1">
        <f xml:space="preserve"> 1.5915 + Table2[[#This Row],[9.5699 * UV Machine Reading]]</f>
        <v>2.891456739243071</v>
      </c>
      <c r="E43" s="1">
        <f xml:space="preserve"> 10 ^ Table2[[#This Row],[Predicted Plate Reading]]</f>
        <v>778.85522769430054</v>
      </c>
    </row>
    <row r="44" spans="1:5" x14ac:dyDescent="0.25">
      <c r="A44" s="2">
        <v>0.17621180336514705</v>
      </c>
      <c r="B44" s="1">
        <v>14790</v>
      </c>
      <c r="C44" s="1">
        <f xml:space="preserve"> 9.5699 * Table2[[#This Row],[UV Machine Reading]]</f>
        <v>1.6863293370241208</v>
      </c>
      <c r="D44" s="1">
        <f xml:space="preserve"> 1.5915 + Table2[[#This Row],[9.5699 * UV Machine Reading]]</f>
        <v>3.2778293370241207</v>
      </c>
      <c r="E44" s="1">
        <f xml:space="preserve"> 10 ^ Table2[[#This Row],[Predicted Plate Reading]]</f>
        <v>1895.960726653901</v>
      </c>
    </row>
    <row r="45" spans="1:5" x14ac:dyDescent="0.25">
      <c r="A45" s="2">
        <v>0.16415980399133379</v>
      </c>
      <c r="B45" s="1">
        <v>810</v>
      </c>
      <c r="C45" s="1">
        <f xml:space="preserve"> 9.5699 * Table2[[#This Row],[UV Machine Reading]]</f>
        <v>1.5709929082166654</v>
      </c>
      <c r="D45" s="1">
        <f xml:space="preserve"> 1.5915 + Table2[[#This Row],[9.5699 * UV Machine Reading]]</f>
        <v>3.1624929082166653</v>
      </c>
      <c r="E45" s="1">
        <f xml:space="preserve"> 10 ^ Table2[[#This Row],[Predicted Plate Reading]]</f>
        <v>1453.7606463244563</v>
      </c>
    </row>
    <row r="46" spans="1:5" x14ac:dyDescent="0.25">
      <c r="A46" s="2">
        <v>0.14175722231989096</v>
      </c>
      <c r="B46" s="1">
        <v>460</v>
      </c>
      <c r="C46" s="1">
        <f xml:space="preserve"> 9.5699 * Table2[[#This Row],[UV Machine Reading]]</f>
        <v>1.3566024418791247</v>
      </c>
      <c r="D46" s="1">
        <f xml:space="preserve"> 1.5915 + Table2[[#This Row],[9.5699 * UV Machine Reading]]</f>
        <v>2.9481024418791248</v>
      </c>
      <c r="E46" s="1">
        <f xml:space="preserve"> 10 ^ Table2[[#This Row],[Predicted Plate Reading]]</f>
        <v>887.36530009536727</v>
      </c>
    </row>
    <row r="47" spans="1:5" x14ac:dyDescent="0.25">
      <c r="A47" s="2">
        <v>0.22290717761280751</v>
      </c>
      <c r="B47" s="1">
        <v>8130</v>
      </c>
      <c r="C47" s="1">
        <f xml:space="preserve"> 9.5699 * Table2[[#This Row],[UV Machine Reading]]</f>
        <v>2.1331993990368066</v>
      </c>
      <c r="D47" s="1">
        <f xml:space="preserve"> 1.5915 + Table2[[#This Row],[9.5699 * UV Machine Reading]]</f>
        <v>3.7246993990368065</v>
      </c>
      <c r="E47" s="1">
        <f xml:space="preserve"> 10 ^ Table2[[#This Row],[Predicted Plate Reading]]</f>
        <v>5305.1711476731043</v>
      </c>
    </row>
    <row r="48" spans="1:5" x14ac:dyDescent="0.25">
      <c r="A48" s="2">
        <v>6.8971471182356983E-2</v>
      </c>
      <c r="B48" s="1">
        <v>280</v>
      </c>
      <c r="C48" s="1">
        <f xml:space="preserve"> 9.5699 * Table2[[#This Row],[UV Machine Reading]]</f>
        <v>0.66005008206803817</v>
      </c>
      <c r="D48" s="1">
        <f xml:space="preserve"> 1.5915 + Table2[[#This Row],[9.5699 * UV Machine Reading]]</f>
        <v>2.2515500820680381</v>
      </c>
      <c r="E48" s="1">
        <f xml:space="preserve"> 10 ^ Table2[[#This Row],[Predicted Plate Reading]]</f>
        <v>178.46377779322742</v>
      </c>
    </row>
    <row r="49" spans="1:5" x14ac:dyDescent="0.25">
      <c r="A49" s="2">
        <v>0.23629398703291668</v>
      </c>
      <c r="B49" s="1">
        <v>3800</v>
      </c>
      <c r="C49" s="1">
        <f xml:space="preserve"> 9.5699 * Table2[[#This Row],[UV Machine Reading]]</f>
        <v>2.2613098265063094</v>
      </c>
      <c r="D49" s="1">
        <f xml:space="preserve"> 1.5915 + Table2[[#This Row],[9.5699 * UV Machine Reading]]</f>
        <v>3.8528098265063093</v>
      </c>
      <c r="E49" s="1">
        <f xml:space="preserve"> 10 ^ Table2[[#This Row],[Predicted Plate Reading]]</f>
        <v>7125.4094678279971</v>
      </c>
    </row>
    <row r="50" spans="1:5" x14ac:dyDescent="0.25">
      <c r="A50" s="2">
        <v>7.8232215488791987E-2</v>
      </c>
      <c r="B50" s="1">
        <v>20</v>
      </c>
      <c r="C50" s="1">
        <f xml:space="preserve"> 9.5699 * Table2[[#This Row],[UV Machine Reading]]</f>
        <v>0.74867447900619044</v>
      </c>
      <c r="D50" s="1">
        <f xml:space="preserve"> 1.5915 + Table2[[#This Row],[9.5699 * UV Machine Reading]]</f>
        <v>2.3401744790061905</v>
      </c>
      <c r="E50" s="1">
        <f xml:space="preserve"> 10 ^ Table2[[#This Row],[Predicted Plate Reading]]</f>
        <v>218.86407397991263</v>
      </c>
    </row>
    <row r="51" spans="1:5" x14ac:dyDescent="0.25">
      <c r="A51" s="2">
        <v>0.13458921148564321</v>
      </c>
      <c r="B51" s="1">
        <v>420</v>
      </c>
      <c r="C51" s="1">
        <f xml:space="preserve"> 9.5699 * Table2[[#This Row],[UV Machine Reading]]</f>
        <v>1.2880052949964569</v>
      </c>
      <c r="D51" s="1">
        <f xml:space="preserve"> 1.5915 + Table2[[#This Row],[9.5699 * UV Machine Reading]]</f>
        <v>2.8795052949964566</v>
      </c>
      <c r="E51" s="1">
        <f xml:space="preserve"> 10 ^ Table2[[#This Row],[Predicted Plate Reading]]</f>
        <v>757.71397099459944</v>
      </c>
    </row>
    <row r="52" spans="1:5" x14ac:dyDescent="0.25">
      <c r="A52" s="2">
        <v>0.24059125079085847</v>
      </c>
      <c r="B52" s="1">
        <v>3310</v>
      </c>
      <c r="C52" s="1">
        <f xml:space="preserve"> 9.5699 * Table2[[#This Row],[UV Machine Reading]]</f>
        <v>2.3024342109434364</v>
      </c>
      <c r="D52" s="1">
        <f xml:space="preserve"> 1.5915 + Table2[[#This Row],[9.5699 * UV Machine Reading]]</f>
        <v>3.8939342109434363</v>
      </c>
      <c r="E52" s="1">
        <f xml:space="preserve"> 10 ^ Table2[[#This Row],[Predicted Plate Reading]]</f>
        <v>7833.1097399288683</v>
      </c>
    </row>
    <row r="53" spans="1:5" x14ac:dyDescent="0.25">
      <c r="A53" s="2">
        <v>0</v>
      </c>
      <c r="B53" s="1">
        <v>10</v>
      </c>
      <c r="C53" s="1">
        <f xml:space="preserve"> 9.5699 * Table2[[#This Row],[UV Machine Reading]]</f>
        <v>0</v>
      </c>
      <c r="D53" s="1">
        <f xml:space="preserve"> 1.5915 + Table2[[#This Row],[9.5699 * UV Machine Reading]]</f>
        <v>1.5914999999999999</v>
      </c>
      <c r="E53" s="1">
        <f xml:space="preserve"> 10 ^ Table2[[#This Row],[Predicted Plate Reading]]</f>
        <v>39.039118250766009</v>
      </c>
    </row>
    <row r="54" spans="1:5" x14ac:dyDescent="0.25">
      <c r="A54" s="2">
        <v>0.13143959190336935</v>
      </c>
      <c r="B54" s="1">
        <v>70</v>
      </c>
      <c r="C54" s="1">
        <f xml:space="preserve"> 9.5699 * Table2[[#This Row],[UV Machine Reading]]</f>
        <v>1.2578637505560544</v>
      </c>
      <c r="D54" s="1">
        <f xml:space="preserve"> 1.5915 + Table2[[#This Row],[9.5699 * UV Machine Reading]]</f>
        <v>2.8493637505560541</v>
      </c>
      <c r="E54" s="1">
        <f xml:space="preserve"> 10 ^ Table2[[#This Row],[Predicted Plate Reading]]</f>
        <v>706.90939007737268</v>
      </c>
    </row>
    <row r="55" spans="1:5" x14ac:dyDescent="0.25">
      <c r="A55" s="5">
        <v>0.10470451140332357</v>
      </c>
      <c r="B55" s="6">
        <v>380</v>
      </c>
      <c r="C55" s="6">
        <f xml:space="preserve"> 9.5699 * Table2[[#This Row],[UV Machine Reading]]</f>
        <v>1.0020117036786662</v>
      </c>
      <c r="D55" s="6">
        <f xml:space="preserve"> 1.5915 + Table2[[#This Row],[9.5699 * UV Machine Reading]]</f>
        <v>2.5935117036786659</v>
      </c>
      <c r="E55" s="6">
        <f xml:space="preserve"> 10 ^ Table2[[#This Row],[Predicted Plate Reading]]</f>
        <v>392.20371557679272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Training</vt:lpstr>
      <vt:lpstr>Validation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Islam Ebeid</dc:creator>
  <cp:lastModifiedBy>Islam Ebeid</cp:lastModifiedBy>
  <dcterms:created xsi:type="dcterms:W3CDTF">2012-09-09T20:22:22Z</dcterms:created>
  <dcterms:modified xsi:type="dcterms:W3CDTF">2012-09-12T17:07:03Z</dcterms:modified>
</cp:coreProperties>
</file>