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20" yWindow="-120" windowWidth="20730" windowHeight="11760" tabRatio="830" activeTab="2"/>
  </bookViews>
  <sheets>
    <sheet name="Scrum team - Ρόλοι" sheetId="16" r:id="rId1"/>
    <sheet name=" Product Backlog" sheetId="2" r:id="rId2"/>
    <sheet name="1st Sprint" sheetId="6" r:id="rId3"/>
    <sheet name="Sheet1" sheetId="4" state="hidden" r:id="rId4"/>
    <sheet name="2nd Sprint" sheetId="9" r:id="rId5"/>
    <sheet name="3rd Sprint" sheetId="11" r:id="rId6"/>
  </sheets>
  <definedNames>
    <definedName name="_xlnm._FilterDatabase" localSheetId="1" hidden="1">' Product Backlog'!$A$10:$C$10</definedName>
    <definedName name="_xlnm._FilterDatabase" localSheetId="2" hidden="1">'1st Sprint'!$A$13:$R$13</definedName>
    <definedName name="_xlnm._FilterDatabase" localSheetId="4" hidden="1">'2nd Sprint'!$A$13:$K$13</definedName>
    <definedName name="_xlnm._FilterDatabase" localSheetId="5" hidden="1">'3rd Sprint'!$A$13:$K$13</definedName>
    <definedName name="Z_5B53AEE6_6D29_4F77_8B8E_21430AC969FD_.wvu.FilterData" localSheetId="1" hidden="1">' Product Backlog'!$A$9:$C$9</definedName>
    <definedName name="Z_5B53AEE6_6D29_4F77_8B8E_21430AC969FD_.wvu.FilterData" localSheetId="2" hidden="1">'1st Sprint'!$A$12:$D$12</definedName>
    <definedName name="Z_5B53AEE6_6D29_4F77_8B8E_21430AC969FD_.wvu.FilterData" localSheetId="4" hidden="1">'2nd Sprint'!$A$12:$D$12</definedName>
    <definedName name="Z_5B53AEE6_6D29_4F77_8B8E_21430AC969FD_.wvu.FilterData" localSheetId="5" hidden="1">'3rd Sprint'!$A$12:$D$12</definedName>
    <definedName name="Z_5B53AEE6_6D29_4F77_8B8E_21430AC969FD_.wvu.FilterData" localSheetId="0" hidden="1">'Scrum team - Ρόλοι'!#REF!</definedName>
    <definedName name="Z_988818D5_2AEF_4A9A_A55E_18240173EC63_.wvu.FilterData" localSheetId="1" hidden="1">' Product Backlog'!$A$9:$C$9</definedName>
    <definedName name="Z_988818D5_2AEF_4A9A_A55E_18240173EC63_.wvu.FilterData" localSheetId="2" hidden="1">'1st Sprint'!$A$12:$D$12</definedName>
    <definedName name="Z_988818D5_2AEF_4A9A_A55E_18240173EC63_.wvu.FilterData" localSheetId="4" hidden="1">'2nd Sprint'!$A$12:$D$12</definedName>
    <definedName name="Z_988818D5_2AEF_4A9A_A55E_18240173EC63_.wvu.FilterData" localSheetId="5" hidden="1">'3rd Sprint'!$A$12:$D$12</definedName>
    <definedName name="Z_988818D5_2AEF_4A9A_A55E_18240173EC63_.wvu.FilterData" localSheetId="0" hidden="1">'Scrum team - Ρόλοι'!#REF!</definedName>
    <definedName name="Z_AF9CDD9E_3CB3_EE48_8887_F1090B6AE042_.wvu.FilterData" localSheetId="1" hidden="1">' Product Backlog'!$A$9:$C$9</definedName>
    <definedName name="Z_AF9CDD9E_3CB3_EE48_8887_F1090B6AE042_.wvu.FilterData" localSheetId="2" hidden="1">'1st Sprint'!$A$12:$D$12</definedName>
    <definedName name="Z_AF9CDD9E_3CB3_EE48_8887_F1090B6AE042_.wvu.FilterData" localSheetId="4" hidden="1">'2nd Sprint'!$A$12:$D$12</definedName>
    <definedName name="Z_AF9CDD9E_3CB3_EE48_8887_F1090B6AE042_.wvu.FilterData" localSheetId="5" hidden="1">'3rd Sprint'!$A$12:$D$12</definedName>
    <definedName name="Z_AF9CDD9E_3CB3_EE48_8887_F1090B6AE042_.wvu.FilterData" localSheetId="0" hidden="1">'Scrum team - Ρόλοι'!#REF!</definedName>
  </definedNames>
  <calcPr calcId="145621"/>
  <customWorkbookViews>
    <customWorkbookView name="Aisha - Personal View" guid="{5B53AEE6-6D29-4F77-8B8E-21430AC969FD}" mergeInterval="0" personalView="1" maximized="1" xWindow="1" yWindow="1" windowWidth="1920" windowHeight="850" activeSheetId="3"/>
    <customWorkbookView name="Anders Pedersen - Personal View" guid="{988818D5-2AEF-4A9A-A55E-18240173EC63}" mergeInterval="0" personalView="1" maximized="1" xWindow="-8" yWindow="-8" windowWidth="1382" windowHeight="744" activeSheetId="2"/>
    <customWorkbookView name="Sam Burke - Personal View" guid="{AF9CDD9E-3CB3-EE48-8887-F1090B6AE042}" mergeInterval="0" personalView="1" yWindow="54" windowWidth="1440" windowHeight="741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" l="1"/>
  <c r="C5" i="6"/>
  <c r="C5" i="9"/>
  <c r="C2" i="9"/>
  <c r="C5" i="11"/>
  <c r="C4" i="11"/>
  <c r="C3" i="11"/>
  <c r="C2" i="11"/>
  <c r="L12" i="11"/>
  <c r="M12" i="11" s="1"/>
  <c r="N12" i="11" s="1"/>
  <c r="O12" i="11" s="1"/>
  <c r="P12" i="11" s="1"/>
  <c r="Q12" i="11" s="1"/>
  <c r="R12" i="11" s="1"/>
  <c r="D8" i="11"/>
  <c r="L12" i="9"/>
  <c r="M12" i="9" s="1"/>
  <c r="N12" i="9" s="1"/>
  <c r="O12" i="9" s="1"/>
  <c r="P12" i="9" s="1"/>
  <c r="Q12" i="9" s="1"/>
  <c r="R12" i="9" s="1"/>
  <c r="B20" i="9"/>
  <c r="B24" i="6"/>
  <c r="M21" i="9"/>
  <c r="N21" i="9" s="1"/>
  <c r="O21" i="9" s="1"/>
  <c r="P21" i="9" s="1"/>
  <c r="Q21" i="9" s="1"/>
  <c r="R21" i="9" s="1"/>
  <c r="L21" i="9"/>
  <c r="L20" i="9"/>
  <c r="M20" i="9" s="1"/>
  <c r="N20" i="9" s="1"/>
  <c r="O20" i="9" s="1"/>
  <c r="P20" i="9" s="1"/>
  <c r="Q20" i="9" s="1"/>
  <c r="R20" i="9" s="1"/>
  <c r="D24" i="6"/>
  <c r="E24" i="6" s="1"/>
  <c r="F24" i="6" s="1"/>
  <c r="C5" i="2" l="1"/>
  <c r="C4" i="9"/>
  <c r="E12" i="6"/>
  <c r="C5" i="16" l="1"/>
  <c r="C3" i="9"/>
  <c r="D19" i="11" l="1"/>
  <c r="D20" i="9"/>
  <c r="E20" i="9" s="1"/>
  <c r="E22" i="9" s="1"/>
  <c r="G24" i="6"/>
  <c r="H24" i="6" s="1"/>
  <c r="I24" i="6" s="1"/>
  <c r="J24" i="6" s="1"/>
  <c r="K24" i="6" s="1"/>
  <c r="L24" i="6" s="1"/>
  <c r="M24" i="6" s="1"/>
  <c r="N24" i="6" s="1"/>
  <c r="O24" i="6" s="1"/>
  <c r="P24" i="6" s="1"/>
  <c r="Q24" i="6" s="1"/>
  <c r="R24" i="6" s="1"/>
  <c r="B19" i="11"/>
  <c r="D20" i="11"/>
  <c r="E20" i="11" s="1"/>
  <c r="F20" i="11" s="1"/>
  <c r="G20" i="11" s="1"/>
  <c r="H20" i="11" s="1"/>
  <c r="I20" i="11" s="1"/>
  <c r="J20" i="11" s="1"/>
  <c r="K20" i="11" s="1"/>
  <c r="L20" i="11" s="1"/>
  <c r="M20" i="11" s="1"/>
  <c r="N20" i="11" s="1"/>
  <c r="O20" i="11" s="1"/>
  <c r="P20" i="11" s="1"/>
  <c r="Q20" i="11" s="1"/>
  <c r="R20" i="11" s="1"/>
  <c r="D25" i="6"/>
  <c r="E25" i="6" s="1"/>
  <c r="F25" i="6" s="1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Q25" i="6" s="1"/>
  <c r="R25" i="6" s="1"/>
  <c r="D21" i="9"/>
  <c r="E21" i="9" s="1"/>
  <c r="F21" i="9" s="1"/>
  <c r="G21" i="9" s="1"/>
  <c r="H21" i="9" s="1"/>
  <c r="I21" i="9" s="1"/>
  <c r="J21" i="9" s="1"/>
  <c r="K21" i="9" s="1"/>
  <c r="D21" i="11" l="1"/>
  <c r="D26" i="6"/>
  <c r="E19" i="11"/>
  <c r="F19" i="11" s="1"/>
  <c r="G19" i="11" s="1"/>
  <c r="H19" i="11" s="1"/>
  <c r="I19" i="11" s="1"/>
  <c r="J19" i="11" s="1"/>
  <c r="K19" i="11" s="1"/>
  <c r="E26" i="6"/>
  <c r="R26" i="6"/>
  <c r="H26" i="6"/>
  <c r="K26" i="6"/>
  <c r="F26" i="6"/>
  <c r="G26" i="6"/>
  <c r="L26" i="6"/>
  <c r="P26" i="6"/>
  <c r="O26" i="6"/>
  <c r="Q26" i="6"/>
  <c r="M26" i="6"/>
  <c r="I26" i="6"/>
  <c r="N26" i="6"/>
  <c r="J26" i="6"/>
  <c r="F20" i="9"/>
  <c r="F22" i="9" s="1"/>
  <c r="K21" i="11" l="1"/>
  <c r="L19" i="11"/>
  <c r="M19" i="11" s="1"/>
  <c r="N19" i="11" s="1"/>
  <c r="O19" i="11" s="1"/>
  <c r="P19" i="11" s="1"/>
  <c r="Q19" i="11" s="1"/>
  <c r="R19" i="11" s="1"/>
  <c r="H21" i="11"/>
  <c r="I21" i="11"/>
  <c r="J21" i="11"/>
  <c r="F21" i="11"/>
  <c r="G21" i="11"/>
  <c r="E21" i="11"/>
  <c r="G20" i="9"/>
  <c r="G22" i="9" s="1"/>
  <c r="H20" i="9" l="1"/>
  <c r="H22" i="9" s="1"/>
  <c r="F12" i="6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D8" i="9" l="1"/>
  <c r="E12" i="9" s="1"/>
  <c r="F12" i="9" s="1"/>
  <c r="G12" i="9" s="1"/>
  <c r="H12" i="9" s="1"/>
  <c r="I12" i="9" s="1"/>
  <c r="J12" i="9" s="1"/>
  <c r="K12" i="9" s="1"/>
  <c r="E12" i="11" s="1"/>
  <c r="F12" i="11" s="1"/>
  <c r="G12" i="11" s="1"/>
  <c r="H12" i="11" s="1"/>
  <c r="I12" i="11" s="1"/>
  <c r="J12" i="11" s="1"/>
  <c r="K12" i="11" s="1"/>
  <c r="I20" i="9"/>
  <c r="I22" i="9" s="1"/>
  <c r="J20" i="9" l="1"/>
  <c r="J22" i="9" s="1"/>
  <c r="K20" i="9" l="1"/>
  <c r="K22" i="9" s="1"/>
</calcChain>
</file>

<file path=xl/sharedStrings.xml><?xml version="1.0" encoding="utf-8"?>
<sst xmlns="http://schemas.openxmlformats.org/spreadsheetml/2006/main" count="123" uniqueCount="65">
  <si>
    <t>Title</t>
  </si>
  <si>
    <t>Start date</t>
  </si>
  <si>
    <t>Description</t>
  </si>
  <si>
    <t>week 1</t>
  </si>
  <si>
    <t>week 2</t>
  </si>
  <si>
    <t>Remaining units (ideal)</t>
  </si>
  <si>
    <t>Remaining units (actual)</t>
  </si>
  <si>
    <t>Product Backlog</t>
  </si>
  <si>
    <t>Sprint #</t>
  </si>
  <si>
    <t>Project</t>
  </si>
  <si>
    <t>Scrum Master</t>
  </si>
  <si>
    <t>Product Owner</t>
  </si>
  <si>
    <t>Scrum Team</t>
  </si>
  <si>
    <t>days</t>
  </si>
  <si>
    <t>hours</t>
  </si>
  <si>
    <t>Task_ID</t>
  </si>
  <si>
    <t>Total units</t>
  </si>
  <si>
    <t>Story_ID</t>
  </si>
  <si>
    <t>Estimated Required Effort</t>
  </si>
  <si>
    <t>Velocity_gap</t>
  </si>
  <si>
    <t>Σχεδίαση συστήματος και καθορισμός εργαλείων</t>
  </si>
  <si>
    <t>Συλλογή πληροφοριών και ανάλυση απαιτήσεων</t>
  </si>
  <si>
    <t>Αποσφαλμάτωση κώδικα</t>
  </si>
  <si>
    <t>Έλεγχος - Eπαλήθευση λειτουργικών απαιτήσεων</t>
  </si>
  <si>
    <t>Τελική αποσφαλμάτωση κώδικα</t>
  </si>
  <si>
    <t>Ομαδοποίηση project - Τελικός έλεγχος εφαρμογής</t>
  </si>
  <si>
    <t>Δημιουργία Εγχειριδίου Χρήσης - Συνοδευτικό Υλικό</t>
  </si>
  <si>
    <t xml:space="preserve">Δοκιμή- Έλεγχος εφαρμογής </t>
  </si>
  <si>
    <t>Κόκκινου Ξανθή</t>
  </si>
  <si>
    <t>WP1</t>
  </si>
  <si>
    <t>WP2</t>
  </si>
  <si>
    <t>Υπεύθυνοι</t>
  </si>
  <si>
    <t>Assistants</t>
  </si>
  <si>
    <t>Testers</t>
  </si>
  <si>
    <t>Project Manager</t>
  </si>
  <si>
    <t>Front End</t>
  </si>
  <si>
    <t>Back End</t>
  </si>
  <si>
    <t>Documentation</t>
  </si>
  <si>
    <t>Ηλιάδης Αλέξιος</t>
  </si>
  <si>
    <t>Ταουκτσής Βασίλης</t>
  </si>
  <si>
    <t>Μήσιος Δημήτριος</t>
  </si>
  <si>
    <t>Ηλιάδης Αλέξιος,Κόκκινου Ξανθή,Μήσιος Δημήτριος,Ταουκτσής Βασίλης</t>
  </si>
  <si>
    <t>Scrum Team - Ρόλοι</t>
  </si>
  <si>
    <t>Ιγνάτιος Δεληγιάννης,Στέφανος Ουγιάρογλου, Μιχαήλ Σαλαμπάσης,Αντώνης Σιδηρόπουλος</t>
  </si>
  <si>
    <t>Database Αdministrator</t>
  </si>
  <si>
    <t>Layout συστήματος</t>
  </si>
  <si>
    <t>Το σύστημα θα προσφέρει ενα ολοκληρωμένο layout ώστε να μπορουν οι οντότητες να κάνουν πλοήγηση σε αυτό</t>
  </si>
  <si>
    <t>Δημιουργία Βάσης Δεδομένων</t>
  </si>
  <si>
    <t>Το σύστημα θα προσφέρει μια ολοκληρωμένη βάση δεδομένων για όλες τις οντότητες του</t>
  </si>
  <si>
    <t>Λειτουργικό Testing</t>
  </si>
  <si>
    <t>Υλοποίηση……</t>
  </si>
  <si>
    <t>Εύρεση Καλλιτεχνικού event</t>
  </si>
  <si>
    <t>Σχεδίαση απαιτήσεων συστήματος(System)</t>
  </si>
  <si>
    <t>Σχεδίαση απαιτήσεων χρήστη (User)</t>
  </si>
  <si>
    <t>WP1-----</t>
  </si>
  <si>
    <t>WP2-------</t>
  </si>
  <si>
    <t>Έγγραφη(Register)</t>
  </si>
  <si>
    <t>Το σύστημα θα προσφέρει την δυνατότητα στους χρήστες να κανουν εγγραφή.</t>
  </si>
  <si>
    <t>Σύνδεση(Login)</t>
  </si>
  <si>
    <t>Το σύστημα θα προσφέρει την δυνατότητα στους χρήστες να κάνουν σύνδεση με τον λογαριασμό τους.</t>
  </si>
  <si>
    <t>Αποθήκευση Συναυλίας(Favorite)</t>
  </si>
  <si>
    <t>Το σύστημα θα προσφέρει την δυνατότητα στους χρήστες να αποθηκευουν τους αγαπημένες τους συναυλίες στον λογαριασμό τους.</t>
  </si>
  <si>
    <t>Εμφάνιση Στοιχείων Λογαριασμού χρήστη</t>
  </si>
  <si>
    <t>Ο εγεγγραμένος χρήστης θα βλέπει και επεξεργάζεται τα προσωπικά του στοιχεία.</t>
  </si>
  <si>
    <t>Το σύστημα θα προσφέρει την δυνατότητα εύρεσης καλλιτεχνικού event σe κάποια πόλη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</si>
</sst>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\ _€_-;\-* #,##0\ _€_-;_-* &quot;-&quot;\ _€_-;_-@_-"/>
    <numFmt numFmtId="164" formatCode="ddd\ dd/mm"/>
    <numFmt numFmtId="165" formatCode="0.0"/>
    <numFmt numFmtId="166" formatCode="_-* #,##0.0\ _€_-;\-* #,##0.0\ _€_-;_-* &quot;-&quot;?\ _€_-;_-@_-"/>
    <numFmt numFmtId="167" formatCode="#,##0_ ;\-#,##0\ "/>
  </numFmts>
  <fonts count="33" x14ac:knownFonts="1">
    <font>
      <sz val="10"/>
      <name val="Arial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0"/>
      <name val="Arial"/>
      <family val="2"/>
    </font>
    <font>
      <sz val="8"/>
      <name val="Arial"/>
      <family val="2"/>
      <charset val="161"/>
    </font>
    <font>
      <sz val="10"/>
      <name val="Arial"/>
      <family val="2"/>
      <charset val="161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i/>
      <sz val="11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charset val="161"/>
      <scheme val="minor"/>
    </font>
    <font>
      <b/>
      <i/>
      <sz val="12"/>
      <name val="Calibri"/>
      <family val="2"/>
      <charset val="161"/>
      <scheme val="minor"/>
    </font>
    <font>
      <b/>
      <i/>
      <sz val="11"/>
      <color theme="0"/>
      <name val="Calibri"/>
      <family val="2"/>
      <charset val="161"/>
      <scheme val="minor"/>
    </font>
    <font>
      <b/>
      <i/>
      <sz val="12"/>
      <color theme="0"/>
      <name val="Calibri"/>
      <family val="2"/>
      <charset val="161"/>
      <scheme val="minor"/>
    </font>
    <font>
      <i/>
      <sz val="12"/>
      <name val="Calibri"/>
      <family val="2"/>
      <charset val="161"/>
      <scheme val="minor"/>
    </font>
    <font>
      <b/>
      <sz val="12"/>
      <name val="Calibri"/>
      <family val="2"/>
      <charset val="161"/>
      <scheme val="minor"/>
    </font>
    <font>
      <b/>
      <sz val="14"/>
      <name val="Calibri"/>
      <family val="2"/>
      <charset val="161"/>
      <scheme val="minor"/>
    </font>
    <font>
      <sz val="11"/>
      <color rgb="FF002060"/>
      <name val="Calibri"/>
      <family val="2"/>
      <charset val="161"/>
      <scheme val="minor"/>
    </font>
    <font>
      <i/>
      <sz val="11"/>
      <color rgb="FFFF0000"/>
      <name val="Calibri"/>
      <family val="2"/>
      <charset val="161"/>
      <scheme val="minor"/>
    </font>
    <font>
      <b/>
      <i/>
      <sz val="11"/>
      <color rgb="FFFF0000"/>
      <name val="Calibri"/>
      <family val="2"/>
      <charset val="161"/>
      <scheme val="minor"/>
    </font>
    <font>
      <i/>
      <sz val="11"/>
      <color theme="0"/>
      <name val="Calibri"/>
      <family val="2"/>
      <charset val="161"/>
      <scheme val="minor"/>
    </font>
    <font>
      <sz val="12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name val="Calibri"/>
      <family val="2"/>
      <charset val="161"/>
      <scheme val="minor"/>
    </font>
    <font>
      <b/>
      <sz val="12"/>
      <color theme="1"/>
      <name val="Arial"/>
      <family val="2"/>
      <charset val="16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medium">
        <color indexed="64"/>
      </right>
      <top style="dashed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DashDotDot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DashDotDot">
        <color indexed="64"/>
      </right>
      <top style="dashed">
        <color indexed="64"/>
      </top>
      <bottom style="medium">
        <color indexed="64"/>
      </bottom>
      <diagonal/>
    </border>
    <border>
      <left style="mediumDashDotDot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DotDot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84">
    <xf numFmtId="0" fontId="0" fillId="0" borderId="0" xfId="0"/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19" fillId="2" borderId="0" xfId="0" applyFont="1" applyFill="1" applyAlignment="1">
      <alignment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vertical="center" wrapText="1"/>
    </xf>
    <xf numFmtId="0" fontId="16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 vertical="center" wrapText="1"/>
    </xf>
    <xf numFmtId="0" fontId="9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 applyProtection="1">
      <alignment vertical="center"/>
      <protection locked="0"/>
    </xf>
    <xf numFmtId="0" fontId="9" fillId="2" borderId="0" xfId="0" applyNumberFormat="1" applyFont="1" applyFill="1" applyAlignment="1" applyProtection="1">
      <alignment horizontal="center" vertical="center"/>
      <protection hidden="1"/>
    </xf>
    <xf numFmtId="0" fontId="9" fillId="2" borderId="0" xfId="0" applyFont="1" applyFill="1" applyAlignment="1" applyProtection="1">
      <alignment horizontal="center" vertical="center"/>
      <protection hidden="1"/>
    </xf>
    <xf numFmtId="0" fontId="13" fillId="6" borderId="11" xfId="0" applyFont="1" applyFill="1" applyBorder="1" applyAlignment="1">
      <alignment vertical="center"/>
    </xf>
    <xf numFmtId="0" fontId="12" fillId="6" borderId="0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vertical="center"/>
    </xf>
    <xf numFmtId="0" fontId="12" fillId="6" borderId="25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164" fontId="12" fillId="7" borderId="2" xfId="0" applyNumberFormat="1" applyFont="1" applyFill="1" applyBorder="1" applyAlignment="1">
      <alignment horizontal="center" vertical="center" wrapText="1"/>
    </xf>
    <xf numFmtId="164" fontId="12" fillId="7" borderId="3" xfId="0" applyNumberFormat="1" applyFont="1" applyFill="1" applyBorder="1" applyAlignment="1">
      <alignment horizontal="center" vertical="center" wrapText="1"/>
    </xf>
    <xf numFmtId="164" fontId="12" fillId="7" borderId="4" xfId="0" applyNumberFormat="1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9" fillId="10" borderId="24" xfId="0" applyFont="1" applyFill="1" applyBorder="1" applyAlignment="1" applyProtection="1">
      <alignment vertical="center" wrapText="1"/>
      <protection locked="0"/>
    </xf>
    <xf numFmtId="0" fontId="9" fillId="10" borderId="14" xfId="0" applyFont="1" applyFill="1" applyBorder="1" applyAlignment="1" applyProtection="1">
      <alignment horizontal="center" vertical="center"/>
      <protection locked="0"/>
    </xf>
    <xf numFmtId="0" fontId="9" fillId="10" borderId="0" xfId="0" applyFont="1" applyFill="1" applyBorder="1" applyAlignment="1" applyProtection="1">
      <alignment vertical="center" wrapText="1"/>
      <protection locked="0"/>
    </xf>
    <xf numFmtId="0" fontId="12" fillId="6" borderId="4" xfId="0" applyFont="1" applyFill="1" applyBorder="1" applyAlignment="1">
      <alignment horizontal="center" vertical="center" wrapText="1"/>
    </xf>
    <xf numFmtId="0" fontId="9" fillId="10" borderId="16" xfId="0" applyFont="1" applyFill="1" applyBorder="1" applyAlignment="1" applyProtection="1">
      <alignment horizontal="center" vertical="center"/>
      <protection locked="0"/>
    </xf>
    <xf numFmtId="0" fontId="9" fillId="10" borderId="28" xfId="0" applyFont="1" applyFill="1" applyBorder="1" applyAlignment="1" applyProtection="1">
      <alignment vertical="center" wrapText="1"/>
      <protection locked="0"/>
    </xf>
    <xf numFmtId="0" fontId="12" fillId="6" borderId="21" xfId="0" applyFont="1" applyFill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center" vertical="center" wrapText="1"/>
    </xf>
    <xf numFmtId="0" fontId="12" fillId="11" borderId="0" xfId="0" applyFont="1" applyFill="1" applyBorder="1" applyAlignment="1">
      <alignment vertical="center" wrapText="1"/>
    </xf>
    <xf numFmtId="0" fontId="12" fillId="11" borderId="0" xfId="0" applyFont="1" applyFill="1" applyBorder="1" applyAlignment="1">
      <alignment horizontal="center" vertical="center" wrapText="1"/>
    </xf>
    <xf numFmtId="0" fontId="12" fillId="11" borderId="21" xfId="0" applyFont="1" applyFill="1" applyBorder="1" applyAlignment="1">
      <alignment horizontal="center" vertical="center" wrapText="1"/>
    </xf>
    <xf numFmtId="164" fontId="12" fillId="11" borderId="12" xfId="0" applyNumberFormat="1" applyFont="1" applyFill="1" applyBorder="1" applyAlignment="1">
      <alignment horizontal="center" vertical="center" wrapText="1"/>
    </xf>
    <xf numFmtId="164" fontId="12" fillId="11" borderId="8" xfId="0" applyNumberFormat="1" applyFont="1" applyFill="1" applyBorder="1" applyAlignment="1">
      <alignment horizontal="center" vertical="center" wrapText="1"/>
    </xf>
    <xf numFmtId="164" fontId="12" fillId="11" borderId="13" xfId="0" applyNumberFormat="1" applyFont="1" applyFill="1" applyBorder="1" applyAlignment="1">
      <alignment horizontal="center" vertical="center" wrapText="1"/>
    </xf>
    <xf numFmtId="164" fontId="12" fillId="11" borderId="10" xfId="0" applyNumberFormat="1" applyFont="1" applyFill="1" applyBorder="1" applyAlignment="1">
      <alignment horizontal="center" vertical="center" wrapText="1"/>
    </xf>
    <xf numFmtId="164" fontId="12" fillId="11" borderId="15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 applyProtection="1">
      <alignment vertical="center"/>
      <protection locked="0"/>
    </xf>
    <xf numFmtId="165" fontId="12" fillId="3" borderId="16" xfId="0" applyNumberFormat="1" applyFont="1" applyFill="1" applyBorder="1" applyAlignment="1">
      <alignment horizontal="center" vertical="center"/>
    </xf>
    <xf numFmtId="165" fontId="12" fillId="3" borderId="28" xfId="0" applyNumberFormat="1" applyFont="1" applyFill="1" applyBorder="1" applyAlignment="1">
      <alignment horizontal="center" vertical="center"/>
    </xf>
    <xf numFmtId="165" fontId="12" fillId="3" borderId="23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 applyProtection="1">
      <alignment horizontal="center" vertical="center"/>
      <protection locked="0"/>
    </xf>
    <xf numFmtId="14" fontId="12" fillId="9" borderId="30" xfId="0" applyNumberFormat="1" applyFont="1" applyFill="1" applyBorder="1" applyAlignment="1" applyProtection="1">
      <alignment horizontal="center" vertical="center"/>
      <protection locked="0"/>
    </xf>
    <xf numFmtId="0" fontId="12" fillId="7" borderId="32" xfId="0" applyFont="1" applyFill="1" applyBorder="1" applyAlignment="1">
      <alignment horizontal="center" vertical="center"/>
    </xf>
    <xf numFmtId="0" fontId="12" fillId="7" borderId="33" xfId="0" applyFont="1" applyFill="1" applyBorder="1" applyAlignment="1">
      <alignment horizontal="center" vertical="center"/>
    </xf>
    <xf numFmtId="0" fontId="12" fillId="7" borderId="34" xfId="0" applyFont="1" applyFill="1" applyBorder="1" applyAlignment="1">
      <alignment horizontal="center" vertical="center"/>
    </xf>
    <xf numFmtId="164" fontId="12" fillId="7" borderId="35" xfId="0" applyNumberFormat="1" applyFont="1" applyFill="1" applyBorder="1" applyAlignment="1">
      <alignment horizontal="center" vertical="center" wrapText="1"/>
    </xf>
    <xf numFmtId="164" fontId="12" fillId="7" borderId="36" xfId="0" applyNumberFormat="1" applyFont="1" applyFill="1" applyBorder="1" applyAlignment="1">
      <alignment horizontal="center" vertical="center" wrapText="1"/>
    </xf>
    <xf numFmtId="164" fontId="12" fillId="7" borderId="37" xfId="0" applyNumberFormat="1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/>
    </xf>
    <xf numFmtId="0" fontId="12" fillId="2" borderId="38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vertical="center"/>
    </xf>
    <xf numFmtId="0" fontId="13" fillId="6" borderId="16" xfId="0" applyFont="1" applyFill="1" applyBorder="1" applyAlignment="1">
      <alignment vertical="center"/>
    </xf>
    <xf numFmtId="0" fontId="12" fillId="6" borderId="28" xfId="0" applyFont="1" applyFill="1" applyBorder="1" applyAlignment="1">
      <alignment horizontal="center" vertical="center" wrapText="1"/>
    </xf>
    <xf numFmtId="0" fontId="12" fillId="6" borderId="23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top"/>
    </xf>
    <xf numFmtId="0" fontId="3" fillId="2" borderId="0" xfId="0" applyFont="1" applyFill="1" applyAlignment="1">
      <alignment vertical="top" wrapText="1"/>
    </xf>
    <xf numFmtId="0" fontId="5" fillId="2" borderId="0" xfId="0" applyFont="1" applyFill="1" applyAlignment="1" applyProtection="1">
      <alignment vertical="top"/>
      <protection locked="0"/>
    </xf>
    <xf numFmtId="0" fontId="12" fillId="8" borderId="43" xfId="0" applyFont="1" applyFill="1" applyBorder="1" applyAlignment="1">
      <alignment horizontal="center" vertical="center" wrapText="1"/>
    </xf>
    <xf numFmtId="0" fontId="12" fillId="8" borderId="4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top"/>
    </xf>
    <xf numFmtId="0" fontId="11" fillId="2" borderId="0" xfId="0" applyFont="1" applyFill="1" applyBorder="1" applyAlignment="1">
      <alignment horizontal="left" vertical="center"/>
    </xf>
    <xf numFmtId="0" fontId="17" fillId="12" borderId="41" xfId="0" applyFont="1" applyFill="1" applyBorder="1" applyAlignment="1">
      <alignment horizontal="center" vertical="center" wrapText="1"/>
    </xf>
    <xf numFmtId="166" fontId="12" fillId="3" borderId="16" xfId="0" applyNumberFormat="1" applyFont="1" applyFill="1" applyBorder="1" applyAlignment="1">
      <alignment horizontal="center" vertical="center"/>
    </xf>
    <xf numFmtId="166" fontId="12" fillId="3" borderId="28" xfId="0" applyNumberFormat="1" applyFont="1" applyFill="1" applyBorder="1" applyAlignment="1">
      <alignment horizontal="center" vertical="center"/>
    </xf>
    <xf numFmtId="166" fontId="12" fillId="3" borderId="23" xfId="0" applyNumberFormat="1" applyFont="1" applyFill="1" applyBorder="1" applyAlignment="1">
      <alignment horizontal="center" vertical="center"/>
    </xf>
    <xf numFmtId="166" fontId="13" fillId="3" borderId="23" xfId="0" applyNumberFormat="1" applyFont="1" applyFill="1" applyBorder="1" applyAlignment="1">
      <alignment horizontal="center" vertical="center"/>
    </xf>
    <xf numFmtId="41" fontId="10" fillId="0" borderId="45" xfId="0" applyNumberFormat="1" applyFont="1" applyBorder="1" applyAlignment="1">
      <alignment horizontal="center" vertical="center"/>
    </xf>
    <xf numFmtId="41" fontId="10" fillId="0" borderId="46" xfId="0" applyNumberFormat="1" applyFont="1" applyBorder="1" applyAlignment="1">
      <alignment horizontal="center" vertical="center"/>
    </xf>
    <xf numFmtId="0" fontId="9" fillId="4" borderId="41" xfId="0" applyFont="1" applyFill="1" applyBorder="1" applyAlignment="1">
      <alignment horizontal="left" vertical="center" wrapText="1"/>
    </xf>
    <xf numFmtId="0" fontId="9" fillId="4" borderId="22" xfId="0" applyFont="1" applyFill="1" applyBorder="1" applyAlignment="1">
      <alignment horizontal="left" vertical="center" wrapText="1"/>
    </xf>
    <xf numFmtId="0" fontId="9" fillId="2" borderId="28" xfId="0" applyFont="1" applyFill="1" applyBorder="1" applyAlignment="1">
      <alignment vertical="center"/>
    </xf>
    <xf numFmtId="0" fontId="10" fillId="10" borderId="24" xfId="0" applyFont="1" applyFill="1" applyBorder="1" applyAlignment="1" applyProtection="1">
      <alignment horizontal="center" vertical="center" wrapText="1"/>
      <protection locked="0"/>
    </xf>
    <xf numFmtId="0" fontId="10" fillId="10" borderId="27" xfId="0" applyFont="1" applyFill="1" applyBorder="1" applyAlignment="1" applyProtection="1">
      <alignment horizontal="center" vertical="center"/>
      <protection locked="0"/>
    </xf>
    <xf numFmtId="0" fontId="10" fillId="10" borderId="0" xfId="0" applyFont="1" applyFill="1" applyBorder="1" applyAlignment="1" applyProtection="1">
      <alignment horizontal="center" vertical="center" wrapText="1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28" xfId="0" applyFont="1" applyFill="1" applyBorder="1" applyAlignment="1" applyProtection="1">
      <alignment horizontal="center" vertical="center" wrapText="1"/>
      <protection locked="0"/>
    </xf>
    <xf numFmtId="0" fontId="10" fillId="10" borderId="23" xfId="0" applyFont="1" applyFill="1" applyBorder="1" applyAlignment="1" applyProtection="1">
      <alignment horizontal="center" vertical="center"/>
      <protection locked="0"/>
    </xf>
    <xf numFmtId="0" fontId="22" fillId="10" borderId="26" xfId="0" applyFont="1" applyFill="1" applyBorder="1" applyAlignment="1" applyProtection="1">
      <alignment horizontal="center" vertical="center"/>
      <protection locked="0"/>
    </xf>
    <xf numFmtId="0" fontId="22" fillId="10" borderId="24" xfId="0" applyFont="1" applyFill="1" applyBorder="1" applyAlignment="1" applyProtection="1">
      <alignment horizontal="center" vertical="center"/>
      <protection locked="0"/>
    </xf>
    <xf numFmtId="0" fontId="22" fillId="10" borderId="27" xfId="0" applyFont="1" applyFill="1" applyBorder="1" applyAlignment="1" applyProtection="1">
      <alignment horizontal="center" vertical="center"/>
      <protection locked="0"/>
    </xf>
    <xf numFmtId="0" fontId="22" fillId="10" borderId="14" xfId="0" applyFont="1" applyFill="1" applyBorder="1" applyAlignment="1" applyProtection="1">
      <alignment horizontal="center" vertical="center"/>
      <protection locked="0"/>
    </xf>
    <xf numFmtId="0" fontId="22" fillId="10" borderId="0" xfId="0" applyFont="1" applyFill="1" applyBorder="1" applyAlignment="1" applyProtection="1">
      <alignment horizontal="center" vertical="center"/>
      <protection locked="0"/>
    </xf>
    <xf numFmtId="0" fontId="22" fillId="10" borderId="21" xfId="0" applyFont="1" applyFill="1" applyBorder="1" applyAlignment="1" applyProtection="1">
      <alignment horizontal="center" vertical="center"/>
      <protection locked="0"/>
    </xf>
    <xf numFmtId="167" fontId="12" fillId="3" borderId="20" xfId="0" applyNumberFormat="1" applyFont="1" applyFill="1" applyBorder="1" applyAlignment="1">
      <alignment horizontal="center" vertical="center"/>
    </xf>
    <xf numFmtId="167" fontId="12" fillId="3" borderId="31" xfId="0" applyNumberFormat="1" applyFont="1" applyFill="1" applyBorder="1" applyAlignment="1">
      <alignment horizontal="center" vertical="center"/>
    </xf>
    <xf numFmtId="167" fontId="12" fillId="3" borderId="42" xfId="0" applyNumberFormat="1" applyFont="1" applyFill="1" applyBorder="1" applyAlignment="1">
      <alignment horizontal="center" vertical="center"/>
    </xf>
    <xf numFmtId="0" fontId="16" fillId="4" borderId="29" xfId="0" applyFont="1" applyFill="1" applyBorder="1" applyAlignment="1">
      <alignment horizontal="left" vertical="center" wrapText="1"/>
    </xf>
    <xf numFmtId="166" fontId="23" fillId="2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12" fillId="2" borderId="23" xfId="0" applyFont="1" applyFill="1" applyBorder="1" applyAlignment="1">
      <alignment vertical="center" wrapText="1"/>
    </xf>
    <xf numFmtId="0" fontId="25" fillId="2" borderId="0" xfId="0" applyFont="1" applyFill="1" applyAlignment="1">
      <alignment horizontal="center" vertical="center"/>
    </xf>
    <xf numFmtId="0" fontId="26" fillId="2" borderId="1" xfId="0" applyFont="1" applyFill="1" applyBorder="1" applyAlignment="1">
      <alignment vertical="center" wrapText="1"/>
    </xf>
    <xf numFmtId="0" fontId="9" fillId="10" borderId="0" xfId="0" applyFont="1" applyFill="1" applyBorder="1" applyAlignment="1" applyProtection="1">
      <alignment horizontal="center" vertical="center"/>
      <protection locked="0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29" fillId="0" borderId="0" xfId="0" applyFont="1" applyBorder="1" applyAlignment="1">
      <alignment horizontal="center" wrapText="1"/>
    </xf>
    <xf numFmtId="0" fontId="2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vertical="center" wrapText="1"/>
    </xf>
    <xf numFmtId="0" fontId="32" fillId="0" borderId="53" xfId="0" applyFont="1" applyBorder="1" applyAlignment="1">
      <alignment horizontal="center" vertical="center" wrapText="1"/>
    </xf>
    <xf numFmtId="0" fontId="32" fillId="0" borderId="53" xfId="0" applyFont="1" applyBorder="1" applyAlignment="1">
      <alignment horizontal="center" wrapText="1"/>
    </xf>
    <xf numFmtId="0" fontId="26" fillId="2" borderId="59" xfId="0" applyFont="1" applyFill="1" applyBorder="1" applyAlignment="1">
      <alignment vertical="center" wrapText="1"/>
    </xf>
    <xf numFmtId="0" fontId="6" fillId="2" borderId="60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7" fillId="2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wrapText="1"/>
    </xf>
    <xf numFmtId="0" fontId="21" fillId="2" borderId="1" xfId="0" applyFont="1" applyFill="1" applyBorder="1" applyAlignment="1">
      <alignment vertical="center" wrapText="1"/>
    </xf>
    <xf numFmtId="0" fontId="28" fillId="0" borderId="1" xfId="0" applyFont="1" applyFill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9" fillId="4" borderId="14" xfId="0" applyFont="1" applyFill="1" applyBorder="1" applyAlignment="1">
      <alignment horizontal="left" vertical="center" wrapText="1"/>
    </xf>
    <xf numFmtId="0" fontId="9" fillId="4" borderId="0" xfId="0" applyFont="1" applyFill="1" applyBorder="1" applyAlignment="1">
      <alignment horizontal="left" vertical="center" wrapText="1"/>
    </xf>
    <xf numFmtId="0" fontId="9" fillId="4" borderId="58" xfId="0" applyFont="1" applyFill="1" applyBorder="1" applyAlignment="1">
      <alignment horizontal="left" vertical="center" wrapText="1"/>
    </xf>
    <xf numFmtId="0" fontId="9" fillId="4" borderId="61" xfId="0" applyFont="1" applyFill="1" applyBorder="1" applyAlignment="1">
      <alignment horizontal="left" vertical="center" wrapText="1"/>
    </xf>
    <xf numFmtId="0" fontId="9" fillId="4" borderId="25" xfId="0" applyFont="1" applyFill="1" applyBorder="1" applyAlignment="1">
      <alignment horizontal="left" vertical="center" wrapText="1"/>
    </xf>
    <xf numFmtId="0" fontId="9" fillId="4" borderId="59" xfId="0" applyFont="1" applyFill="1" applyBorder="1" applyAlignment="1">
      <alignment horizontal="left" vertical="center" wrapText="1"/>
    </xf>
    <xf numFmtId="0" fontId="16" fillId="4" borderId="26" xfId="0" applyFont="1" applyFill="1" applyBorder="1" applyAlignment="1">
      <alignment horizontal="left" vertical="center" wrapText="1"/>
    </xf>
    <xf numFmtId="0" fontId="16" fillId="4" borderId="24" xfId="0" applyFont="1" applyFill="1" applyBorder="1" applyAlignment="1">
      <alignment horizontal="left" vertical="center" wrapText="1"/>
    </xf>
    <xf numFmtId="0" fontId="16" fillId="4" borderId="57" xfId="0" applyFont="1" applyFill="1" applyBorder="1" applyAlignment="1">
      <alignment horizontal="left" vertical="center" wrapText="1"/>
    </xf>
    <xf numFmtId="0" fontId="15" fillId="6" borderId="17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vertical="center" wrapText="1"/>
    </xf>
    <xf numFmtId="0" fontId="15" fillId="6" borderId="19" xfId="0" applyFont="1" applyFill="1" applyBorder="1" applyAlignment="1">
      <alignment vertical="center" wrapText="1"/>
    </xf>
    <xf numFmtId="0" fontId="21" fillId="2" borderId="38" xfId="0" applyFont="1" applyFill="1" applyBorder="1" applyAlignment="1">
      <alignment horizontal="left" vertical="center" wrapText="1"/>
    </xf>
    <xf numFmtId="0" fontId="6" fillId="2" borderId="38" xfId="0" applyFont="1" applyFill="1" applyBorder="1" applyAlignment="1">
      <alignment horizontal="left" vertical="center" wrapText="1"/>
    </xf>
    <xf numFmtId="0" fontId="18" fillId="5" borderId="54" xfId="0" applyFont="1" applyFill="1" applyBorder="1" applyAlignment="1">
      <alignment horizontal="left" vertical="center" wrapText="1"/>
    </xf>
    <xf numFmtId="0" fontId="18" fillId="5" borderId="55" xfId="0" applyFont="1" applyFill="1" applyBorder="1" applyAlignment="1">
      <alignment horizontal="left" vertical="center" wrapText="1"/>
    </xf>
    <xf numFmtId="0" fontId="14" fillId="5" borderId="11" xfId="0" applyFont="1" applyFill="1" applyBorder="1" applyAlignment="1">
      <alignment horizontal="left" vertical="center" wrapText="1"/>
    </xf>
    <xf numFmtId="0" fontId="14" fillId="5" borderId="21" xfId="0" applyFont="1" applyFill="1" applyBorder="1" applyAlignment="1">
      <alignment horizontal="left" vertical="center" wrapText="1"/>
    </xf>
    <xf numFmtId="0" fontId="14" fillId="5" borderId="10" xfId="0" applyFont="1" applyFill="1" applyBorder="1" applyAlignment="1">
      <alignment horizontal="left" vertical="center" wrapText="1"/>
    </xf>
    <xf numFmtId="0" fontId="14" fillId="5" borderId="56" xfId="0" applyFont="1" applyFill="1" applyBorder="1" applyAlignment="1">
      <alignment horizontal="left" vertical="center" wrapText="1"/>
    </xf>
    <xf numFmtId="0" fontId="18" fillId="5" borderId="50" xfId="0" applyFont="1" applyFill="1" applyBorder="1" applyAlignment="1">
      <alignment horizontal="left" vertical="center" wrapText="1"/>
    </xf>
    <xf numFmtId="0" fontId="18" fillId="5" borderId="51" xfId="0" applyFont="1" applyFill="1" applyBorder="1" applyAlignment="1">
      <alignment horizontal="left" vertical="center" wrapText="1"/>
    </xf>
    <xf numFmtId="0" fontId="14" fillId="5" borderId="14" xfId="0" applyFont="1" applyFill="1" applyBorder="1" applyAlignment="1">
      <alignment horizontal="left" vertical="center" wrapText="1"/>
    </xf>
    <xf numFmtId="0" fontId="14" fillId="5" borderId="16" xfId="0" applyFont="1" applyFill="1" applyBorder="1" applyAlignment="1">
      <alignment horizontal="left" vertical="center" wrapText="1"/>
    </xf>
    <xf numFmtId="0" fontId="14" fillId="5" borderId="23" xfId="0" applyFont="1" applyFill="1" applyBorder="1" applyAlignment="1">
      <alignment horizontal="left" vertical="center" wrapText="1"/>
    </xf>
    <xf numFmtId="0" fontId="21" fillId="2" borderId="18" xfId="0" applyFont="1" applyFill="1" applyBorder="1" applyAlignment="1">
      <alignment horizontal="left" vertical="center" wrapText="1"/>
    </xf>
    <xf numFmtId="0" fontId="6" fillId="2" borderId="18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6" fillId="4" borderId="50" xfId="0" applyFont="1" applyFill="1" applyBorder="1" applyAlignment="1">
      <alignment horizontal="left" vertical="center" wrapText="1"/>
    </xf>
    <xf numFmtId="0" fontId="16" fillId="4" borderId="52" xfId="0" applyFont="1" applyFill="1" applyBorder="1" applyAlignment="1">
      <alignment horizontal="left" vertical="center" wrapText="1"/>
    </xf>
    <xf numFmtId="0" fontId="16" fillId="4" borderId="51" xfId="0" applyFont="1" applyFill="1" applyBorder="1" applyAlignment="1">
      <alignment horizontal="left" vertical="center" wrapText="1"/>
    </xf>
    <xf numFmtId="0" fontId="9" fillId="4" borderId="47" xfId="0" applyFont="1" applyFill="1" applyBorder="1" applyAlignment="1">
      <alignment horizontal="left" vertical="center" wrapText="1"/>
    </xf>
    <xf numFmtId="0" fontId="9" fillId="4" borderId="49" xfId="0" applyFont="1" applyFill="1" applyBorder="1" applyAlignment="1">
      <alignment horizontal="left" vertical="center" wrapText="1"/>
    </xf>
    <xf numFmtId="0" fontId="9" fillId="4" borderId="48" xfId="0" applyFont="1" applyFill="1" applyBorder="1" applyAlignment="1">
      <alignment horizontal="left" vertical="center" wrapText="1"/>
    </xf>
    <xf numFmtId="0" fontId="9" fillId="4" borderId="21" xfId="0" applyFont="1" applyFill="1" applyBorder="1" applyAlignment="1">
      <alignment horizontal="left" vertical="center" wrapText="1"/>
    </xf>
    <xf numFmtId="0" fontId="9" fillId="4" borderId="16" xfId="0" applyFont="1" applyFill="1" applyBorder="1" applyAlignment="1">
      <alignment horizontal="left" vertical="center" wrapText="1"/>
    </xf>
    <xf numFmtId="0" fontId="9" fillId="4" borderId="28" xfId="0" applyFont="1" applyFill="1" applyBorder="1" applyAlignment="1">
      <alignment horizontal="left" vertical="center" wrapText="1"/>
    </xf>
    <xf numFmtId="0" fontId="9" fillId="4" borderId="23" xfId="0" applyFont="1" applyFill="1" applyBorder="1" applyAlignment="1">
      <alignment horizontal="left" vertical="center" wrapText="1"/>
    </xf>
    <xf numFmtId="0" fontId="10" fillId="2" borderId="28" xfId="0" applyFont="1" applyFill="1" applyBorder="1" applyAlignment="1">
      <alignment horizontal="right" vertical="center" wrapText="1"/>
    </xf>
    <xf numFmtId="0" fontId="18" fillId="5" borderId="39" xfId="0" applyFont="1" applyFill="1" applyBorder="1" applyAlignment="1">
      <alignment horizontal="left" vertical="center" wrapText="1"/>
    </xf>
    <xf numFmtId="0" fontId="18" fillId="5" borderId="40" xfId="0" applyFont="1" applyFill="1" applyBorder="1" applyAlignment="1">
      <alignment horizontal="left" vertical="center" wrapText="1"/>
    </xf>
    <xf numFmtId="0" fontId="14" fillId="5" borderId="47" xfId="0" applyFont="1" applyFill="1" applyBorder="1" applyAlignment="1">
      <alignment horizontal="left" vertical="center" wrapText="1"/>
    </xf>
    <xf numFmtId="0" fontId="14" fillId="5" borderId="48" xfId="0" applyFont="1" applyFill="1" applyBorder="1" applyAlignment="1">
      <alignment horizontal="left" vertical="center" wrapText="1"/>
    </xf>
  </cellXfs>
  <cellStyles count="3">
    <cellStyle name="Normal 2" xfId="1"/>
    <cellStyle name="Κανονικό" xfId="0" builtinId="0"/>
    <cellStyle name="Κανονικό 2" xfId="2"/>
  </cellStyles>
  <dxfs count="8"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F14"/>
  <sheetViews>
    <sheetView topLeftCell="A3" zoomScaleNormal="100" workbookViewId="0">
      <pane ySplit="6" topLeftCell="A9" activePane="bottomLeft" state="frozen"/>
      <selection activeCell="A3" sqref="A3"/>
      <selection pane="bottomLeft" activeCell="C4" sqref="C4:F4"/>
    </sheetView>
  </sheetViews>
  <sheetFormatPr defaultColWidth="11.42578125" defaultRowHeight="15" x14ac:dyDescent="0.2"/>
  <cols>
    <col min="1" max="1" width="18.7109375" style="1" customWidth="1"/>
    <col min="2" max="4" width="20.7109375" style="2" customWidth="1"/>
    <col min="5" max="5" width="11.42578125" style="2"/>
    <col min="6" max="6" width="32.42578125" style="2" customWidth="1"/>
    <col min="7" max="16384" width="11.42578125" style="2"/>
  </cols>
  <sheetData>
    <row r="1" spans="1:6" ht="15.75" thickBot="1" x14ac:dyDescent="0.25"/>
    <row r="2" spans="1:6" ht="43.5" customHeight="1" thickBot="1" x14ac:dyDescent="0.25">
      <c r="A2" s="147" t="s">
        <v>7</v>
      </c>
      <c r="B2" s="148"/>
      <c r="C2" s="149"/>
    </row>
    <row r="3" spans="1:6" ht="20.100000000000001" customHeight="1" x14ac:dyDescent="0.2">
      <c r="A3" s="150" t="s">
        <v>42</v>
      </c>
      <c r="B3" s="151"/>
    </row>
    <row r="4" spans="1:6" s="5" customFormat="1" ht="20.100000000000001" customHeight="1" x14ac:dyDescent="0.2">
      <c r="A4" s="152" t="s">
        <v>9</v>
      </c>
      <c r="B4" s="153"/>
      <c r="C4" s="144"/>
      <c r="D4" s="145"/>
      <c r="E4" s="145"/>
      <c r="F4" s="146"/>
    </row>
    <row r="5" spans="1:6" ht="15" customHeight="1" x14ac:dyDescent="0.2">
      <c r="A5" s="154" t="s">
        <v>11</v>
      </c>
      <c r="B5" s="155"/>
      <c r="C5" s="138" t="str">
        <f>' Product Backlog'!C5</f>
        <v>Ιγνάτιος Δεληγιάννης,Στέφανος Ουγιάρογλου, Μιχαήλ Σαλαμπάσης,Αντώνης Σιδηρόπουλος</v>
      </c>
      <c r="D5" s="139"/>
      <c r="E5" s="139"/>
      <c r="F5" s="140"/>
    </row>
    <row r="6" spans="1:6" ht="15" customHeight="1" x14ac:dyDescent="0.2">
      <c r="A6" s="154" t="s">
        <v>10</v>
      </c>
      <c r="B6" s="155"/>
      <c r="C6" s="138" t="s">
        <v>28</v>
      </c>
      <c r="D6" s="139"/>
      <c r="E6" s="139"/>
      <c r="F6" s="140"/>
    </row>
    <row r="7" spans="1:6" ht="15" customHeight="1" x14ac:dyDescent="0.2">
      <c r="A7" s="156" t="s">
        <v>12</v>
      </c>
      <c r="B7" s="157"/>
      <c r="C7" s="141" t="s">
        <v>41</v>
      </c>
      <c r="D7" s="142"/>
      <c r="E7" s="142"/>
      <c r="F7" s="143"/>
    </row>
    <row r="8" spans="1:6" s="116" customFormat="1" ht="15" customHeight="1" x14ac:dyDescent="0.2"/>
    <row r="9" spans="1:6" s="116" customFormat="1" ht="15" customHeight="1" x14ac:dyDescent="0.25">
      <c r="A9" s="118"/>
      <c r="B9" s="119" t="s">
        <v>31</v>
      </c>
      <c r="C9" s="119" t="s">
        <v>32</v>
      </c>
      <c r="D9" s="120" t="s">
        <v>33</v>
      </c>
    </row>
    <row r="10" spans="1:6" s="4" customFormat="1" ht="35.1" customHeight="1" x14ac:dyDescent="0.2">
      <c r="A10" s="121" t="s">
        <v>34</v>
      </c>
      <c r="B10" s="124" t="s">
        <v>28</v>
      </c>
      <c r="C10" s="125"/>
      <c r="D10" s="125"/>
      <c r="F10" s="132"/>
    </row>
    <row r="11" spans="1:6" ht="35.1" customHeight="1" x14ac:dyDescent="0.2">
      <c r="A11" s="126" t="s">
        <v>35</v>
      </c>
      <c r="B11" s="131" t="s">
        <v>40</v>
      </c>
      <c r="C11" s="128"/>
      <c r="D11" s="123"/>
      <c r="F11" s="116"/>
    </row>
    <row r="12" spans="1:6" ht="35.1" customHeight="1" x14ac:dyDescent="0.2">
      <c r="A12" s="126" t="s">
        <v>36</v>
      </c>
      <c r="B12" s="131" t="s">
        <v>39</v>
      </c>
      <c r="C12" s="129"/>
      <c r="D12" s="117"/>
      <c r="F12" s="133"/>
    </row>
    <row r="13" spans="1:6" ht="35.1" customHeight="1" x14ac:dyDescent="0.25">
      <c r="A13" s="127" t="s">
        <v>44</v>
      </c>
      <c r="B13" s="131" t="s">
        <v>38</v>
      </c>
      <c r="C13" s="129"/>
      <c r="D13" s="117"/>
      <c r="F13" s="116"/>
    </row>
    <row r="14" spans="1:6" ht="15.75" x14ac:dyDescent="0.2">
      <c r="A14" s="122" t="s">
        <v>37</v>
      </c>
      <c r="B14" s="130"/>
      <c r="C14" s="117"/>
      <c r="D14" s="117"/>
    </row>
  </sheetData>
  <mergeCells count="10">
    <mergeCell ref="C6:F6"/>
    <mergeCell ref="C5:F5"/>
    <mergeCell ref="C7:F7"/>
    <mergeCell ref="C4:F4"/>
    <mergeCell ref="A2:C2"/>
    <mergeCell ref="A3:B3"/>
    <mergeCell ref="A4:B4"/>
    <mergeCell ref="A5:B5"/>
    <mergeCell ref="A6:B6"/>
    <mergeCell ref="A7:B7"/>
  </mergeCells>
  <pageMargins left="0.43307086614173229" right="0.31496062992125984" top="0.74803149606299213" bottom="0.98425196850393704" header="0.51181102362204722" footer="0.51181102362204722"/>
  <pageSetup scale="47" orientation="portrait" r:id="rId1"/>
  <headerFooter alignWithMargins="0">
    <oddFooter>&amp;L&amp;"Arial,Έντονα"&amp;12ΠΛΗ 24_ 3η εργασία "Διαχείριση Λιστών Αγαπημένων Ταινιών"
ΗΛΕ- 2, Ομάδα 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C21"/>
  <sheetViews>
    <sheetView topLeftCell="A3" zoomScale="90" zoomScaleNormal="90" workbookViewId="0">
      <pane ySplit="8" topLeftCell="A11" activePane="bottomLeft" state="frozen"/>
      <selection activeCell="A3" sqref="A3"/>
      <selection pane="bottomLeft" activeCell="C4" sqref="C4"/>
    </sheetView>
  </sheetViews>
  <sheetFormatPr defaultColWidth="11.42578125" defaultRowHeight="15" x14ac:dyDescent="0.2"/>
  <cols>
    <col min="1" max="1" width="11.42578125" style="1" customWidth="1"/>
    <col min="2" max="2" width="50.28515625" style="2" customWidth="1"/>
    <col min="3" max="3" width="134.85546875" style="2" bestFit="1" customWidth="1"/>
    <col min="4" max="16384" width="11.42578125" style="2"/>
  </cols>
  <sheetData>
    <row r="1" spans="1:3" ht="15.75" thickBot="1" x14ac:dyDescent="0.25"/>
    <row r="2" spans="1:3" ht="43.5" customHeight="1" thickBot="1" x14ac:dyDescent="0.25">
      <c r="A2" s="147" t="s">
        <v>7</v>
      </c>
      <c r="B2" s="148"/>
      <c r="C2" s="149"/>
    </row>
    <row r="3" spans="1:3" ht="20.100000000000001" customHeight="1" thickBot="1" x14ac:dyDescent="0.25">
      <c r="A3" s="163" t="s">
        <v>7</v>
      </c>
      <c r="B3" s="164"/>
    </row>
    <row r="4" spans="1:3" s="5" customFormat="1" ht="20.100000000000001" customHeight="1" x14ac:dyDescent="0.2">
      <c r="A4" s="158" t="s">
        <v>9</v>
      </c>
      <c r="B4" s="159"/>
      <c r="C4" s="107"/>
    </row>
    <row r="5" spans="1:3" ht="15" customHeight="1" x14ac:dyDescent="0.2">
      <c r="A5" s="160" t="s">
        <v>11</v>
      </c>
      <c r="B5" s="155"/>
      <c r="C5" s="89" t="str">
        <f>'1st Sprint'!C3:K3</f>
        <v>Ιγνάτιος Δεληγιάννης,Στέφανος Ουγιάρογλου, Μιχαήλ Σαλαμπάσης,Αντώνης Σιδηρόπουλος</v>
      </c>
    </row>
    <row r="6" spans="1:3" ht="15" customHeight="1" x14ac:dyDescent="0.2">
      <c r="A6" s="160" t="s">
        <v>10</v>
      </c>
      <c r="B6" s="155"/>
      <c r="C6" s="89" t="s">
        <v>28</v>
      </c>
    </row>
    <row r="7" spans="1:3" ht="15" customHeight="1" thickBot="1" x14ac:dyDescent="0.25">
      <c r="A7" s="161" t="s">
        <v>12</v>
      </c>
      <c r="B7" s="162"/>
      <c r="C7" s="90" t="str">
        <f>'Scrum team - Ρόλοι'!C7:F7</f>
        <v>Ηλιάδης Αλέξιος,Κόκκινου Ξανθή,Μήσιος Δημήτριος,Ταουκτσής Βασίλης</v>
      </c>
    </row>
    <row r="8" spans="1:3" ht="15" customHeight="1" x14ac:dyDescent="0.2"/>
    <row r="9" spans="1:3" s="11" customFormat="1" ht="28.5" customHeight="1" x14ac:dyDescent="0.2">
      <c r="A9" s="9" t="s">
        <v>17</v>
      </c>
      <c r="B9" s="10" t="s">
        <v>0</v>
      </c>
      <c r="C9" s="10" t="s">
        <v>2</v>
      </c>
    </row>
    <row r="10" spans="1:3" s="3" customFormat="1" ht="11.25" customHeight="1" x14ac:dyDescent="0.2">
      <c r="A10" s="6"/>
      <c r="B10" s="7"/>
      <c r="C10" s="7"/>
    </row>
    <row r="11" spans="1:3" ht="37.5" x14ac:dyDescent="0.2">
      <c r="A11" s="134" t="s">
        <v>54</v>
      </c>
      <c r="B11" s="134" t="s">
        <v>52</v>
      </c>
      <c r="C11" s="112"/>
    </row>
    <row r="12" spans="1:3" s="4" customFormat="1" ht="15.75" x14ac:dyDescent="0.2">
      <c r="A12" s="8" t="s">
        <v>29</v>
      </c>
      <c r="B12" s="136" t="s">
        <v>45</v>
      </c>
      <c r="C12" s="136" t="s">
        <v>46</v>
      </c>
    </row>
    <row r="13" spans="1:3" ht="15.75" x14ac:dyDescent="0.2">
      <c r="A13" s="8" t="s">
        <v>29</v>
      </c>
      <c r="B13" s="137" t="s">
        <v>47</v>
      </c>
      <c r="C13" s="136" t="s">
        <v>48</v>
      </c>
    </row>
    <row r="14" spans="1:3" ht="15.75" x14ac:dyDescent="0.2">
      <c r="A14" s="8" t="s">
        <v>29</v>
      </c>
      <c r="B14" s="137" t="s">
        <v>51</v>
      </c>
      <c r="C14" s="136" t="s">
        <v>64</v>
      </c>
    </row>
    <row r="15" spans="1:3" ht="15.75" x14ac:dyDescent="0.2">
      <c r="A15" s="8" t="s">
        <v>29</v>
      </c>
      <c r="B15" s="136" t="s">
        <v>49</v>
      </c>
      <c r="C15" s="136"/>
    </row>
    <row r="16" spans="1:3" ht="37.5" x14ac:dyDescent="0.2">
      <c r="A16" s="134" t="s">
        <v>55</v>
      </c>
      <c r="B16" s="134" t="s">
        <v>53</v>
      </c>
      <c r="C16" s="112"/>
    </row>
    <row r="17" spans="1:3" s="4" customFormat="1" ht="15.75" x14ac:dyDescent="0.2">
      <c r="A17" s="8" t="s">
        <v>30</v>
      </c>
      <c r="B17" s="136" t="s">
        <v>56</v>
      </c>
      <c r="C17" s="136" t="s">
        <v>57</v>
      </c>
    </row>
    <row r="18" spans="1:3" ht="15.75" x14ac:dyDescent="0.2">
      <c r="A18" s="8" t="s">
        <v>30</v>
      </c>
      <c r="B18" s="136" t="s">
        <v>58</v>
      </c>
      <c r="C18" s="136" t="s">
        <v>59</v>
      </c>
    </row>
    <row r="19" spans="1:3" ht="15.75" x14ac:dyDescent="0.2">
      <c r="A19" s="8" t="s">
        <v>30</v>
      </c>
      <c r="B19" s="136" t="s">
        <v>60</v>
      </c>
      <c r="C19" s="136" t="s">
        <v>61</v>
      </c>
    </row>
    <row r="20" spans="1:3" ht="15.75" x14ac:dyDescent="0.2">
      <c r="A20" s="8" t="s">
        <v>30</v>
      </c>
      <c r="B20" s="135" t="s">
        <v>62</v>
      </c>
      <c r="C20" s="135" t="s">
        <v>63</v>
      </c>
    </row>
    <row r="21" spans="1:3" ht="15.75" x14ac:dyDescent="0.2">
      <c r="A21" s="8" t="s">
        <v>30</v>
      </c>
      <c r="B21" s="135"/>
      <c r="C21" s="135"/>
    </row>
  </sheetData>
  <autoFilter ref="A10:C10"/>
  <customSheetViews>
    <customSheetView guid="{5B53AEE6-6D29-4F77-8B8E-21430AC969FD}" showAutoFilter="1" topLeftCell="A4">
      <selection activeCell="B14" sqref="B14"/>
      <pageMargins left="0.75" right="0.75" top="1" bottom="1" header="0.5" footer="0.5"/>
      <pageSetup orientation="portrait" r:id="rId1"/>
      <headerFooter alignWithMargins="0"/>
      <autoFilter ref="A10:C10"/>
    </customSheetView>
    <customSheetView guid="{988818D5-2AEF-4A9A-A55E-18240173EC63}" showAutoFilter="1">
      <selection activeCell="B43" sqref="B43"/>
      <pageMargins left="0.75" right="0.75" top="1" bottom="1" header="0.5" footer="0.5"/>
      <pageSetup orientation="portrait" r:id="rId2"/>
      <headerFooter alignWithMargins="0"/>
      <autoFilter ref="B1:F1"/>
    </customSheetView>
    <customSheetView guid="{AF9CDD9E-3CB3-EE48-8887-F1090B6AE042}" scale="150" showAutoFilter="1" topLeftCell="B36">
      <selection activeCell="C41" sqref="C41"/>
      <pageMargins left="0.75" right="0.75" top="1" bottom="1" header="0.5" footer="0.5"/>
      <pageSetup orientation="portrait"/>
      <headerFooter alignWithMargins="0"/>
      <autoFilter ref="B1:F1"/>
    </customSheetView>
  </customSheetViews>
  <mergeCells count="6">
    <mergeCell ref="A2:C2"/>
    <mergeCell ref="A4:B4"/>
    <mergeCell ref="A5:B5"/>
    <mergeCell ref="A6:B6"/>
    <mergeCell ref="A7:B7"/>
    <mergeCell ref="A3:B3"/>
  </mergeCells>
  <phoneticPr fontId="4" type="noConversion"/>
  <pageMargins left="0.43307086614173229" right="0.31496062992125984" top="0.74803149606299213" bottom="0.98425196850393704" header="0.51181102362204722" footer="0.51181102362204722"/>
  <pageSetup scale="47" orientation="portrait" r:id="rId3"/>
  <headerFooter alignWithMargins="0">
    <oddFooter>&amp;L&amp;"Arial,Έντονα"&amp;12ΠΛΗ 24_ 3η εργασία "Διαχείριση Λιστών Αγαπημένων Ταινιών"
ΗΛΕ- 2, Ομάδα 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R31"/>
  <sheetViews>
    <sheetView tabSelected="1" topLeftCell="A4" zoomScale="90" zoomScaleNormal="90" workbookViewId="0">
      <selection activeCell="C2" sqref="C2:K2"/>
    </sheetView>
  </sheetViews>
  <sheetFormatPr defaultColWidth="11.42578125" defaultRowHeight="15" x14ac:dyDescent="0.2"/>
  <cols>
    <col min="1" max="1" width="12.5703125" style="12" bestFit="1" customWidth="1"/>
    <col min="2" max="2" width="56.7109375" style="13" customWidth="1"/>
    <col min="3" max="3" width="15.5703125" style="14" customWidth="1"/>
    <col min="4" max="4" width="13.5703125" style="15" customWidth="1"/>
    <col min="5" max="5" width="11.140625" style="15" bestFit="1" customWidth="1"/>
    <col min="6" max="6" width="10.7109375" style="15" bestFit="1" customWidth="1"/>
    <col min="7" max="7" width="10.5703125" style="15" bestFit="1" customWidth="1"/>
    <col min="8" max="8" width="11.28515625" style="15" bestFit="1" customWidth="1"/>
    <col min="9" max="9" width="11.5703125" style="15" bestFit="1" customWidth="1"/>
    <col min="10" max="10" width="11.140625" style="15" bestFit="1" customWidth="1"/>
    <col min="11" max="11" width="11.28515625" style="15" bestFit="1" customWidth="1"/>
    <col min="12" max="12" width="11.140625" style="15" bestFit="1" customWidth="1"/>
    <col min="13" max="13" width="10.7109375" style="15" bestFit="1" customWidth="1"/>
    <col min="14" max="14" width="10.5703125" style="15" bestFit="1" customWidth="1"/>
    <col min="15" max="15" width="11.28515625" style="15" bestFit="1" customWidth="1"/>
    <col min="16" max="16" width="11.5703125" style="15" bestFit="1" customWidth="1"/>
    <col min="17" max="17" width="11.140625" style="15" bestFit="1" customWidth="1"/>
    <col min="18" max="18" width="11.28515625" style="15" bestFit="1" customWidth="1"/>
    <col min="19" max="16384" width="11.42578125" style="19"/>
  </cols>
  <sheetData>
    <row r="1" spans="1:18" s="2" customFormat="1" ht="20.100000000000001" customHeight="1" thickBot="1" x14ac:dyDescent="0.25">
      <c r="A1" s="150" t="s">
        <v>7</v>
      </c>
      <c r="B1" s="151"/>
    </row>
    <row r="2" spans="1:18" s="5" customFormat="1" ht="20.100000000000001" customHeight="1" x14ac:dyDescent="0.2">
      <c r="A2" s="180" t="s">
        <v>9</v>
      </c>
      <c r="B2" s="181"/>
      <c r="C2" s="169"/>
      <c r="D2" s="170"/>
      <c r="E2" s="170"/>
      <c r="F2" s="170"/>
      <c r="G2" s="170"/>
      <c r="H2" s="170"/>
      <c r="I2" s="170"/>
      <c r="J2" s="170"/>
      <c r="K2" s="171"/>
    </row>
    <row r="3" spans="1:18" s="2" customFormat="1" ht="15" customHeight="1" x14ac:dyDescent="0.2">
      <c r="A3" s="182" t="s">
        <v>11</v>
      </c>
      <c r="B3" s="183"/>
      <c r="C3" s="172" t="s">
        <v>43</v>
      </c>
      <c r="D3" s="173"/>
      <c r="E3" s="173"/>
      <c r="F3" s="173"/>
      <c r="G3" s="173"/>
      <c r="H3" s="173"/>
      <c r="I3" s="173"/>
      <c r="J3" s="173"/>
      <c r="K3" s="174"/>
    </row>
    <row r="4" spans="1:18" s="2" customFormat="1" ht="15" customHeight="1" x14ac:dyDescent="0.2">
      <c r="A4" s="160" t="s">
        <v>10</v>
      </c>
      <c r="B4" s="155"/>
      <c r="C4" s="138" t="s">
        <v>28</v>
      </c>
      <c r="D4" s="139"/>
      <c r="E4" s="139"/>
      <c r="F4" s="139"/>
      <c r="G4" s="139"/>
      <c r="H4" s="139"/>
      <c r="I4" s="139"/>
      <c r="J4" s="139"/>
      <c r="K4" s="175"/>
    </row>
    <row r="5" spans="1:18" s="2" customFormat="1" ht="15" customHeight="1" thickBot="1" x14ac:dyDescent="0.25">
      <c r="A5" s="161" t="s">
        <v>12</v>
      </c>
      <c r="B5" s="162"/>
      <c r="C5" s="176" t="str">
        <f>'Scrum team - Ρόλοι'!C7:F7</f>
        <v>Ηλιάδης Αλέξιος,Κόκκινου Ξανθή,Μήσιος Δημήτριος,Ταουκτσής Βασίλης</v>
      </c>
      <c r="D5" s="177"/>
      <c r="E5" s="177"/>
      <c r="F5" s="177"/>
      <c r="G5" s="177"/>
      <c r="H5" s="177"/>
      <c r="I5" s="177"/>
      <c r="J5" s="177"/>
      <c r="K5" s="178"/>
    </row>
    <row r="6" spans="1:18" ht="15" customHeight="1" thickBot="1" x14ac:dyDescent="0.25">
      <c r="J6" s="16"/>
      <c r="K6" s="16"/>
      <c r="L6" s="16"/>
      <c r="M6" s="16"/>
    </row>
    <row r="7" spans="1:18" ht="15" customHeight="1" x14ac:dyDescent="0.2">
      <c r="A7" s="24"/>
      <c r="B7" s="25" t="s">
        <v>8</v>
      </c>
      <c r="C7" s="25"/>
      <c r="D7" s="59">
        <v>1</v>
      </c>
      <c r="J7" s="16"/>
      <c r="P7" s="12"/>
      <c r="Q7" s="12"/>
      <c r="R7" s="12"/>
    </row>
    <row r="8" spans="1:18" ht="15" customHeight="1" thickBot="1" x14ac:dyDescent="0.25">
      <c r="A8" s="26"/>
      <c r="B8" s="27" t="s">
        <v>1</v>
      </c>
      <c r="C8" s="27"/>
      <c r="D8" s="60">
        <v>44145</v>
      </c>
      <c r="J8" s="16"/>
      <c r="K8" s="16"/>
      <c r="L8" s="16"/>
      <c r="M8" s="16"/>
    </row>
    <row r="9" spans="1:18" ht="15.75" thickBot="1" x14ac:dyDescent="0.25">
      <c r="B9" s="17"/>
      <c r="C9" s="18"/>
    </row>
    <row r="10" spans="1:18" ht="15" customHeight="1" x14ac:dyDescent="0.2">
      <c r="E10" s="165" t="s">
        <v>3</v>
      </c>
      <c r="F10" s="166"/>
      <c r="G10" s="166"/>
      <c r="H10" s="166"/>
      <c r="I10" s="166"/>
      <c r="J10" s="28"/>
      <c r="K10" s="67"/>
      <c r="L10" s="165" t="s">
        <v>4</v>
      </c>
      <c r="M10" s="166"/>
      <c r="N10" s="166"/>
      <c r="O10" s="166"/>
      <c r="P10" s="167"/>
      <c r="Q10" s="167"/>
      <c r="R10" s="168"/>
    </row>
    <row r="11" spans="1:18" ht="15" customHeight="1" thickBot="1" x14ac:dyDescent="0.25">
      <c r="A11" s="91"/>
      <c r="B11" s="179" t="s">
        <v>18</v>
      </c>
      <c r="C11" s="179"/>
      <c r="D11" s="110">
        <v>0</v>
      </c>
      <c r="E11" s="61">
        <v>1</v>
      </c>
      <c r="F11" s="62">
        <v>2</v>
      </c>
      <c r="G11" s="62">
        <v>3</v>
      </c>
      <c r="H11" s="62">
        <v>4</v>
      </c>
      <c r="I11" s="62">
        <v>5</v>
      </c>
      <c r="J11" s="62">
        <v>6</v>
      </c>
      <c r="K11" s="62">
        <v>7</v>
      </c>
      <c r="L11" s="61">
        <v>8</v>
      </c>
      <c r="M11" s="62">
        <v>9</v>
      </c>
      <c r="N11" s="62">
        <v>10</v>
      </c>
      <c r="O11" s="62">
        <v>11</v>
      </c>
      <c r="P11" s="62">
        <v>12</v>
      </c>
      <c r="Q11" s="62">
        <v>13</v>
      </c>
      <c r="R11" s="63">
        <v>14</v>
      </c>
    </row>
    <row r="12" spans="1:18" s="20" customFormat="1" ht="27" customHeight="1" x14ac:dyDescent="0.2">
      <c r="A12" s="36" t="s">
        <v>15</v>
      </c>
      <c r="B12" s="37" t="s">
        <v>2</v>
      </c>
      <c r="C12" s="38" t="s">
        <v>13</v>
      </c>
      <c r="D12" s="42" t="s">
        <v>14</v>
      </c>
      <c r="E12" s="64">
        <f>D8</f>
        <v>44145</v>
      </c>
      <c r="F12" s="65">
        <f>E12+1</f>
        <v>44146</v>
      </c>
      <c r="G12" s="65">
        <f>F12+1</f>
        <v>44147</v>
      </c>
      <c r="H12" s="65">
        <f>G12+1</f>
        <v>44148</v>
      </c>
      <c r="I12" s="65">
        <f>H12+1</f>
        <v>44149</v>
      </c>
      <c r="J12" s="65">
        <f t="shared" ref="J12:R12" si="0">I12+1</f>
        <v>44150</v>
      </c>
      <c r="K12" s="65">
        <f t="shared" si="0"/>
        <v>44151</v>
      </c>
      <c r="L12" s="64">
        <f t="shared" si="0"/>
        <v>44152</v>
      </c>
      <c r="M12" s="65">
        <f t="shared" si="0"/>
        <v>44153</v>
      </c>
      <c r="N12" s="65">
        <f t="shared" si="0"/>
        <v>44154</v>
      </c>
      <c r="O12" s="65">
        <f t="shared" si="0"/>
        <v>44155</v>
      </c>
      <c r="P12" s="65">
        <f t="shared" si="0"/>
        <v>44156</v>
      </c>
      <c r="Q12" s="65">
        <f t="shared" si="0"/>
        <v>44157</v>
      </c>
      <c r="R12" s="66">
        <f t="shared" si="0"/>
        <v>44158</v>
      </c>
    </row>
    <row r="13" spans="1:18" s="20" customFormat="1" ht="11.25" customHeight="1" x14ac:dyDescent="0.2">
      <c r="A13" s="46"/>
      <c r="B13" s="47"/>
      <c r="C13" s="48"/>
      <c r="D13" s="49"/>
      <c r="E13" s="50"/>
      <c r="F13" s="51"/>
      <c r="G13" s="51"/>
      <c r="H13" s="51"/>
      <c r="I13" s="51"/>
      <c r="J13" s="51"/>
      <c r="K13" s="52"/>
      <c r="L13" s="50"/>
      <c r="M13" s="51"/>
      <c r="N13" s="51"/>
      <c r="O13" s="51"/>
      <c r="P13" s="53"/>
      <c r="Q13" s="53"/>
      <c r="R13" s="54"/>
    </row>
    <row r="14" spans="1:18" s="21" customFormat="1" ht="30" customHeight="1" x14ac:dyDescent="0.2">
      <c r="A14" s="113">
        <v>1</v>
      </c>
      <c r="B14" s="39" t="s">
        <v>21</v>
      </c>
      <c r="C14" s="92"/>
      <c r="D14" s="93"/>
      <c r="E14" s="98"/>
      <c r="F14" s="99"/>
      <c r="G14" s="99"/>
      <c r="H14" s="99"/>
      <c r="I14" s="99"/>
      <c r="J14" s="99"/>
      <c r="K14" s="100"/>
      <c r="L14" s="98"/>
      <c r="M14" s="99"/>
      <c r="N14" s="99"/>
      <c r="O14" s="99"/>
      <c r="P14" s="99"/>
      <c r="Q14" s="99"/>
      <c r="R14" s="100"/>
    </row>
    <row r="15" spans="1:18" s="21" customFormat="1" ht="30" customHeight="1" x14ac:dyDescent="0.2">
      <c r="A15" s="113">
        <v>2</v>
      </c>
      <c r="B15" s="41" t="s">
        <v>20</v>
      </c>
      <c r="C15" s="94"/>
      <c r="D15" s="95"/>
      <c r="E15" s="101"/>
      <c r="F15" s="102"/>
      <c r="G15" s="102"/>
      <c r="H15" s="102"/>
      <c r="I15" s="102"/>
      <c r="J15" s="102"/>
      <c r="K15" s="103"/>
      <c r="L15" s="101"/>
      <c r="M15" s="102"/>
      <c r="N15" s="102"/>
      <c r="O15" s="102"/>
      <c r="P15" s="102"/>
      <c r="Q15" s="102"/>
      <c r="R15" s="103"/>
    </row>
    <row r="16" spans="1:18" s="21" customFormat="1" ht="30" customHeight="1" x14ac:dyDescent="0.2">
      <c r="A16" s="113">
        <v>3</v>
      </c>
      <c r="B16" s="41"/>
      <c r="C16" s="94"/>
      <c r="D16" s="95"/>
      <c r="E16" s="101"/>
      <c r="F16" s="102"/>
      <c r="G16" s="102"/>
      <c r="H16" s="102"/>
      <c r="I16" s="102"/>
      <c r="J16" s="102"/>
      <c r="K16" s="103"/>
      <c r="L16" s="101"/>
      <c r="M16" s="102"/>
      <c r="N16" s="102"/>
      <c r="O16" s="102"/>
      <c r="P16" s="102"/>
      <c r="Q16" s="102"/>
      <c r="R16" s="103"/>
    </row>
    <row r="17" spans="1:18" s="21" customFormat="1" ht="30" customHeight="1" x14ac:dyDescent="0.2">
      <c r="A17" s="113">
        <v>4</v>
      </c>
      <c r="B17" s="41"/>
      <c r="C17" s="94"/>
      <c r="D17" s="95"/>
      <c r="E17" s="101"/>
      <c r="F17" s="102"/>
      <c r="G17" s="102"/>
      <c r="H17" s="102"/>
      <c r="I17" s="102"/>
      <c r="J17" s="102"/>
      <c r="K17" s="103"/>
      <c r="L17" s="101"/>
      <c r="M17" s="102"/>
      <c r="N17" s="102"/>
      <c r="O17" s="102"/>
      <c r="P17" s="102"/>
      <c r="Q17" s="102"/>
      <c r="R17" s="103"/>
    </row>
    <row r="18" spans="1:18" s="21" customFormat="1" ht="30" customHeight="1" x14ac:dyDescent="0.2">
      <c r="A18" s="113">
        <v>5</v>
      </c>
      <c r="B18" s="41"/>
      <c r="C18" s="94"/>
      <c r="D18" s="95"/>
      <c r="E18" s="101"/>
      <c r="F18" s="102"/>
      <c r="G18" s="102"/>
      <c r="H18" s="102"/>
      <c r="I18" s="102"/>
      <c r="J18" s="102"/>
      <c r="K18" s="103"/>
      <c r="L18" s="101"/>
      <c r="M18" s="102"/>
      <c r="N18" s="102"/>
      <c r="O18" s="102"/>
      <c r="P18" s="102"/>
      <c r="Q18" s="102"/>
      <c r="R18" s="103"/>
    </row>
    <row r="19" spans="1:18" s="21" customFormat="1" ht="30" customHeight="1" x14ac:dyDescent="0.2">
      <c r="A19" s="113">
        <v>6</v>
      </c>
      <c r="B19" s="41"/>
      <c r="C19" s="94"/>
      <c r="D19" s="95"/>
      <c r="E19" s="101"/>
      <c r="F19" s="102"/>
      <c r="G19" s="102"/>
      <c r="H19" s="102"/>
      <c r="I19" s="102"/>
      <c r="J19" s="102"/>
      <c r="K19" s="103"/>
      <c r="L19" s="101"/>
      <c r="M19" s="102"/>
      <c r="N19" s="102"/>
      <c r="O19" s="102"/>
      <c r="P19" s="102"/>
      <c r="Q19" s="102"/>
      <c r="R19" s="103"/>
    </row>
    <row r="20" spans="1:18" s="21" customFormat="1" ht="30" customHeight="1" x14ac:dyDescent="0.2">
      <c r="A20" s="113">
        <v>7</v>
      </c>
      <c r="B20" s="41"/>
      <c r="C20" s="94"/>
      <c r="D20" s="95"/>
      <c r="E20" s="101"/>
      <c r="F20" s="102"/>
      <c r="G20" s="102"/>
      <c r="H20" s="102"/>
      <c r="I20" s="102"/>
      <c r="J20" s="102"/>
      <c r="K20" s="103"/>
      <c r="L20" s="101"/>
      <c r="M20" s="102"/>
      <c r="N20" s="102"/>
      <c r="O20" s="102"/>
      <c r="P20" s="102"/>
      <c r="Q20" s="102"/>
      <c r="R20" s="103"/>
    </row>
    <row r="21" spans="1:18" s="21" customFormat="1" ht="30" customHeight="1" x14ac:dyDescent="0.2">
      <c r="A21" s="113">
        <v>8</v>
      </c>
      <c r="B21" s="41"/>
      <c r="C21" s="94"/>
      <c r="D21" s="95"/>
      <c r="E21" s="101"/>
      <c r="F21" s="102"/>
      <c r="G21" s="102"/>
      <c r="H21" s="102"/>
      <c r="I21" s="102"/>
      <c r="J21" s="102"/>
      <c r="K21" s="103"/>
      <c r="L21" s="101"/>
      <c r="M21" s="102"/>
      <c r="N21" s="102"/>
      <c r="O21" s="102"/>
      <c r="P21" s="102"/>
      <c r="Q21" s="102"/>
      <c r="R21" s="103"/>
    </row>
    <row r="22" spans="1:18" s="21" customFormat="1" ht="30" customHeight="1" x14ac:dyDescent="0.2">
      <c r="A22" s="113">
        <v>9</v>
      </c>
      <c r="B22" s="41" t="s">
        <v>22</v>
      </c>
      <c r="C22" s="94"/>
      <c r="D22" s="95"/>
      <c r="E22" s="101"/>
      <c r="F22" s="102"/>
      <c r="G22" s="102"/>
      <c r="H22" s="102"/>
      <c r="I22" s="102"/>
      <c r="J22" s="102"/>
      <c r="K22" s="103"/>
      <c r="L22" s="101"/>
      <c r="M22" s="102"/>
      <c r="N22" s="102"/>
      <c r="O22" s="102"/>
      <c r="P22" s="102"/>
      <c r="Q22" s="102"/>
      <c r="R22" s="103"/>
    </row>
    <row r="23" spans="1:18" s="21" customFormat="1" ht="30" customHeight="1" thickBot="1" x14ac:dyDescent="0.25">
      <c r="A23" s="113">
        <v>10</v>
      </c>
      <c r="B23" s="41" t="s">
        <v>27</v>
      </c>
      <c r="C23" s="94"/>
      <c r="D23" s="95"/>
      <c r="E23" s="101"/>
      <c r="F23" s="102"/>
      <c r="G23" s="102"/>
      <c r="H23" s="102"/>
      <c r="I23" s="102"/>
      <c r="J23" s="102"/>
      <c r="K23" s="103"/>
      <c r="L23" s="101"/>
      <c r="M23" s="102"/>
      <c r="N23" s="102"/>
      <c r="O23" s="102"/>
      <c r="P23" s="102"/>
      <c r="Q23" s="102"/>
      <c r="R23" s="103"/>
    </row>
    <row r="24" spans="1:18" ht="30.75" thickBot="1" x14ac:dyDescent="0.25">
      <c r="A24" s="82" t="s">
        <v>16</v>
      </c>
      <c r="B24" s="81">
        <f>SUM('1st Sprint'!$D$14:$D$23)+SUM('2nd Sprint'!$D$14:$D$19)+SUM('3rd Sprint'!$D$14:$D$18)</f>
        <v>0</v>
      </c>
      <c r="C24" s="76" t="s">
        <v>6</v>
      </c>
      <c r="D24" s="87">
        <f>SUM($D$14:$D$23)</f>
        <v>0</v>
      </c>
      <c r="E24" s="104">
        <f>D24-SUM(E14:E23)</f>
        <v>0</v>
      </c>
      <c r="F24" s="105">
        <f>E24-SUM(F14:F23)</f>
        <v>0</v>
      </c>
      <c r="G24" s="105">
        <f t="shared" ref="G24:R24" si="1">F24-SUM(G14:G23)</f>
        <v>0</v>
      </c>
      <c r="H24" s="105">
        <f t="shared" si="1"/>
        <v>0</v>
      </c>
      <c r="I24" s="105">
        <f t="shared" si="1"/>
        <v>0</v>
      </c>
      <c r="J24" s="105">
        <f t="shared" si="1"/>
        <v>0</v>
      </c>
      <c r="K24" s="106">
        <f t="shared" si="1"/>
        <v>0</v>
      </c>
      <c r="L24" s="104">
        <f t="shared" si="1"/>
        <v>0</v>
      </c>
      <c r="M24" s="105">
        <f t="shared" si="1"/>
        <v>0</v>
      </c>
      <c r="N24" s="105">
        <f t="shared" si="1"/>
        <v>0</v>
      </c>
      <c r="O24" s="105">
        <f t="shared" si="1"/>
        <v>0</v>
      </c>
      <c r="P24" s="105">
        <f t="shared" si="1"/>
        <v>0</v>
      </c>
      <c r="Q24" s="105">
        <f t="shared" si="1"/>
        <v>0</v>
      </c>
      <c r="R24" s="106">
        <f t="shared" si="1"/>
        <v>0</v>
      </c>
    </row>
    <row r="25" spans="1:18" ht="30.75" thickBot="1" x14ac:dyDescent="0.25">
      <c r="A25" s="68"/>
      <c r="B25" s="19"/>
      <c r="C25" s="77" t="s">
        <v>5</v>
      </c>
      <c r="D25" s="88">
        <f>SUM($D$14:$D$23)</f>
        <v>0</v>
      </c>
      <c r="E25" s="83">
        <f>D25-(D25/COUNT(E11:$R$11))</f>
        <v>0</v>
      </c>
      <c r="F25" s="84">
        <f>E25-(E25/COUNT(F11:$R$11))</f>
        <v>0</v>
      </c>
      <c r="G25" s="84">
        <f>F25-(F25/COUNT(G11:$R$11))</f>
        <v>0</v>
      </c>
      <c r="H25" s="84">
        <f>G25-(G25/COUNT(H11:$R$11))</f>
        <v>0</v>
      </c>
      <c r="I25" s="84">
        <f>H25-(H25/COUNT(I11:$R$11))</f>
        <v>0</v>
      </c>
      <c r="J25" s="84">
        <f>I25-(I25/COUNT(J11:$R$11))</f>
        <v>0</v>
      </c>
      <c r="K25" s="85">
        <f>J25-(J25/COUNT(K11:$R$11))</f>
        <v>0</v>
      </c>
      <c r="L25" s="83">
        <f>K25-(K25/COUNT(L11:$R$11))</f>
        <v>0</v>
      </c>
      <c r="M25" s="84">
        <f>L25-(L25/COUNT(M11:$R$11))</f>
        <v>0</v>
      </c>
      <c r="N25" s="84">
        <f>M25-(M25/COUNT(N11:$R$11))</f>
        <v>0</v>
      </c>
      <c r="O25" s="84">
        <f>N25-(N25/COUNT(O11:$R$11))</f>
        <v>0</v>
      </c>
      <c r="P25" s="84">
        <f>O25-(O25/COUNT(P11:$R$11))</f>
        <v>0</v>
      </c>
      <c r="Q25" s="84">
        <f>P25-(P25/COUNT(Q11:$R$11))</f>
        <v>0</v>
      </c>
      <c r="R25" s="86">
        <f>Q25-(Q25/COUNT(R11:$R$11))</f>
        <v>0</v>
      </c>
    </row>
    <row r="26" spans="1:18" x14ac:dyDescent="0.2">
      <c r="C26" s="109" t="s">
        <v>19</v>
      </c>
      <c r="D26" s="111">
        <f>D24-D25</f>
        <v>0</v>
      </c>
      <c r="E26" s="108">
        <f>E24-E25</f>
        <v>0</v>
      </c>
      <c r="F26" s="108">
        <f t="shared" ref="F26:R26" si="2">F24-F25</f>
        <v>0</v>
      </c>
      <c r="G26" s="108">
        <f t="shared" si="2"/>
        <v>0</v>
      </c>
      <c r="H26" s="108">
        <f t="shared" si="2"/>
        <v>0</v>
      </c>
      <c r="I26" s="108">
        <f t="shared" si="2"/>
        <v>0</v>
      </c>
      <c r="J26" s="108">
        <f t="shared" si="2"/>
        <v>0</v>
      </c>
      <c r="K26" s="108">
        <f t="shared" si="2"/>
        <v>0</v>
      </c>
      <c r="L26" s="108">
        <f t="shared" si="2"/>
        <v>0</v>
      </c>
      <c r="M26" s="108">
        <f t="shared" si="2"/>
        <v>0</v>
      </c>
      <c r="N26" s="108">
        <f t="shared" si="2"/>
        <v>0</v>
      </c>
      <c r="O26" s="108">
        <f t="shared" si="2"/>
        <v>0</v>
      </c>
      <c r="P26" s="108">
        <f t="shared" si="2"/>
        <v>0</v>
      </c>
      <c r="Q26" s="108">
        <f t="shared" si="2"/>
        <v>0</v>
      </c>
      <c r="R26" s="108">
        <f t="shared" si="2"/>
        <v>0</v>
      </c>
    </row>
    <row r="30" spans="1:18" x14ac:dyDescent="0.2">
      <c r="O30" s="22"/>
      <c r="P30" s="22"/>
      <c r="Q30" s="22"/>
    </row>
    <row r="31" spans="1:18" x14ac:dyDescent="0.2">
      <c r="O31" s="22"/>
      <c r="P31" s="22"/>
      <c r="Q31" s="22"/>
      <c r="R31" s="23"/>
    </row>
  </sheetData>
  <sheetProtection formatCells="0" formatColumns="0" formatRows="0" insertRows="0" autoFilter="0"/>
  <autoFilter ref="A13:R13"/>
  <mergeCells count="12">
    <mergeCell ref="B11:C11"/>
    <mergeCell ref="A1:B1"/>
    <mergeCell ref="A2:B2"/>
    <mergeCell ref="A3:B3"/>
    <mergeCell ref="A4:B4"/>
    <mergeCell ref="A5:B5"/>
    <mergeCell ref="E10:I10"/>
    <mergeCell ref="L10:R10"/>
    <mergeCell ref="C2:K2"/>
    <mergeCell ref="C3:K3"/>
    <mergeCell ref="C4:K4"/>
    <mergeCell ref="C5:K5"/>
  </mergeCells>
  <conditionalFormatting sqref="E24:K24">
    <cfRule type="expression" dxfId="7" priority="12">
      <formula>E24&gt;E25</formula>
    </cfRule>
  </conditionalFormatting>
  <conditionalFormatting sqref="L24:R24">
    <cfRule type="expression" dxfId="6" priority="11">
      <formula>L24&gt;L25</formula>
    </cfRule>
  </conditionalFormatting>
  <conditionalFormatting sqref="E14:R23">
    <cfRule type="colorScale" priority="45">
      <colorScale>
        <cfvo type="min"/>
        <cfvo type="max"/>
        <color theme="9" tint="0.79998168889431442"/>
        <color theme="9" tint="-0.249977111117893"/>
      </colorScale>
    </cfRule>
  </conditionalFormatting>
  <printOptions horizontalCentered="1"/>
  <pageMargins left="0.74803149606299213" right="0.74803149606299213" top="0.75" bottom="0.98425196850393704" header="0.51181102362204722" footer="0.51181102362204722"/>
  <pageSetup scale="48" orientation="landscape" r:id="rId1"/>
  <headerFooter alignWithMargins="0">
    <oddFooter>&amp;L&amp;"Arial,Έντονα"&amp;12ΠΛΗ 24_ 3η εργασία "Διαχείριση Λιστών Αγαπημένων Ταινιών"
ΗΛΕ- 2, Ομάδα 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V65536"/>
    </sheetView>
  </sheetViews>
  <sheetFormatPr defaultColWidth="8.85546875" defaultRowHeight="12.75" x14ac:dyDescent="0.2"/>
  <sheetData/>
  <customSheetViews>
    <customSheetView guid="{5B53AEE6-6D29-4F77-8B8E-21430AC969FD}">
      <selection sqref="A1:IV65536"/>
      <pageMargins left="0.7" right="0.7" top="0.75" bottom="0.75" header="0.3" footer="0.3"/>
    </customSheetView>
    <customSheetView guid="{988818D5-2AEF-4A9A-A55E-18240173EC63}">
      <pageMargins left="0.7" right="0.7" top="0.75" bottom="0.75" header="0.3" footer="0.3"/>
    </customSheetView>
    <customSheetView guid="{AF9CDD9E-3CB3-EE48-8887-F1090B6AE042}">
      <pageMargins left="0.7" right="0.7" top="0.75" bottom="0.75" header="0.3" footer="0.3"/>
      <headerFooter alignWithMargins="0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R22"/>
  <sheetViews>
    <sheetView zoomScale="75" zoomScaleNormal="75" zoomScaleSheetLayoutView="75" workbookViewId="0">
      <selection activeCell="B11" sqref="B11:C11"/>
    </sheetView>
  </sheetViews>
  <sheetFormatPr defaultColWidth="11.42578125" defaultRowHeight="15" x14ac:dyDescent="0.2"/>
  <cols>
    <col min="1" max="1" width="12.85546875" style="12" customWidth="1"/>
    <col min="2" max="2" width="51" style="13" bestFit="1" customWidth="1"/>
    <col min="3" max="3" width="16.42578125" style="14" customWidth="1"/>
    <col min="4" max="4" width="12.28515625" style="15" bestFit="1" customWidth="1"/>
    <col min="5" max="11" width="11.42578125" style="15" customWidth="1"/>
    <col min="12" max="16384" width="11.42578125" style="12"/>
  </cols>
  <sheetData>
    <row r="1" spans="1:18" s="2" customFormat="1" ht="21.75" customHeight="1" thickBot="1" x14ac:dyDescent="0.25">
      <c r="A1" s="150" t="s">
        <v>7</v>
      </c>
      <c r="B1" s="151"/>
    </row>
    <row r="2" spans="1:18" s="5" customFormat="1" ht="26.25" customHeight="1" x14ac:dyDescent="0.2">
      <c r="A2" s="180" t="s">
        <v>9</v>
      </c>
      <c r="B2" s="181"/>
      <c r="C2" s="169">
        <f>' Product Backlog'!C4</f>
        <v>0</v>
      </c>
      <c r="D2" s="170"/>
      <c r="E2" s="170"/>
      <c r="F2" s="170"/>
      <c r="G2" s="170"/>
      <c r="H2" s="170"/>
      <c r="I2" s="170"/>
      <c r="J2" s="170"/>
      <c r="K2" s="171"/>
    </row>
    <row r="3" spans="1:18" s="2" customFormat="1" ht="15" customHeight="1" x14ac:dyDescent="0.2">
      <c r="A3" s="182" t="s">
        <v>11</v>
      </c>
      <c r="B3" s="183"/>
      <c r="C3" s="172" t="str">
        <f>' Product Backlog'!C5</f>
        <v>Ιγνάτιος Δεληγιάννης,Στέφανος Ουγιάρογλου, Μιχαήλ Σαλαμπάσης,Αντώνης Σιδηρόπουλος</v>
      </c>
      <c r="D3" s="173"/>
      <c r="E3" s="173"/>
      <c r="F3" s="173"/>
      <c r="G3" s="173"/>
      <c r="H3" s="173"/>
      <c r="I3" s="173"/>
      <c r="J3" s="173"/>
      <c r="K3" s="174"/>
    </row>
    <row r="4" spans="1:18" s="2" customFormat="1" ht="15" customHeight="1" x14ac:dyDescent="0.2">
      <c r="A4" s="160" t="s">
        <v>10</v>
      </c>
      <c r="B4" s="155"/>
      <c r="C4" s="138" t="str">
        <f>'1st Sprint'!C4:K4</f>
        <v>Κόκκινου Ξανθή</v>
      </c>
      <c r="D4" s="139"/>
      <c r="E4" s="139"/>
      <c r="F4" s="139"/>
      <c r="G4" s="139"/>
      <c r="H4" s="139"/>
      <c r="I4" s="139"/>
      <c r="J4" s="139"/>
      <c r="K4" s="175"/>
    </row>
    <row r="5" spans="1:18" s="2" customFormat="1" ht="15" customHeight="1" thickBot="1" x14ac:dyDescent="0.25">
      <c r="A5" s="161" t="s">
        <v>12</v>
      </c>
      <c r="B5" s="162"/>
      <c r="C5" s="176" t="str">
        <f>'3rd Sprint'!C5:K5</f>
        <v>Ηλιάδης Αλέξιος,Κόκκινου Ξανθή,Μήσιος Δημήτριος,Ταουκτσής Βασίλης</v>
      </c>
      <c r="D5" s="177"/>
      <c r="E5" s="177"/>
      <c r="F5" s="177"/>
      <c r="G5" s="177"/>
      <c r="H5" s="177"/>
      <c r="I5" s="177"/>
      <c r="J5" s="177"/>
      <c r="K5" s="178"/>
    </row>
    <row r="6" spans="1:18" s="19" customFormat="1" ht="15" customHeight="1" thickBot="1" x14ac:dyDescent="0.25">
      <c r="A6" s="12"/>
      <c r="B6" s="13"/>
      <c r="C6" s="14"/>
      <c r="D6" s="15"/>
      <c r="E6" s="15"/>
      <c r="F6" s="15"/>
      <c r="G6" s="15"/>
      <c r="H6" s="15"/>
      <c r="I6" s="15"/>
      <c r="J6" s="16"/>
      <c r="K6" s="16"/>
    </row>
    <row r="7" spans="1:18" s="19" customFormat="1" ht="15" customHeight="1" x14ac:dyDescent="0.2">
      <c r="A7" s="69"/>
      <c r="B7" s="25" t="s">
        <v>8</v>
      </c>
      <c r="C7" s="45"/>
      <c r="D7" s="59">
        <v>2</v>
      </c>
      <c r="E7" s="15"/>
      <c r="F7" s="15"/>
      <c r="G7" s="15"/>
      <c r="H7" s="15"/>
      <c r="I7" s="15"/>
      <c r="J7" s="16"/>
      <c r="K7" s="15"/>
    </row>
    <row r="8" spans="1:18" s="19" customFormat="1" ht="15" customHeight="1" thickBot="1" x14ac:dyDescent="0.25">
      <c r="A8" s="70"/>
      <c r="B8" s="71" t="s">
        <v>1</v>
      </c>
      <c r="C8" s="72"/>
      <c r="D8" s="60">
        <f>'1st Sprint'!R12+1</f>
        <v>44159</v>
      </c>
      <c r="E8" s="15"/>
      <c r="F8" s="15"/>
      <c r="G8" s="15"/>
      <c r="H8" s="15"/>
      <c r="I8" s="15"/>
      <c r="J8" s="16"/>
      <c r="K8" s="16"/>
    </row>
    <row r="9" spans="1:18" ht="15" customHeight="1" thickBot="1" x14ac:dyDescent="0.25">
      <c r="B9" s="17"/>
      <c r="C9" s="18"/>
    </row>
    <row r="10" spans="1:18" ht="15" customHeight="1" x14ac:dyDescent="0.2">
      <c r="E10" s="165" t="s">
        <v>3</v>
      </c>
      <c r="F10" s="166"/>
      <c r="G10" s="166"/>
      <c r="H10" s="166"/>
      <c r="I10" s="166"/>
      <c r="J10" s="28"/>
      <c r="K10" s="29"/>
      <c r="L10" s="165" t="s">
        <v>4</v>
      </c>
      <c r="M10" s="166"/>
      <c r="N10" s="166"/>
      <c r="O10" s="166"/>
      <c r="P10" s="166"/>
      <c r="Q10" s="114"/>
      <c r="R10" s="115"/>
    </row>
    <row r="11" spans="1:18" ht="15" customHeight="1" thickBot="1" x14ac:dyDescent="0.25">
      <c r="B11" s="179" t="s">
        <v>18</v>
      </c>
      <c r="C11" s="179"/>
      <c r="D11" s="110">
        <v>0</v>
      </c>
      <c r="E11" s="30">
        <v>1</v>
      </c>
      <c r="F11" s="31">
        <v>2</v>
      </c>
      <c r="G11" s="31">
        <v>3</v>
      </c>
      <c r="H11" s="31">
        <v>4</v>
      </c>
      <c r="I11" s="31">
        <v>5</v>
      </c>
      <c r="J11" s="31">
        <v>6</v>
      </c>
      <c r="K11" s="32">
        <v>7</v>
      </c>
      <c r="L11" s="30">
        <v>1</v>
      </c>
      <c r="M11" s="31">
        <v>2</v>
      </c>
      <c r="N11" s="31">
        <v>3</v>
      </c>
      <c r="O11" s="31">
        <v>4</v>
      </c>
      <c r="P11" s="31">
        <v>5</v>
      </c>
      <c r="Q11" s="31">
        <v>6</v>
      </c>
      <c r="R11" s="32">
        <v>7</v>
      </c>
    </row>
    <row r="12" spans="1:18" s="17" customFormat="1" ht="30" customHeight="1" x14ac:dyDescent="0.2">
      <c r="A12" s="36" t="s">
        <v>15</v>
      </c>
      <c r="B12" s="37" t="s">
        <v>2</v>
      </c>
      <c r="C12" s="38" t="s">
        <v>13</v>
      </c>
      <c r="D12" s="42" t="s">
        <v>14</v>
      </c>
      <c r="E12" s="33">
        <f>D8</f>
        <v>44159</v>
      </c>
      <c r="F12" s="34">
        <f>E12+1</f>
        <v>44160</v>
      </c>
      <c r="G12" s="34">
        <f t="shared" ref="G12:K12" si="0">F12+1</f>
        <v>44161</v>
      </c>
      <c r="H12" s="34">
        <f t="shared" si="0"/>
        <v>44162</v>
      </c>
      <c r="I12" s="34">
        <f t="shared" si="0"/>
        <v>44163</v>
      </c>
      <c r="J12" s="34">
        <f t="shared" si="0"/>
        <v>44164</v>
      </c>
      <c r="K12" s="35">
        <f t="shared" si="0"/>
        <v>44165</v>
      </c>
      <c r="L12" s="35">
        <f t="shared" ref="L12" si="1">K12+1</f>
        <v>44166</v>
      </c>
      <c r="M12" s="35">
        <f t="shared" ref="M12" si="2">L12+1</f>
        <v>44167</v>
      </c>
      <c r="N12" s="35">
        <f t="shared" ref="N12" si="3">M12+1</f>
        <v>44168</v>
      </c>
      <c r="O12" s="35">
        <f t="shared" ref="O12" si="4">N12+1</f>
        <v>44169</v>
      </c>
      <c r="P12" s="35">
        <f t="shared" ref="P12" si="5">O12+1</f>
        <v>44170</v>
      </c>
      <c r="Q12" s="35">
        <f t="shared" ref="Q12" si="6">P12+1</f>
        <v>44171</v>
      </c>
      <c r="R12" s="35">
        <f t="shared" ref="R12" si="7">Q12+1</f>
        <v>44172</v>
      </c>
    </row>
    <row r="13" spans="1:18" s="17" customFormat="1" ht="12" customHeight="1" x14ac:dyDescent="0.2">
      <c r="A13" s="46"/>
      <c r="B13" s="47"/>
      <c r="C13" s="48"/>
      <c r="D13" s="49"/>
      <c r="E13" s="50"/>
      <c r="F13" s="51"/>
      <c r="G13" s="51"/>
      <c r="H13" s="51"/>
      <c r="I13" s="51"/>
      <c r="J13" s="51"/>
      <c r="K13" s="52"/>
      <c r="L13" s="50"/>
      <c r="M13" s="51"/>
      <c r="N13" s="51"/>
      <c r="O13" s="51"/>
      <c r="P13" s="51"/>
      <c r="Q13" s="51"/>
      <c r="R13" s="52"/>
    </row>
    <row r="14" spans="1:18" s="55" customFormat="1" ht="36" customHeight="1" x14ac:dyDescent="0.2">
      <c r="A14" s="40"/>
      <c r="B14" s="41"/>
      <c r="C14" s="94"/>
      <c r="D14" s="95"/>
      <c r="E14" s="98"/>
      <c r="F14" s="99"/>
      <c r="G14" s="99"/>
      <c r="H14" s="99"/>
      <c r="I14" s="99"/>
      <c r="J14" s="99"/>
      <c r="K14" s="100"/>
      <c r="L14" s="98"/>
      <c r="M14" s="99"/>
      <c r="N14" s="99"/>
      <c r="O14" s="99"/>
      <c r="P14" s="99"/>
      <c r="Q14" s="99"/>
      <c r="R14" s="100"/>
    </row>
    <row r="15" spans="1:18" s="55" customFormat="1" ht="36" customHeight="1" x14ac:dyDescent="0.2">
      <c r="A15" s="40"/>
      <c r="B15" s="41"/>
      <c r="C15" s="94"/>
      <c r="D15" s="95"/>
      <c r="E15" s="101"/>
      <c r="F15" s="102"/>
      <c r="G15" s="102"/>
      <c r="H15" s="102"/>
      <c r="I15" s="102"/>
      <c r="J15" s="102"/>
      <c r="K15" s="103"/>
      <c r="L15" s="101"/>
      <c r="M15" s="102"/>
      <c r="N15" s="102"/>
      <c r="O15" s="102"/>
      <c r="P15" s="102"/>
      <c r="Q15" s="102"/>
      <c r="R15" s="103"/>
    </row>
    <row r="16" spans="1:18" s="55" customFormat="1" ht="36" customHeight="1" x14ac:dyDescent="0.2">
      <c r="A16" s="40"/>
      <c r="B16" s="41"/>
      <c r="C16" s="94"/>
      <c r="D16" s="95"/>
      <c r="E16" s="101"/>
      <c r="F16" s="102"/>
      <c r="G16" s="102"/>
      <c r="H16" s="102"/>
      <c r="I16" s="102"/>
      <c r="J16" s="102"/>
      <c r="K16" s="103"/>
      <c r="L16" s="101"/>
      <c r="M16" s="102"/>
      <c r="N16" s="102"/>
      <c r="O16" s="102"/>
      <c r="P16" s="102"/>
      <c r="Q16" s="102"/>
      <c r="R16" s="103"/>
    </row>
    <row r="17" spans="1:18" s="55" customFormat="1" ht="36" customHeight="1" x14ac:dyDescent="0.2">
      <c r="A17" s="40"/>
      <c r="B17" s="41"/>
      <c r="C17" s="94"/>
      <c r="D17" s="95"/>
      <c r="E17" s="101"/>
      <c r="F17" s="102"/>
      <c r="G17" s="102"/>
      <c r="H17" s="102"/>
      <c r="I17" s="102"/>
      <c r="J17" s="102"/>
      <c r="K17" s="103"/>
      <c r="L17" s="101"/>
      <c r="M17" s="102"/>
      <c r="N17" s="102"/>
      <c r="O17" s="102"/>
      <c r="P17" s="102"/>
      <c r="Q17" s="102"/>
      <c r="R17" s="103"/>
    </row>
    <row r="18" spans="1:18" s="55" customFormat="1" ht="36" customHeight="1" x14ac:dyDescent="0.2">
      <c r="A18" s="40"/>
      <c r="B18" s="41"/>
      <c r="C18" s="94"/>
      <c r="D18" s="95"/>
      <c r="E18" s="101"/>
      <c r="F18" s="102"/>
      <c r="G18" s="102"/>
      <c r="H18" s="102"/>
      <c r="I18" s="102"/>
      <c r="J18" s="102"/>
      <c r="K18" s="103"/>
      <c r="L18" s="101"/>
      <c r="M18" s="102"/>
      <c r="N18" s="102"/>
      <c r="O18" s="102"/>
      <c r="P18" s="102"/>
      <c r="Q18" s="102"/>
      <c r="R18" s="103"/>
    </row>
    <row r="19" spans="1:18" s="55" customFormat="1" ht="36" customHeight="1" thickBot="1" x14ac:dyDescent="0.25">
      <c r="A19" s="40"/>
      <c r="B19" s="44"/>
      <c r="C19" s="96"/>
      <c r="D19" s="97"/>
      <c r="E19" s="101"/>
      <c r="F19" s="102"/>
      <c r="G19" s="102"/>
      <c r="H19" s="102"/>
      <c r="I19" s="102"/>
      <c r="J19" s="102"/>
      <c r="K19" s="103"/>
      <c r="L19" s="101"/>
      <c r="M19" s="102"/>
      <c r="N19" s="102"/>
      <c r="O19" s="102"/>
      <c r="P19" s="102"/>
      <c r="Q19" s="102"/>
      <c r="R19" s="103"/>
    </row>
    <row r="20" spans="1:18" ht="30" customHeight="1" thickBot="1" x14ac:dyDescent="0.25">
      <c r="A20" s="82" t="s">
        <v>16</v>
      </c>
      <c r="B20" s="81">
        <f>SUM('1st Sprint'!$D$14:$D$23)+SUM('2nd Sprint'!$D$14:$D$19)+SUM('3rd Sprint'!$D$14:$D$18)</f>
        <v>0</v>
      </c>
      <c r="C20" s="76" t="s">
        <v>6</v>
      </c>
      <c r="D20" s="87">
        <f>SUM($D$14:$D$19)</f>
        <v>0</v>
      </c>
      <c r="E20" s="104">
        <f>D20-SUM(E14:E19)</f>
        <v>0</v>
      </c>
      <c r="F20" s="105">
        <f t="shared" ref="F20:K20" si="8">E20-SUM(F14:F19)</f>
        <v>0</v>
      </c>
      <c r="G20" s="105">
        <f t="shared" si="8"/>
        <v>0</v>
      </c>
      <c r="H20" s="105">
        <f t="shared" si="8"/>
        <v>0</v>
      </c>
      <c r="I20" s="105">
        <f t="shared" si="8"/>
        <v>0</v>
      </c>
      <c r="J20" s="105">
        <f t="shared" si="8"/>
        <v>0</v>
      </c>
      <c r="K20" s="106">
        <f t="shared" si="8"/>
        <v>0</v>
      </c>
      <c r="L20" s="104">
        <f>K20-SUM(L14:L19)</f>
        <v>0</v>
      </c>
      <c r="M20" s="105">
        <f t="shared" ref="M20" si="9">L20-SUM(M14:M19)</f>
        <v>0</v>
      </c>
      <c r="N20" s="105">
        <f t="shared" ref="N20" si="10">M20-SUM(N14:N19)</f>
        <v>0</v>
      </c>
      <c r="O20" s="105">
        <f t="shared" ref="O20" si="11">N20-SUM(O14:O19)</f>
        <v>0</v>
      </c>
      <c r="P20" s="105">
        <f t="shared" ref="P20" si="12">O20-SUM(P14:P19)</f>
        <v>0</v>
      </c>
      <c r="Q20" s="105">
        <f t="shared" ref="Q20" si="13">P20-SUM(Q14:Q19)</f>
        <v>0</v>
      </c>
      <c r="R20" s="106">
        <f t="shared" ref="R20" si="14">Q20-SUM(R14:R19)</f>
        <v>0</v>
      </c>
    </row>
    <row r="21" spans="1:18" ht="30" customHeight="1" thickBot="1" x14ac:dyDescent="0.25">
      <c r="A21" s="68"/>
      <c r="B21" s="19"/>
      <c r="C21" s="77" t="s">
        <v>5</v>
      </c>
      <c r="D21" s="88">
        <f>SUM($D$14:$D$19)</f>
        <v>0</v>
      </c>
      <c r="E21" s="56">
        <f>D21-(D21/COUNT(E11:$K$11))</f>
        <v>0</v>
      </c>
      <c r="F21" s="57">
        <f>E21-(E21/COUNT(F11:$K$11))</f>
        <v>0</v>
      </c>
      <c r="G21" s="57">
        <f>F21-(F21/COUNT(G11:$K$11))</f>
        <v>0</v>
      </c>
      <c r="H21" s="57">
        <f>G21-(G21/COUNT(H11:$K$11))</f>
        <v>0</v>
      </c>
      <c r="I21" s="57">
        <f>H21-(H21/COUNT(I11:$K$11))</f>
        <v>0</v>
      </c>
      <c r="J21" s="57">
        <f>I21-(I21/COUNT(J11:$K$11))</f>
        <v>0</v>
      </c>
      <c r="K21" s="58">
        <f>J21-(J21/COUNT(K11:$K$11))</f>
        <v>0</v>
      </c>
      <c r="L21" s="56">
        <f>K21-(K21/COUNT($K11:L$11))</f>
        <v>0</v>
      </c>
      <c r="M21" s="57">
        <f>L21-(L21/COUNT($K11:M$11))</f>
        <v>0</v>
      </c>
      <c r="N21" s="57">
        <f>M21-(M21/COUNT($K11:N$11))</f>
        <v>0</v>
      </c>
      <c r="O21" s="57">
        <f>N21-(N21/COUNT($K11:O$11))</f>
        <v>0</v>
      </c>
      <c r="P21" s="57">
        <f>O21-(O21/COUNT($K11:P$11))</f>
        <v>0</v>
      </c>
      <c r="Q21" s="57">
        <f>P21-(P21/COUNT($K11:Q$11))</f>
        <v>0</v>
      </c>
      <c r="R21" s="58">
        <f>Q21-(Q21/COUNT($K11:R$11))</f>
        <v>0</v>
      </c>
    </row>
    <row r="22" spans="1:18" x14ac:dyDescent="0.2">
      <c r="C22" s="109" t="s">
        <v>19</v>
      </c>
      <c r="D22" s="111">
        <v>0</v>
      </c>
      <c r="E22" s="108">
        <f>E20-E21</f>
        <v>0</v>
      </c>
      <c r="F22" s="108">
        <f t="shared" ref="F22:K22" si="15">F20-F21</f>
        <v>0</v>
      </c>
      <c r="G22" s="108">
        <f t="shared" si="15"/>
        <v>0</v>
      </c>
      <c r="H22" s="108">
        <f t="shared" si="15"/>
        <v>0</v>
      </c>
      <c r="I22" s="108">
        <f t="shared" si="15"/>
        <v>0</v>
      </c>
      <c r="J22" s="108">
        <f t="shared" si="15"/>
        <v>0</v>
      </c>
      <c r="K22" s="108">
        <f t="shared" si="15"/>
        <v>0</v>
      </c>
    </row>
  </sheetData>
  <sheetProtection formatCells="0" formatColumns="0" formatRows="0" insertRows="0" autoFilter="0"/>
  <autoFilter ref="A13:K13"/>
  <mergeCells count="12">
    <mergeCell ref="L10:P10"/>
    <mergeCell ref="B11:C11"/>
    <mergeCell ref="A4:B4"/>
    <mergeCell ref="C4:K4"/>
    <mergeCell ref="A5:B5"/>
    <mergeCell ref="C5:K5"/>
    <mergeCell ref="E10:I10"/>
    <mergeCell ref="A1:B1"/>
    <mergeCell ref="A2:B2"/>
    <mergeCell ref="C2:K2"/>
    <mergeCell ref="A3:B3"/>
    <mergeCell ref="C3:K3"/>
  </mergeCells>
  <conditionalFormatting sqref="E20:K20">
    <cfRule type="expression" dxfId="5" priority="4">
      <formula>E20&gt;E21</formula>
    </cfRule>
  </conditionalFormatting>
  <conditionalFormatting sqref="E14:K19">
    <cfRule type="colorScale" priority="6">
      <colorScale>
        <cfvo type="min"/>
        <cfvo type="max"/>
        <color theme="9" tint="0.79998168889431442"/>
        <color theme="9" tint="-0.249977111117893"/>
      </colorScale>
    </cfRule>
  </conditionalFormatting>
  <conditionalFormatting sqref="L20:R20">
    <cfRule type="expression" dxfId="4" priority="1">
      <formula>L20&gt;L21</formula>
    </cfRule>
  </conditionalFormatting>
  <conditionalFormatting sqref="L14:R19">
    <cfRule type="colorScale" priority="2">
      <colorScale>
        <cfvo type="min"/>
        <cfvo type="max"/>
        <color theme="9" tint="0.79998168889431442"/>
        <color theme="9" tint="-0.249977111117893"/>
      </colorScale>
    </cfRule>
  </conditionalFormatting>
  <pageMargins left="0.74803149606299213" right="0.74803149606299213" top="0.51" bottom="0.52" header="0.37" footer="0.21"/>
  <pageSetup scale="61" orientation="landscape" r:id="rId1"/>
  <headerFooter alignWithMargins="0">
    <oddFooter>&amp;L&amp;"Arial,Έντονα"&amp;12ΠΛΗ 24_ 3η εργασία "Διαχείριση Λιστών Αγαπημένων Ταινιών"
ΗΛΕ- 2, Ομάδα 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60000"/>
  </sheetPr>
  <dimension ref="A1:R21"/>
  <sheetViews>
    <sheetView topLeftCell="A13" zoomScale="75" zoomScaleNormal="75" workbookViewId="0">
      <selection activeCell="C6" sqref="C6"/>
    </sheetView>
  </sheetViews>
  <sheetFormatPr defaultColWidth="11.42578125" defaultRowHeight="12.75" x14ac:dyDescent="0.2"/>
  <cols>
    <col min="1" max="1" width="12.5703125" style="73" bestFit="1" customWidth="1"/>
    <col min="2" max="2" width="47" style="78" bestFit="1" customWidth="1"/>
    <col min="3" max="3" width="16.42578125" style="79" customWidth="1"/>
    <col min="4" max="4" width="12.28515625" style="80" bestFit="1" customWidth="1"/>
    <col min="5" max="11" width="11.42578125" style="80" customWidth="1"/>
    <col min="12" max="16384" width="11.42578125" style="73"/>
  </cols>
  <sheetData>
    <row r="1" spans="1:18" s="2" customFormat="1" ht="21.75" customHeight="1" thickBot="1" x14ac:dyDescent="0.25">
      <c r="A1" s="150" t="s">
        <v>7</v>
      </c>
      <c r="B1" s="151"/>
    </row>
    <row r="2" spans="1:18" s="5" customFormat="1" ht="26.25" customHeight="1" x14ac:dyDescent="0.2">
      <c r="A2" s="180" t="s">
        <v>9</v>
      </c>
      <c r="B2" s="181"/>
      <c r="C2" s="169">
        <f>' Product Backlog'!C4</f>
        <v>0</v>
      </c>
      <c r="D2" s="170"/>
      <c r="E2" s="170"/>
      <c r="F2" s="170"/>
      <c r="G2" s="170"/>
      <c r="H2" s="170"/>
      <c r="I2" s="170"/>
      <c r="J2" s="170"/>
      <c r="K2" s="171"/>
    </row>
    <row r="3" spans="1:18" s="2" customFormat="1" ht="15" customHeight="1" x14ac:dyDescent="0.2">
      <c r="A3" s="182" t="s">
        <v>11</v>
      </c>
      <c r="B3" s="183"/>
      <c r="C3" s="172" t="str">
        <f>'1st Sprint'!C3:K3</f>
        <v>Ιγνάτιος Δεληγιάννης,Στέφανος Ουγιάρογλου, Μιχαήλ Σαλαμπάσης,Αντώνης Σιδηρόπουλος</v>
      </c>
      <c r="D3" s="173"/>
      <c r="E3" s="173"/>
      <c r="F3" s="173"/>
      <c r="G3" s="173"/>
      <c r="H3" s="173"/>
      <c r="I3" s="173"/>
      <c r="J3" s="173"/>
      <c r="K3" s="174"/>
    </row>
    <row r="4" spans="1:18" s="2" customFormat="1" ht="15" customHeight="1" x14ac:dyDescent="0.2">
      <c r="A4" s="160" t="s">
        <v>10</v>
      </c>
      <c r="B4" s="155"/>
      <c r="C4" s="138" t="str">
        <f>'1st Sprint'!C4:K4</f>
        <v>Κόκκινου Ξανθή</v>
      </c>
      <c r="D4" s="139"/>
      <c r="E4" s="139"/>
      <c r="F4" s="139"/>
      <c r="G4" s="139"/>
      <c r="H4" s="139"/>
      <c r="I4" s="139"/>
      <c r="J4" s="139"/>
      <c r="K4" s="175"/>
    </row>
    <row r="5" spans="1:18" s="2" customFormat="1" ht="15" customHeight="1" thickBot="1" x14ac:dyDescent="0.25">
      <c r="A5" s="161" t="s">
        <v>12</v>
      </c>
      <c r="B5" s="162"/>
      <c r="C5" s="176" t="str">
        <f>'Scrum team - Ρόλοι'!C7:F7</f>
        <v>Ηλιάδης Αλέξιος,Κόκκινου Ξανθή,Μήσιος Δημήτριος,Ταουκτσής Βασίλης</v>
      </c>
      <c r="D5" s="177"/>
      <c r="E5" s="177"/>
      <c r="F5" s="177"/>
      <c r="G5" s="177"/>
      <c r="H5" s="177"/>
      <c r="I5" s="177"/>
      <c r="J5" s="177"/>
      <c r="K5" s="178"/>
    </row>
    <row r="6" spans="1:18" ht="15" customHeight="1" thickBot="1" x14ac:dyDescent="0.25">
      <c r="A6" s="12"/>
      <c r="B6" s="13"/>
      <c r="C6" s="14"/>
      <c r="D6" s="15"/>
      <c r="E6" s="15"/>
      <c r="F6" s="15"/>
      <c r="G6" s="15"/>
      <c r="H6" s="15"/>
      <c r="I6" s="15"/>
      <c r="J6" s="16"/>
      <c r="K6" s="16"/>
    </row>
    <row r="7" spans="1:18" ht="15" x14ac:dyDescent="0.2">
      <c r="A7" s="69"/>
      <c r="B7" s="25" t="s">
        <v>8</v>
      </c>
      <c r="C7" s="45"/>
      <c r="D7" s="59">
        <v>3</v>
      </c>
      <c r="E7" s="15"/>
      <c r="F7" s="15"/>
      <c r="G7" s="15"/>
      <c r="H7" s="15"/>
      <c r="I7" s="15"/>
      <c r="J7" s="16"/>
      <c r="K7" s="15"/>
    </row>
    <row r="8" spans="1:18" ht="15.75" thickBot="1" x14ac:dyDescent="0.25">
      <c r="A8" s="70"/>
      <c r="B8" s="71" t="s">
        <v>1</v>
      </c>
      <c r="C8" s="72"/>
      <c r="D8" s="60">
        <f>'2nd Sprint'!R12+1</f>
        <v>44173</v>
      </c>
      <c r="E8" s="15"/>
      <c r="F8" s="15"/>
      <c r="G8" s="15"/>
      <c r="H8" s="15"/>
      <c r="I8" s="15"/>
      <c r="J8" s="16"/>
      <c r="K8" s="16"/>
    </row>
    <row r="9" spans="1:18" ht="15" customHeight="1" thickBot="1" x14ac:dyDescent="0.25">
      <c r="A9" s="12"/>
      <c r="B9" s="17"/>
      <c r="C9" s="18"/>
      <c r="D9" s="15"/>
      <c r="E9" s="15"/>
      <c r="F9" s="15"/>
      <c r="G9" s="15"/>
      <c r="H9" s="15"/>
      <c r="I9" s="15"/>
      <c r="J9" s="15"/>
      <c r="K9" s="15"/>
    </row>
    <row r="10" spans="1:18" ht="15" customHeight="1" x14ac:dyDescent="0.2">
      <c r="A10" s="12"/>
      <c r="B10" s="13"/>
      <c r="C10" s="14"/>
      <c r="D10" s="15"/>
      <c r="E10" s="165" t="s">
        <v>3</v>
      </c>
      <c r="F10" s="166"/>
      <c r="G10" s="166"/>
      <c r="H10" s="166"/>
      <c r="I10" s="166"/>
      <c r="J10" s="28"/>
      <c r="K10" s="29"/>
      <c r="L10" s="165" t="s">
        <v>4</v>
      </c>
      <c r="M10" s="166"/>
      <c r="N10" s="166"/>
      <c r="O10" s="166"/>
      <c r="P10" s="166"/>
      <c r="Q10" s="114"/>
      <c r="R10" s="115"/>
    </row>
    <row r="11" spans="1:18" ht="15" customHeight="1" thickBot="1" x14ac:dyDescent="0.25">
      <c r="A11" s="12"/>
      <c r="B11" s="179" t="s">
        <v>18</v>
      </c>
      <c r="C11" s="179"/>
      <c r="D11" s="110">
        <v>0</v>
      </c>
      <c r="E11" s="30">
        <v>1</v>
      </c>
      <c r="F11" s="31">
        <v>2</v>
      </c>
      <c r="G11" s="31">
        <v>3</v>
      </c>
      <c r="H11" s="31">
        <v>4</v>
      </c>
      <c r="I11" s="31">
        <v>5</v>
      </c>
      <c r="J11" s="31">
        <v>6</v>
      </c>
      <c r="K11" s="32">
        <v>7</v>
      </c>
      <c r="L11" s="30">
        <v>1</v>
      </c>
      <c r="M11" s="31">
        <v>2</v>
      </c>
      <c r="N11" s="31">
        <v>3</v>
      </c>
      <c r="O11" s="31">
        <v>4</v>
      </c>
      <c r="P11" s="31">
        <v>5</v>
      </c>
      <c r="Q11" s="31">
        <v>6</v>
      </c>
      <c r="R11" s="32">
        <v>7</v>
      </c>
    </row>
    <row r="12" spans="1:18" s="74" customFormat="1" ht="30" customHeight="1" x14ac:dyDescent="0.2">
      <c r="A12" s="36" t="s">
        <v>15</v>
      </c>
      <c r="B12" s="37" t="s">
        <v>2</v>
      </c>
      <c r="C12" s="38" t="s">
        <v>13</v>
      </c>
      <c r="D12" s="42" t="s">
        <v>14</v>
      </c>
      <c r="E12" s="33">
        <f>D8</f>
        <v>44173</v>
      </c>
      <c r="F12" s="34">
        <f>E12+1</f>
        <v>44174</v>
      </c>
      <c r="G12" s="34">
        <f t="shared" ref="G12:J12" si="0">F12+1</f>
        <v>44175</v>
      </c>
      <c r="H12" s="34">
        <f t="shared" si="0"/>
        <v>44176</v>
      </c>
      <c r="I12" s="34">
        <f t="shared" si="0"/>
        <v>44177</v>
      </c>
      <c r="J12" s="34">
        <f t="shared" si="0"/>
        <v>44178</v>
      </c>
      <c r="K12" s="35">
        <f>J12+1</f>
        <v>44179</v>
      </c>
      <c r="L12" s="35">
        <f t="shared" ref="L12:R12" si="1">K12+1</f>
        <v>44180</v>
      </c>
      <c r="M12" s="35">
        <f t="shared" si="1"/>
        <v>44181</v>
      </c>
      <c r="N12" s="35">
        <f t="shared" si="1"/>
        <v>44182</v>
      </c>
      <c r="O12" s="35">
        <f t="shared" si="1"/>
        <v>44183</v>
      </c>
      <c r="P12" s="35">
        <f t="shared" si="1"/>
        <v>44184</v>
      </c>
      <c r="Q12" s="35">
        <f t="shared" si="1"/>
        <v>44185</v>
      </c>
      <c r="R12" s="35">
        <f t="shared" si="1"/>
        <v>44186</v>
      </c>
    </row>
    <row r="13" spans="1:18" s="74" customFormat="1" ht="9" customHeight="1" x14ac:dyDescent="0.2">
      <c r="A13" s="46"/>
      <c r="B13" s="47"/>
      <c r="C13" s="48"/>
      <c r="D13" s="49"/>
      <c r="E13" s="50"/>
      <c r="F13" s="51"/>
      <c r="G13" s="51"/>
      <c r="H13" s="51"/>
      <c r="I13" s="51"/>
      <c r="J13" s="51"/>
      <c r="K13" s="52"/>
      <c r="L13" s="50"/>
      <c r="M13" s="51"/>
      <c r="N13" s="51"/>
      <c r="O13" s="51"/>
      <c r="P13" s="51"/>
      <c r="Q13" s="51"/>
      <c r="R13" s="52"/>
    </row>
    <row r="14" spans="1:18" s="75" customFormat="1" ht="36" customHeight="1" x14ac:dyDescent="0.2">
      <c r="A14" s="40">
        <v>1</v>
      </c>
      <c r="B14" s="41" t="s">
        <v>50</v>
      </c>
      <c r="C14" s="94"/>
      <c r="D14" s="95"/>
      <c r="E14" s="98"/>
      <c r="F14" s="99"/>
      <c r="G14" s="99"/>
      <c r="H14" s="99"/>
      <c r="I14" s="99"/>
      <c r="J14" s="99"/>
      <c r="K14" s="100"/>
      <c r="L14" s="98"/>
      <c r="M14" s="99"/>
      <c r="N14" s="99"/>
      <c r="O14" s="99"/>
      <c r="P14" s="99"/>
      <c r="Q14" s="99"/>
      <c r="R14" s="100"/>
    </row>
    <row r="15" spans="1:18" s="75" customFormat="1" ht="36" customHeight="1" x14ac:dyDescent="0.2">
      <c r="A15" s="40">
        <v>2</v>
      </c>
      <c r="B15" s="41" t="s">
        <v>23</v>
      </c>
      <c r="C15" s="94"/>
      <c r="D15" s="95"/>
      <c r="E15" s="101"/>
      <c r="F15" s="102"/>
      <c r="G15" s="102"/>
      <c r="H15" s="102"/>
      <c r="I15" s="102"/>
      <c r="J15" s="102"/>
      <c r="K15" s="103"/>
      <c r="L15" s="101"/>
      <c r="M15" s="102"/>
      <c r="N15" s="102"/>
      <c r="O15" s="102"/>
      <c r="P15" s="102"/>
      <c r="Q15" s="102"/>
      <c r="R15" s="103"/>
    </row>
    <row r="16" spans="1:18" s="75" customFormat="1" ht="36" customHeight="1" x14ac:dyDescent="0.2">
      <c r="A16" s="40">
        <v>3</v>
      </c>
      <c r="B16" s="41" t="s">
        <v>24</v>
      </c>
      <c r="C16" s="94"/>
      <c r="D16" s="95"/>
      <c r="E16" s="101"/>
      <c r="F16" s="102"/>
      <c r="G16" s="102"/>
      <c r="H16" s="102"/>
      <c r="I16" s="102"/>
      <c r="J16" s="102"/>
      <c r="K16" s="103"/>
      <c r="L16" s="101"/>
      <c r="M16" s="102"/>
      <c r="N16" s="102"/>
      <c r="O16" s="102"/>
      <c r="P16" s="102"/>
      <c r="Q16" s="102"/>
      <c r="R16" s="103"/>
    </row>
    <row r="17" spans="1:18" s="75" customFormat="1" ht="36" customHeight="1" x14ac:dyDescent="0.2">
      <c r="A17" s="40">
        <v>4</v>
      </c>
      <c r="B17" s="41" t="s">
        <v>25</v>
      </c>
      <c r="C17" s="94"/>
      <c r="D17" s="95"/>
      <c r="E17" s="101"/>
      <c r="F17" s="102"/>
      <c r="G17" s="102"/>
      <c r="H17" s="102"/>
      <c r="I17" s="102"/>
      <c r="J17" s="102"/>
      <c r="K17" s="103"/>
      <c r="L17" s="101"/>
      <c r="M17" s="102"/>
      <c r="N17" s="102"/>
      <c r="O17" s="102"/>
      <c r="P17" s="102"/>
      <c r="Q17" s="102"/>
      <c r="R17" s="103"/>
    </row>
    <row r="18" spans="1:18" s="75" customFormat="1" ht="36" customHeight="1" thickBot="1" x14ac:dyDescent="0.25">
      <c r="A18" s="43">
        <v>5</v>
      </c>
      <c r="B18" s="44" t="s">
        <v>26</v>
      </c>
      <c r="C18" s="96"/>
      <c r="D18" s="97"/>
      <c r="E18" s="101"/>
      <c r="F18" s="102"/>
      <c r="G18" s="102"/>
      <c r="H18" s="102"/>
      <c r="I18" s="102"/>
      <c r="J18" s="102"/>
      <c r="K18" s="103"/>
      <c r="L18" s="101"/>
      <c r="M18" s="102"/>
      <c r="N18" s="102"/>
      <c r="O18" s="102"/>
      <c r="P18" s="102"/>
      <c r="Q18" s="102"/>
      <c r="R18" s="103"/>
    </row>
    <row r="19" spans="1:18" ht="30.75" thickBot="1" x14ac:dyDescent="0.25">
      <c r="A19" s="82" t="s">
        <v>16</v>
      </c>
      <c r="B19" s="81">
        <f>SUM('1st Sprint'!$D$14:$D$23)+SUM('2nd Sprint'!$D$14:$D$19)+SUM('3rd Sprint'!$D$14:$D$18)</f>
        <v>0</v>
      </c>
      <c r="C19" s="76" t="s">
        <v>6</v>
      </c>
      <c r="D19" s="87">
        <f>SUM($D$14:$D$18)</f>
        <v>0</v>
      </c>
      <c r="E19" s="104">
        <f>D19-SUM(E14:E18)</f>
        <v>0</v>
      </c>
      <c r="F19" s="105">
        <f t="shared" ref="F19:K19" si="2">E19-SUM(F14:F18)</f>
        <v>0</v>
      </c>
      <c r="G19" s="105">
        <f t="shared" si="2"/>
        <v>0</v>
      </c>
      <c r="H19" s="105">
        <f t="shared" si="2"/>
        <v>0</v>
      </c>
      <c r="I19" s="105">
        <f t="shared" si="2"/>
        <v>0</v>
      </c>
      <c r="J19" s="105">
        <f t="shared" si="2"/>
        <v>0</v>
      </c>
      <c r="K19" s="106">
        <f t="shared" si="2"/>
        <v>0</v>
      </c>
      <c r="L19" s="104">
        <f>K19-SUM(L14:L18)</f>
        <v>0</v>
      </c>
      <c r="M19" s="105">
        <f t="shared" ref="M19" si="3">L19-SUM(M14:M18)</f>
        <v>0</v>
      </c>
      <c r="N19" s="105">
        <f t="shared" ref="N19" si="4">M19-SUM(N14:N18)</f>
        <v>0</v>
      </c>
      <c r="O19" s="105">
        <f t="shared" ref="O19" si="5">N19-SUM(O14:O18)</f>
        <v>0</v>
      </c>
      <c r="P19" s="105">
        <f t="shared" ref="P19" si="6">O19-SUM(P14:P18)</f>
        <v>0</v>
      </c>
      <c r="Q19" s="105">
        <f t="shared" ref="Q19" si="7">P19-SUM(Q14:Q18)</f>
        <v>0</v>
      </c>
      <c r="R19" s="106">
        <f t="shared" ref="R19" si="8">Q19-SUM(R14:R18)</f>
        <v>0</v>
      </c>
    </row>
    <row r="20" spans="1:18" ht="30.75" thickBot="1" x14ac:dyDescent="0.25">
      <c r="A20" s="68"/>
      <c r="B20" s="19"/>
      <c r="C20" s="77" t="s">
        <v>5</v>
      </c>
      <c r="D20" s="88">
        <f>SUM($D$14:$D$18)</f>
        <v>0</v>
      </c>
      <c r="E20" s="56">
        <f>D20-(D20/COUNT(E11:$K$11))</f>
        <v>0</v>
      </c>
      <c r="F20" s="57">
        <f>E20-(E20/COUNT(F11:$K$11))</f>
        <v>0</v>
      </c>
      <c r="G20" s="57">
        <f>F20-(F20/COUNT(G11:$K$11))</f>
        <v>0</v>
      </c>
      <c r="H20" s="57">
        <f>G20-(G20/COUNT(H11:$K$11))</f>
        <v>0</v>
      </c>
      <c r="I20" s="57">
        <f>H20-(H20/COUNT(I11:$K$11))</f>
        <v>0</v>
      </c>
      <c r="J20" s="57">
        <f>I20-(I20/COUNT(J11:$K$11))</f>
        <v>0</v>
      </c>
      <c r="K20" s="58">
        <f>J20-(J20/COUNT(K11:$K$11))</f>
        <v>0</v>
      </c>
      <c r="L20" s="56">
        <f>K20-(K20/COUNT($K11:L$11))</f>
        <v>0</v>
      </c>
      <c r="M20" s="57">
        <f>L20-(L20/COUNT($K11:M$11))</f>
        <v>0</v>
      </c>
      <c r="N20" s="57">
        <f>M20-(M20/COUNT($K11:N$11))</f>
        <v>0</v>
      </c>
      <c r="O20" s="57">
        <f>N20-(N20/COUNT($K11:O$11))</f>
        <v>0</v>
      </c>
      <c r="P20" s="57">
        <f>O20-(O20/COUNT($K11:P$11))</f>
        <v>0</v>
      </c>
      <c r="Q20" s="57">
        <f>P20-(P20/COUNT($K11:Q$11))</f>
        <v>0</v>
      </c>
      <c r="R20" s="58">
        <f>Q20-(Q20/COUNT($K11:R$11))</f>
        <v>0</v>
      </c>
    </row>
    <row r="21" spans="1:18" ht="15" x14ac:dyDescent="0.2">
      <c r="C21" s="109" t="s">
        <v>19</v>
      </c>
      <c r="D21" s="111">
        <f>D19-D20</f>
        <v>0</v>
      </c>
      <c r="E21" s="108">
        <f>E19-E20</f>
        <v>0</v>
      </c>
      <c r="F21" s="108">
        <f t="shared" ref="F21:K21" si="9">F19-F20</f>
        <v>0</v>
      </c>
      <c r="G21" s="108">
        <f t="shared" si="9"/>
        <v>0</v>
      </c>
      <c r="H21" s="108">
        <f t="shared" si="9"/>
        <v>0</v>
      </c>
      <c r="I21" s="108">
        <f t="shared" si="9"/>
        <v>0</v>
      </c>
      <c r="J21" s="108">
        <f t="shared" si="9"/>
        <v>0</v>
      </c>
      <c r="K21" s="108">
        <f t="shared" si="9"/>
        <v>0</v>
      </c>
    </row>
  </sheetData>
  <sheetProtection formatCells="0" formatColumns="0" formatRows="0" insertRows="0" autoFilter="0"/>
  <autoFilter ref="A13:K13"/>
  <mergeCells count="12">
    <mergeCell ref="L10:P10"/>
    <mergeCell ref="B11:C11"/>
    <mergeCell ref="E10:I10"/>
    <mergeCell ref="A4:B4"/>
    <mergeCell ref="C4:K4"/>
    <mergeCell ref="A5:B5"/>
    <mergeCell ref="C5:K5"/>
    <mergeCell ref="A1:B1"/>
    <mergeCell ref="A2:B2"/>
    <mergeCell ref="C2:K2"/>
    <mergeCell ref="A3:B3"/>
    <mergeCell ref="C3:K3"/>
  </mergeCells>
  <conditionalFormatting sqref="E19:K19">
    <cfRule type="expression" dxfId="3" priority="9">
      <formula>E19&gt;E20</formula>
    </cfRule>
  </conditionalFormatting>
  <conditionalFormatting sqref="E19:K19">
    <cfRule type="expression" dxfId="2" priority="10">
      <formula>E19&gt;E20</formula>
    </cfRule>
  </conditionalFormatting>
  <conditionalFormatting sqref="E14:K18">
    <cfRule type="colorScale" priority="8">
      <colorScale>
        <cfvo type="min"/>
        <cfvo type="max"/>
        <color theme="9" tint="0.79998168889431442"/>
        <color theme="9" tint="-0.249977111117893"/>
      </colorScale>
    </cfRule>
  </conditionalFormatting>
  <conditionalFormatting sqref="E14:K14">
    <cfRule type="colorScale" priority="7">
      <colorScale>
        <cfvo type="min"/>
        <cfvo type="max"/>
        <color theme="9" tint="0.79998168889431442"/>
        <color theme="9" tint="-0.249977111117893"/>
      </colorScale>
    </cfRule>
  </conditionalFormatting>
  <conditionalFormatting sqref="E14:K18">
    <cfRule type="colorScale" priority="6">
      <colorScale>
        <cfvo type="min"/>
        <cfvo type="max"/>
        <color theme="9" tint="0.79998168889431442"/>
        <color theme="9" tint="-0.249977111117893"/>
      </colorScale>
    </cfRule>
  </conditionalFormatting>
  <conditionalFormatting sqref="L19:R19">
    <cfRule type="expression" dxfId="1" priority="4">
      <formula>L19&gt;L20</formula>
    </cfRule>
  </conditionalFormatting>
  <conditionalFormatting sqref="L19:R19">
    <cfRule type="expression" dxfId="0" priority="5">
      <formula>L19&gt;L20</formula>
    </cfRule>
  </conditionalFormatting>
  <conditionalFormatting sqref="L14:R18">
    <cfRule type="colorScale" priority="3">
      <colorScale>
        <cfvo type="min"/>
        <cfvo type="max"/>
        <color theme="9" tint="0.79998168889431442"/>
        <color theme="9" tint="-0.249977111117893"/>
      </colorScale>
    </cfRule>
  </conditionalFormatting>
  <conditionalFormatting sqref="L14:R14">
    <cfRule type="colorScale" priority="2">
      <colorScale>
        <cfvo type="min"/>
        <cfvo type="max"/>
        <color theme="9" tint="0.79998168889431442"/>
        <color theme="9" tint="-0.249977111117893"/>
      </colorScale>
    </cfRule>
  </conditionalFormatting>
  <conditionalFormatting sqref="L14:R18">
    <cfRule type="colorScale" priority="1">
      <colorScale>
        <cfvo type="min"/>
        <cfvo type="max"/>
        <color theme="9" tint="0.79998168889431442"/>
        <color theme="9" tint="-0.249977111117893"/>
      </colorScale>
    </cfRule>
  </conditionalFormatting>
  <pageMargins left="0.74803149606299213" right="0.74803149606299213" top="0.70866141732283472" bottom="0.70866141732283472" header="0.51181102362204722" footer="0.35433070866141736"/>
  <pageSetup scale="62" orientation="landscape" r:id="rId1"/>
  <headerFooter alignWithMargins="0">
    <oddFooter>&amp;L&amp;"Arial,Έντονα"&amp;12ΠΛΗ 24_ 3η εργασία "Διαχείριση Λιστών Αγαπημένων Ταινιών"
ΗΛΕ- 2, Ομάδα 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6</vt:i4>
      </vt:variant>
    </vt:vector>
  </HeadingPairs>
  <TitlesOfParts>
    <vt:vector size="6" baseType="lpstr">
      <vt:lpstr>Scrum team - Ρόλοι</vt:lpstr>
      <vt:lpstr> Product Backlog</vt:lpstr>
      <vt:lpstr>1st Sprint</vt:lpstr>
      <vt:lpstr>Sheet1</vt:lpstr>
      <vt:lpstr>2nd Sprint</vt:lpstr>
      <vt:lpstr>3rd Sprint</vt:lpstr>
    </vt:vector>
  </TitlesOfParts>
  <Company>VILLE DE LUXEMBOURG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Gérardin</dc:creator>
  <cp:lastModifiedBy>Teacher</cp:lastModifiedBy>
  <cp:lastPrinted>2019-02-18T19:47:49Z</cp:lastPrinted>
  <dcterms:created xsi:type="dcterms:W3CDTF">2009-04-30T08:53:36Z</dcterms:created>
  <dcterms:modified xsi:type="dcterms:W3CDTF">2020-11-19T19:40:53Z</dcterms:modified>
</cp:coreProperties>
</file>