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rson"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<sst xmlns="http://schemas.openxmlformats.org/spreadsheetml/2006/main" count="3647" uniqueCount="3227">
  <si>
    <t xml:space="preserve">Geburtsort</t>
  </si>
  <si>
    <t xml:space="preserve">Geburtsdatum</t>
  </si>
  <si>
    <t xml:space="preserve">Sterbeort</t>
  </si>
  <si>
    <t xml:space="preserve">Sterbedatum</t>
  </si>
  <si>
    <t xml:space="preserve">Name</t>
  </si>
  <si>
    <t xml:space="preserve">Funktion I Amt</t>
  </si>
  <si>
    <t xml:space="preserve">Bild-URL</t>
  </si>
  <si>
    <t xml:space="preserve">Kommentar</t>
  </si>
  <si>
    <t xml:space="preserve">Anmerkungen</t>
  </si>
  <si>
    <t xml:space="preserve">Alternative Namen</t>
  </si>
  <si>
    <t xml:space="preserve">Gruppenmitglied</t>
  </si>
  <si>
    <t xml:space="preserve">Objekte mit dieser Person</t>
  </si>
  <si>
    <t xml:space="preserve">Firens, Pierre</t>
  </si>
  <si>
    <t xml:space="preserve">Bosche, Elias van den</t>
  </si>
  <si>
    <t xml:space="preserve">Dürr, Johann</t>
  </si>
  <si>
    <t xml:space="preserve">Fürst, Paul</t>
  </si>
  <si>
    <t xml:space="preserve">Suyderhoff, Jonas</t>
  </si>
  <si>
    <t xml:space="preserve">Ter Borch, Gerard</t>
  </si>
  <si>
    <t xml:space="preserve">Böhrer, Conrad</t>
  </si>
  <si>
    <t xml:space="preserve">Bogerts, Cornelis</t>
  </si>
  <si>
    <t xml:space="preserve">Werner, Peter Paul</t>
  </si>
  <si>
    <t xml:space="preserve">Förster, Johann Martin</t>
  </si>
  <si>
    <t xml:space="preserve">Herr, Michael</t>
  </si>
  <si>
    <t xml:space="preserve">Herr, Mich.
Herr, M.</t>
  </si>
  <si>
    <t xml:space="preserve">Köler, Georg</t>
  </si>
  <si>
    <t xml:space="preserve">Gryphius, Andreas</t>
  </si>
  <si>
    <t xml:space="preserve">Fokke, Jan</t>
  </si>
  <si>
    <t xml:space="preserve">Kok, Jacobus</t>
  </si>
  <si>
    <t xml:space="preserve">Nürnberger, Georg Friedrich</t>
  </si>
  <si>
    <t xml:space="preserve">Scheller, August</t>
  </si>
  <si>
    <t xml:space="preserve">Scheller, Augustus
Scheller, A.
Scheller, F. Augustin
Scheller</t>
  </si>
  <si>
    <t xml:space="preserve">Rugendas, Jeremias Gottlob</t>
  </si>
  <si>
    <t xml:space="preserve">Rugendaß, Gottlob</t>
  </si>
  <si>
    <t xml:space="preserve">Rom</t>
  </si>
  <si>
    <t xml:space="preserve">Nemi</t>
  </si>
  <si>
    <t xml:space="preserve">Barberini, Antonio</t>
  </si>
  <si>
    <t xml:space="preserve">Kardinal</t>
  </si>
  <si>
    <t xml:space="preserve">Barberini, Antonio, iuniore
Barberin, Antoine
Barberinus, Antonius</t>
  </si>
  <si>
    <t xml:space="preserve">Monesio, Pietro Giovanni</t>
  </si>
  <si>
    <t xml:space="preserve">Dichter
Librettist</t>
  </si>
  <si>
    <t xml:space="preserve">Ludwig XIV., Frankreich, König</t>
  </si>
  <si>
    <t xml:space="preserve">http://friedensbilder.gnm.de/content/frieden_object2dcab
http://friedensbilder.gnm.de/content/frieden_object3273c
http://friedensbilder.gnm.de/content/frieden_objectb79e0
http://friedensbilder.gnm.de/content/frieden_object748cd
http://friedensbilder.gnm.de/content/frieden_object108620
http://friedensbilder.gnm.de/content/frieden_object1aca4d
http://friedensbilder.gnm.de/content/frieden_objecte3d4
http://friedensbilder.gnm.de/content/frieden_objectb781e
http://friedensbilder.gnm.de/content/frieden_objectca50e
http://friedensbilder.gnm.de/content/frieden_object31d35
http://friedensbilder.gnm.de/content/frieden_object29fc1
http://friedensbilder.gnm.de/content/frieden_object104800
http://friedensbilder.gnm.de/content/frieden_object10a217
http://friedensbilder.gnm.de/content/frieden_object10debc
http://friedensbilder.gnm.de/content/frieden_object177731
http://friedensbilder.gnm.de/content/frieden_object14854e
http://friedensbilder.gnm.de/content/frieden_object1ce06b
http://friedensbilder.gnm.de/content/frieden_object1cee19
http://friedensbilder.gnm.de/content/frieden_object122b87
http://friedensbilder.gnm.de/content/frieden_object444a3
http://friedensbilder.gnm.de/content/frieden_object152b99
http://friedensbilder.gnm.de/content/frieden_object10ea5f</t>
  </si>
  <si>
    <t xml:space="preserve">Maria Theresia, Frankreich, Königin</t>
  </si>
  <si>
    <t xml:space="preserve">http://friedensbilder.gnm.de/content/frieden_object104800</t>
  </si>
  <si>
    <t xml:space="preserve">Meijer, Jan</t>
  </si>
  <si>
    <t xml:space="preserve">Fokke, Simon</t>
  </si>
  <si>
    <t xml:space="preserve">Fokke, S.</t>
  </si>
  <si>
    <t xml:space="preserve">Olofsen, Arnoldus</t>
  </si>
  <si>
    <t xml:space="preserve">Monogrammist JVE</t>
  </si>
  <si>
    <t xml:space="preserve">Witwe von Egmont, Jacobus van</t>
  </si>
  <si>
    <t xml:space="preserve">Heumann, Georg Daniel</t>
  </si>
  <si>
    <t xml:space="preserve">
Heumann, Georg D.
Heumann, Ge. Dan.
Heumann, G. D.
</t>
  </si>
  <si>
    <t xml:space="preserve">Arnold, Michael</t>
  </si>
  <si>
    <t xml:space="preserve">Jungendres, Sebastian Jacob</t>
  </si>
  <si>
    <t xml:space="preserve">Jungendres, Sebastian Jakob
Jungendres, Sebastianus Jacobus
Christophilus, Michael
Michael
, Christophilus</t>
  </si>
  <si>
    <t xml:space="preserve">http://friedensbilder.gnm.de/content/frieden_object11c12</t>
  </si>
  <si>
    <t xml:space="preserve">Rogg, Gottfried</t>
  </si>
  <si>
    <t xml:space="preserve">Rogg, Gottfrid
Rogg, Gottofredus</t>
  </si>
  <si>
    <t xml:space="preserve">Baeck, Elias</t>
  </si>
  <si>
    <t xml:space="preserve">
Heldenmuth
Heldenmuth, ...
Heldenmuth, Elias
Beck, Elias
Boeck, Elias
E. B.
E. B. a. H.
Baeck, Elie
Baeck a Heldenmuth, Elias
Heldenmuth, Elias B. a</t>
  </si>
  <si>
    <t xml:space="preserve">Wolff, Jeremias</t>
  </si>
  <si>
    <t xml:space="preserve">Moritz Wilhelm, Sachsen-Zeitz, Herzog</t>
  </si>
  <si>
    <t xml:space="preserve">Mauricius Guilielmus, Saxonia, Dux
Mauritius Guilielmus, Saxonia, Dux
Mauritius Wilhelmus, Saxonia, Dux
Moritz Wilhelm, Naumburg, Bischof
Moritz Wilhelm, Naumburg-Zeitz, Bischof
Moritz Wilhelm, Sachsen, Herzog
Moritz Wilhelm, Sachsen-Naumburg, Herzog
Mauritius Guiglielmus, Saxonia, Duc
Mauritius Wilhelmus, Zeitz, Herzog
Moriz Wilhelm, Sachsen-Zeitz
Moriz Wilhelm, Sachsen-Zeitz, Herzog</t>
  </si>
  <si>
    <t xml:space="preserve">Setletzky, Balthasar Sigmund</t>
  </si>
  <si>
    <t xml:space="preserve">Sedletzky, Balthasar
Setlezky, Balth. Sigm.
Setlezky, Balthasar Sigmund</t>
  </si>
  <si>
    <t xml:space="preserve">Haid, Johann Lorenz</t>
  </si>
  <si>
    <t xml:space="preserve">Haid, Joh. Lor.</t>
  </si>
  <si>
    <t xml:space="preserve">Pfautz, Johann Gottfried</t>
  </si>
  <si>
    <t xml:space="preserve">Pfautz, Johannes Gottfried
Pfautz, Johann Gottfrid
Pfautz, Johannes Gottfrid
Pfautz, Gottfrid
Pfautz, Gottfridus
Pfautz, Gottfried
Pfauntz, Gottfried
Pfauz, Gottfried
Pfauz, G.</t>
  </si>
  <si>
    <t xml:space="preserve">Heyd, Roman</t>
  </si>
  <si>
    <t xml:space="preserve">Heyd, Romanus
Heid, Roman
Heid, Romanus</t>
  </si>
  <si>
    <t xml:space="preserve">Corvinus, Johann August</t>
  </si>
  <si>
    <t xml:space="preserve">Corvinus, Johann A.
Corvinus, J. A.
Corvinus, I. A.
Corvinus, Ioh. Aug.
Corvinus, Iohann August
Corvinus, Iohann Augustin
Corvinus, Ioh. August.</t>
  </si>
  <si>
    <t xml:space="preserve">Monogrammist DP</t>
  </si>
  <si>
    <t xml:space="preserve">Jonghe, Clement de</t>
  </si>
  <si>
    <t xml:space="preserve">Ionghe, Clement de
Jonghe, Clemendt de
Jonge, Clemendt de
Ionghe, Clemendt de</t>
  </si>
  <si>
    <t xml:space="preserve">Jaster, Johann Justus</t>
  </si>
  <si>
    <t xml:space="preserve">Vestner, Andreas</t>
  </si>
  <si>
    <t xml:space="preserve">Nürnberger, Paul Gottlieb</t>
  </si>
  <si>
    <t xml:space="preserve">Dockler, Daniel Sigmund</t>
  </si>
  <si>
    <t xml:space="preserve">Dockler, Siegmund
Dockler, Daniel Sigismund
Dockler, Sigmund</t>
  </si>
  <si>
    <t xml:space="preserve">Dadler, Sebastian</t>
  </si>
  <si>
    <t xml:space="preserve">Dattler, Sebastian
Datter, Sebastian
Datteler, Sebastian
Daddler, Sebastian</t>
  </si>
  <si>
    <t xml:space="preserve">Höhn, Johann</t>
  </si>
  <si>
    <t xml:space="preserve">Moller, Christian</t>
  </si>
  <si>
    <t xml:space="preserve">Luyken, Jan</t>
  </si>
  <si>
    <t xml:space="preserve">Hoorn, Timotheus ten</t>
  </si>
  <si>
    <t xml:space="preserve">Paaynaar, Pieter de (Vlissingen)</t>
  </si>
  <si>
    <t xml:space="preserve">Brinkink, Willem</t>
  </si>
  <si>
    <t xml:space="preserve">Meerkamp, Adam</t>
  </si>
  <si>
    <t xml:space="preserve">Paaynaar, Jan de (II, Vlissingen)</t>
  </si>
  <si>
    <t xml:space="preserve">Hollar, Wenzel</t>
  </si>
  <si>
    <t xml:space="preserve">Hollar, W.
Hollar, Wenceslaus
W. H.
Hollar, Venceslaus
Hollar, Vinceslaus
Hollar von Prahenberg, Wenzel
Hollar, Wenceslas
Hollar, Winceslaus
Hollar, Wencel
W.H.</t>
  </si>
  <si>
    <t xml:space="preserve">Santvoort, Abraham Dircksz</t>
  </si>
  <si>
    <t xml:space="preserve">Frisius, Simon Wynhoutsz</t>
  </si>
  <si>
    <t xml:space="preserve">Sadeler, Johann</t>
  </si>
  <si>
    <t xml:space="preserve">Savery, Salomon</t>
  </si>
  <si>
    <t xml:space="preserve">
Saverij, Salomon
Savry, Salomon
Saurij, Salamon
Savery, S.
Saverij, Salamon
Saury, Salomon
Sauery, Salomon
Saveri, Salomon
</t>
  </si>
  <si>
    <t xml:space="preserve">Vinckeboons, David</t>
  </si>
  <si>
    <t xml:space="preserve">Anslo, Reyer</t>
  </si>
  <si>
    <t xml:space="preserve">Anslo, Reinier</t>
  </si>
  <si>
    <t xml:space="preserve">Hattum, Gerardus van</t>
  </si>
  <si>
    <t xml:space="preserve">Gla, Gilles en</t>
  </si>
  <si>
    <t xml:space="preserve">Barbon, Willem</t>
  </si>
  <si>
    <t xml:space="preserve">Schut, Cornelis</t>
  </si>
  <si>
    <t xml:space="preserve">Galle, Johannes</t>
  </si>
  <si>
    <t xml:space="preserve">Galle, Joan
Galle, Jan
Galle, Ioannes</t>
  </si>
  <si>
    <t xml:space="preserve">Meijer, Pieter</t>
  </si>
  <si>
    <t xml:space="preserve">Aachen, Hans von</t>
  </si>
  <si>
    <t xml:space="preserve">Hans, von Aachen
Johann, von Aachen
Jan, van Achen
Jan, van Aken
Janachen
Achen, Hans von
Aachen, Johann von
Achen, Johann von
Ach, Johann von
Ach, Hans
Ach, Joh. von
Ach, Joh. ab
Von Aachen, Hans</t>
  </si>
  <si>
    <t xml:space="preserve">Schöningk, Johannes Ulrich</t>
  </si>
  <si>
    <t xml:space="preserve">Goedecke, Paul Hinrich</t>
  </si>
  <si>
    <t xml:space="preserve">Goedecke, Paul Heinrich</t>
  </si>
  <si>
    <t xml:space="preserve">Swinderen, Nicolaas van</t>
  </si>
  <si>
    <t xml:space="preserve">Natter, Johann Lorenz</t>
  </si>
  <si>
    <t xml:space="preserve">Marmé, Johann Conrad</t>
  </si>
  <si>
    <t xml:space="preserve">Langeweg, Daniel Johannes</t>
  </si>
  <si>
    <t xml:space="preserve">Wierix, Johannes</t>
  </si>
  <si>
    <t xml:space="preserve">Favolius, Hugo</t>
  </si>
  <si>
    <t xml:space="preserve">Raillard, Giacomo</t>
  </si>
  <si>
    <t xml:space="preserve">El Puerto de Santa Maria</t>
  </si>
  <si>
    <t xml:space="preserve">Pamplona</t>
  </si>
  <si>
    <t xml:space="preserve">De la Cerda y Aragon, Luis Francisco</t>
  </si>
  <si>
    <t xml:space="preserve">Widmungsempfänger
Patron
IX Herzog von Medinaceli
Ambasciatore di Spagna presso la Corte Pontificia
Viceré di Napoli </t>
  </si>
  <si>
    <t xml:space="preserve">http://friedensbilder.gnm.de/content/frieden_object19d34</t>
  </si>
  <si>
    <t xml:space="preserve">Neapel</t>
  </si>
  <si>
    <t xml:space="preserve">De Fabricatore, Aniello</t>
  </si>
  <si>
    <t xml:space="preserve">Autor für Musik
Uditore della Real Camera di Santa Chiara di Napoli</t>
  </si>
  <si>
    <t xml:space="preserve">Oursiere, Pr.</t>
  </si>
  <si>
    <t xml:space="preserve">Waldorp, A.</t>
  </si>
  <si>
    <t xml:space="preserve">Smit, Jan (II)</t>
  </si>
  <si>
    <t xml:space="preserve">Pers, Dirck Pieterszoon</t>
  </si>
  <si>
    <t xml:space="preserve">Basset, André</t>
  </si>
  <si>
    <t xml:space="preserve">Swart, Pieter de</t>
  </si>
  <si>
    <t xml:space="preserve">Fokke, Arend S.</t>
  </si>
  <si>
    <t xml:space="preserve">Scheurleer, Frederik Hendrick</t>
  </si>
  <si>
    <t xml:space="preserve">Nolpe, Pieter</t>
  </si>
  <si>
    <t xml:space="preserve">Creutznach, Leonhard Stephan von</t>
  </si>
  <si>
    <t xml:space="preserve">Wydts, Andreas</t>
  </si>
  <si>
    <t xml:space="preserve">Bad Lauchstädt</t>
  </si>
  <si>
    <t xml:space="preserve">Hof (Saale)</t>
  </si>
  <si>
    <t xml:space="preserve">Cahlenus, Friedrich</t>
  </si>
  <si>
    <t xml:space="preserve">evangelischer Theologe
Gymnasiallehrer
Rektor</t>
  </si>
  <si>
    <t xml:space="preserve">
Calenus, Friedrich
Cahlenius, Friedrich
Cahlen, Friedrich
Calen, Friedrich
Cahlenus, Fridericus
Cahlenius, Fridericus
Calenus, Fridericus
Calenius, Fridericus
Caleno, Federico
Caleno, Fredrico
Calenus, Federicus
Calenus, Friederich</t>
  </si>
  <si>
    <t xml:space="preserve">Oelschlägel, Johann Melchior</t>
  </si>
  <si>
    <t xml:space="preserve">Kittel, Georg Wilhelm</t>
  </si>
  <si>
    <t xml:space="preserve">Öxlein, Johann Leonhard</t>
  </si>
  <si>
    <t xml:space="preserve">Oechsel, Johann Lorenz
Oechsel, Johann Leonhard
</t>
  </si>
  <si>
    <t xml:space="preserve">Vestner</t>
  </si>
  <si>
    <t xml:space="preserve">Holtzhey, Martin</t>
  </si>
  <si>
    <t xml:space="preserve">Roth, Johann Michael</t>
  </si>
  <si>
    <t xml:space="preserve">Holzhey, Martin
Holzheu, Martin
Holtzhey, Marten
Holzhey, Marten
Holzheu, Marten</t>
  </si>
  <si>
    <t xml:space="preserve">Leipzig</t>
  </si>
  <si>
    <t xml:space="preserve">Köhler, Henning</t>
  </si>
  <si>
    <t xml:space="preserve">Drucker</t>
  </si>
  <si>
    <t xml:space="preserve">Roth, Johannes Michael
Roth, Joannes Michael</t>
  </si>
  <si>
    <t xml:space="preserve">Seehausen</t>
  </si>
  <si>
    <t xml:space="preserve">Wolff, Johann Peter</t>
  </si>
  <si>
    <t xml:space="preserve">Dümler, Jeremias</t>
  </si>
  <si>
    <t xml:space="preserve">Verleger
Buchhändler
Buchdrucker</t>
  </si>
  <si>
    <t xml:space="preserve">Frentzel, Johann</t>
  </si>
  <si>
    <t xml:space="preserve">Lanckisch, Friedrich</t>
  </si>
  <si>
    <t xml:space="preserve">Frentzel, Johannes
Frentzelius, Johannes
Frentzeln, Johann
Frenzel, Johann
Frenzel, Johannes
Frenzelius, Johannes
Frencelius, Johannes
Frentzel, Johann, von Annenberg
Frentzel, Johann, von Annaberg
Frentzel von Annenberg, Johann
Annenberg, Johann Frentzel von</t>
  </si>
  <si>
    <t xml:space="preserve">http://friedensbilder.gnm.de/content/frieden_object2eb9f</t>
  </si>
  <si>
    <t xml:space="preserve">Müller, Johann Sigmund</t>
  </si>
  <si>
    <t xml:space="preserve">
Lanckisch, Friedrich II.
Lanckisch, Fridericus
Lankisch, Friedrich
Lanckisch, Friedrich von
Lankisch, Friedrich von
Lanckisch, Friederich
Lanckisius, Fridericus
Lanckischius, Fridericus</t>
  </si>
  <si>
    <t xml:space="preserve">Galle, Theodor</t>
  </si>
  <si>
    <t xml:space="preserve">Cort, Cornelis</t>
  </si>
  <si>
    <t xml:space="preserve">Gundermann, Tobias </t>
  </si>
  <si>
    <t xml:space="preserve">Gruber, Balthasar</t>
  </si>
  <si>
    <t xml:space="preserve">Wolfenbüttel</t>
  </si>
  <si>
    <t xml:space="preserve">Buno, Konrad</t>
  </si>
  <si>
    <t xml:space="preserve">Verleger
Buchhändler
Stecher</t>
  </si>
  <si>
    <t xml:space="preserve">Grubern, Balthaser
Gruberus, Balthasar
Gruberus, Balthasarus</t>
  </si>
  <si>
    <t xml:space="preserve">Hessisch-Frankenberg</t>
  </si>
  <si>
    <t xml:space="preserve">Heyden, Jakob van der</t>
  </si>
  <si>
    <t xml:space="preserve">Buno, Conradus
Buno, Conr.
Buno, C.
Buno, Conrad
Buna, Conrad
Buna, Konrad
Bunno, Konrad
Bunon, Conrad
Baum, Conrad
Baum, Konrad
Baun, Conrad
Baun, Konrad</t>
  </si>
  <si>
    <t xml:space="preserve">Spirinx, Louis</t>
  </si>
  <si>
    <t xml:space="preserve">Heyden, Jacob von der
Heyden, Jacob van der
Heyden, Jakob
Heyden, Jacob
Heyden, Jacobus
Heyden, Jacobus ab
Heyden, Jan van der
Heyden, J.
Heyden, J. ab
Heyde, Jacob von der
Heyde, Jacobus ab
Heiden, Jacobus ab
Heiden, Jac. ab
I. A. H.
J. A. H.
J. V. H.
ih</t>
  </si>
  <si>
    <t xml:space="preserve">Altzenbach, Gerhard</t>
  </si>
  <si>
    <t xml:space="preserve">Phileleutherus</t>
  </si>
  <si>
    <t xml:space="preserve">Asschenberg, Harmanus</t>
  </si>
  <si>
    <t xml:space="preserve">Hulk, Jacob van</t>
  </si>
  <si>
    <t xml:space="preserve">Feitama, Sybrand</t>
  </si>
  <si>
    <t xml:space="preserve">Gla, Willem</t>
  </si>
  <si>
    <t xml:space="preserve">Barbon, Gilles</t>
  </si>
  <si>
    <t xml:space="preserve">Vondel, Joost van den</t>
  </si>
  <si>
    <t xml:space="preserve">Klaj, Johann</t>
  </si>
  <si>
    <t xml:space="preserve">Zimmermann, Martin</t>
  </si>
  <si>
    <t xml:space="preserve">Klaj, J.
Klaj, Johan
Klay, Johann
Klai, Johann
Klajus, Johann
Klajus
J. K.
Clajus, Johann
Claius, Johannes
Clai, Johann
Claj, Johann
Clajen, Johann
Clajus, Johannes
Claijus, Johannes
Klajus, Johannes
Clay, Johann
Clayus, Johannes
Klayus, Johannes
Claius, Johann
Clajus, Joannes
Friedenhold, Victorinus
Fremde, Der
Der Fremde
Clairpensier, J.
Ceropoeus, Johannes
Clayus</t>
  </si>
  <si>
    <t xml:space="preserve">Merian, Caspar</t>
  </si>
  <si>
    <t xml:space="preserve">Merian, Casp.
C. M.
Merian, Kaspar
Merian, Gaspard</t>
  </si>
  <si>
    <t xml:space="preserve">Schleder, Johann Georg</t>
  </si>
  <si>
    <t xml:space="preserve">Merian, Matthaeus, sen.
Merian, Mattheus
Merian, Matthae
Merian, M.
Merian, Matthew, the Elder
Merian, Matthaeus</t>
  </si>
  <si>
    <t xml:space="preserve">Hoffmanns, Wolfgang</t>
  </si>
  <si>
    <t xml:space="preserve">Schleder, Johann G.
Schlederus, Janus Georgius
Schleder, Johannes Georg
Schlederus, Johannes Georgius
Schlederus, Johannes G.
Schlederus, Joannes Georgius
J. G. S. v. R.
J. G. S.
Johann Georg S. von Regenspurg
J. G. S. von Regenspurg
S. von Regenspurg, Johann Georg
S. von R., Johann Georg
S., Johann Georg
Schlederus, Jan-Georgius</t>
  </si>
  <si>
    <t xml:space="preserve">Arenhold, Gerhard Justus</t>
  </si>
  <si>
    <t xml:space="preserve">
Merian, Mattheus
Merianus, Matthaeus
Merian, Matthaeus</t>
  </si>
  <si>
    <t xml:space="preserve">Monogrammist IFFB</t>
  </si>
  <si>
    <t xml:space="preserve">Arenhold, G. J.
Arenhold, Gerh. Just.
Arenholdus, Gerhardus Iustus
Arenholdus, Gerhardus Justus</t>
  </si>
  <si>
    <t xml:space="preserve">Weber, Wilhelm</t>
  </si>
  <si>
    <t xml:space="preserve">Nürnberg</t>
  </si>
  <si>
    <t xml:space="preserve">Birken, Sigmund von</t>
  </si>
  <si>
    <t xml:space="preserve">Dichter
Schriftsteller</t>
  </si>
  <si>
    <t xml:space="preserve">Wildstein bei Eger/Böhmen</t>
  </si>
  <si>
    <t xml:space="preserve">Haeberlin, Leonhard</t>
  </si>
  <si>
    <t xml:space="preserve">
Birkner, Sigmund von
Birckmann, Sigismund
Floridanus
Betulius, Sigmund B.
Bircken, Sigismund
Betulius, Floridan
C., S. B. P. L.
Bircken, Siegmund von
Betulius, Sigismundus
Birken, Sigismund von
Betulius, Sigismundus von
Betulius, Sigismund
Birken, Sigismundus a
Birken, Sigismond van
S. B. P. L. C.
S. B.
J. C. S. a B.
S. B. K. G. P.
S. v. B.
B., S. v.
Floridan
Falindor
Erwachsene, Der
Cresciuto, Il
Bustisgundus, Emilius
Betulius, Sigmund
Birken, Siegmund von
Von Birken, Sigmund
Von Birken, Siegmund</t>
  </si>
  <si>
    <t xml:space="preserve">Heberlin, Leonhard
Heberlein, Leonhard</t>
  </si>
  <si>
    <t xml:space="preserve">Stör, Johann Wilhelm</t>
  </si>
  <si>
    <t xml:space="preserve">Endter, Wolfgang</t>
  </si>
  <si>
    <t xml:space="preserve">Kohl, Andreas</t>
  </si>
  <si>
    <t xml:space="preserve">Wittig, Bartholome</t>
  </si>
  <si>
    <t xml:space="preserve">Sandrart, Joachim von</t>
  </si>
  <si>
    <t xml:space="preserve">Khol, Andreas</t>
  </si>
  <si>
    <t xml:space="preserve">Sandrart, Joachim
Sandrart, J.
Sandrart, Ioachimus
Sandrard, Joachim
Sandrart in Stockau, Joachimus de
Sandrart, Gioachino di
Sandrart auf Stockau, Joachim von
Von Sandrart, Joachim</t>
  </si>
  <si>
    <t xml:space="preserve">http://friedensbilder.gnm.de/content/frieden_object2fcc1
http://friedensbilder.gnm.de/content/frieden_object2ebc9</t>
  </si>
  <si>
    <t xml:space="preserve">Hake, Johann, I.</t>
  </si>
  <si>
    <t xml:space="preserve">Hartmann, Andreas</t>
  </si>
  <si>
    <t xml:space="preserve">Franck, Michael</t>
  </si>
  <si>
    <t xml:space="preserve">Hadewig, Johann Heinrich</t>
  </si>
  <si>
    <t xml:space="preserve">Francus, Michael
Staurophilus
Frank, Michael
Francke, Michael
Franke, Michael
Franck, Michael (Schriftsteller)
Staurophilus [Pseud.]</t>
  </si>
  <si>
    <t xml:space="preserve">Grimm, Georg Friedrich</t>
  </si>
  <si>
    <t xml:space="preserve">Hadewig, Janus Henricus
Hadewig, Joannes Henricus
Hadewig, J. H.
Hadewig, Joh. Heinrich
Hadewig, Joh. Heinr.
Hadewig, Joh. Henr.
Hadewig, Johan. Henric.
Hadewig, Johan Henrich
Hadewig, Johann Henrich
Hadewig, Johannes Heinrich
Hadewig, Johannes Henricus
Hadewig, M. J. H.
Hadewieg, Johann Heinrich
Hadwig, Johann Henrich
Hadwig, Johann Heinrich
Hadewig, Jan. Henric.
Hadewig, Johan-Hen.
Hadewig, Johannes H.
Hadewig, Johan-Henrich</t>
  </si>
  <si>
    <t xml:space="preserve">Balduin, Christian Adolf</t>
  </si>
  <si>
    <t xml:space="preserve">Fischer, Christoff</t>
  </si>
  <si>
    <t xml:space="preserve">Balduinus, Christian A.
Balduinus, Christ. Ad.
Baldewein, Christian Adolf
Balduinus, Christian Adolf
Balduin, Christian A.
Balduinus, Christianus A.
Balduinus, Christianus Adolphus
Balduin, Christian Adolph</t>
  </si>
  <si>
    <t xml:space="preserve">Bassewitz, Caspar Volraht von</t>
  </si>
  <si>
    <t xml:space="preserve">Güssow, Andreas</t>
  </si>
  <si>
    <t xml:space="preserve">Bassewitz, Caspar Vollrath von
Bassewitz, Kaspar Vollrath von
Bassevitz, Kaspar Vollrath von
Basseviz, Kaspar Vollrath von
Basseviz, Caspar Volraht von</t>
  </si>
  <si>
    <t xml:space="preserve">Staden, Sigmund Theophil</t>
  </si>
  <si>
    <t xml:space="preserve">Schnitzer, Lukas</t>
  </si>
  <si>
    <t xml:space="preserve">Boxhorn, Marcus Zuerius</t>
  </si>
  <si>
    <t xml:space="preserve">Schnize, Lucas
Schnitzer, Lucas
Schnize, Lukas
Schnizer, Lukas
Schnizer, Lucas
S., Lucas
L. S.
S., L.</t>
  </si>
  <si>
    <t xml:space="preserve">Moneta, Francesco</t>
  </si>
  <si>
    <t xml:space="preserve">Boxhorn, Marcus Zuerius van
Boxhorn, Marcus Z.
Boxhorn, Marcus Suerius
Boxhorn, Mark Zuirius
Boxhorn, Markus Zuerius
Boxhorn, Marcus Zueris van
Boxhorn, Marcus Zverius
Boxhorn, Marcus Iuereus van
Boxhorn, Zueris
Boxhorn, Zueris van
Boxhorn-Zuerius, Marcus
Boxhorn-Zuerius, M.
Boxhorn-Zverius, Marcus
Boxhorn-Zverius, M.
Boxhornius, Marcus-Zuerius
Boxhornius, Marcus Zverius
Boxhornius, Marcus Zwerius
Boxhornius, Marcus Zurius
Boxhornius, Marcus Zueris
Boxhornius, M. Zuerius
Boxhornius, Marcus
Boxhornus, Marcus Z.
Boxhornius, M. Z.
Boxhornius, Z.
Boxhornius, Zuerius
Boxhornius-Zuerius, Marcus
Boxhornus, Marcus Zuerius
Boxhornus, Marcus-Zuerius
Boxhornus, Marcus Suerius
Boxhornus, Marcus
Boxhornus, Zuerius
Boschornius, Marcus Zuerius-
Boschhornius, Marcus Zuerius
Bouxhorn, Marcus Zuerius
Buxhorn, Marcus Zuerius
Buxhornius Zuerius, Marcus
Suerius Boxhorn, Marcus
Sueris, Marcus
Zuerius Boxhornius, Marcus
Zueris Boxhornius, Marcus
Zuerius-Boschornius, Marcus
Zuerius, Marcus Buxhornius
Zuerius, Marcus B.-
Zuerius, Marcus
Zverius, Marcus
Zverius, Marcus Boxhorn-
Zverius, Marcus Boxhorn
M. Z. B.
B., M. Z.
Boxhornius, Marcus Zuerius</t>
  </si>
  <si>
    <t xml:space="preserve">Venedig</t>
  </si>
  <si>
    <t xml:space="preserve">Grossi, Carlo</t>
  </si>
  <si>
    <t xml:space="preserve">Komponist</t>
  </si>
  <si>
    <t xml:space="preserve">Moneta, Franciscus</t>
  </si>
  <si>
    <t xml:space="preserve">Vicenza</t>
  </si>
  <si>
    <t xml:space="preserve">Magni, Francesco</t>
  </si>
  <si>
    <t xml:space="preserve">c. 1700</t>
  </si>
  <si>
    <t xml:space="preserve">Pacieri, Giuseppe</t>
  </si>
  <si>
    <t xml:space="preserve">Trevi nell'Umbria</t>
  </si>
  <si>
    <t xml:space="preserve">Keller, Georg</t>
  </si>
  <si>
    <t xml:space="preserve">Saenredam, Jan</t>
  </si>
  <si>
    <t xml:space="preserve">Keller, G.</t>
  </si>
  <si>
    <t xml:space="preserve">Bergen, Anna Elisabeth</t>
  </si>
  <si>
    <t xml:space="preserve">Zaenredam, Jan
Saenredam, Jan Pietersz
Sanredam, Jan
Zaenredam, Jan Pietersz
Saenredam, Jean
Saenredam, Joannes
Zaenredam, Joannes</t>
  </si>
  <si>
    <t xml:space="preserve">Harms, Johann Oswald</t>
  </si>
  <si>
    <t xml:space="preserve">Beuther, Anna Elisabeth
Berg, Anna Elisabeth
Bergin, Anna Elisabeth
Beutherin, Anna Elisabeth
Vidua Bergeniana
Bergen, Melchior, Witwe</t>
  </si>
  <si>
    <t xml:space="preserve">Oxenstierna, Axel</t>
  </si>
  <si>
    <t xml:space="preserve">Ottens, Reinier II.</t>
  </si>
  <si>
    <t xml:space="preserve">Oxenstierna, Axel, greve
Oxenstierna, Axel Gustafson
Oxenstierna, Axel Gustafsson
Oxenstierna, Axel Gustaf
Oxenstierna, Axel Gustav
Oxenstierna, Axel von
Oxenstierna, Axelius
Oxenstierna, Gustav
Oxenstiern, Axel
Ochsenstiern, Axelius
Oxenstiern, Axelius Gostavus
Oxenstiern, Axelius Gostavi
Ochsenstiern
Oxenstiernius, Axelius
Ochsenstirn, Axel
Ochsenstirn, Axelius
Oxenstirn
Ochsenstirnius, Axelius
Oxenstjerna, Axel Gustavsson
Oxenstjerna, Axel, Graf von
Oxenstjerna, Axel von
Oxenstjerna, Axelius
Oxenstern, Axel
Ochsenstern, Axelius Gustavus
Oxenstern, Axelius
Ochsenstern
Oxensternius, Axelius
Oxenstierna, Axel Gustavsson
Oxenstierna, Axel Gustafson von
Oxenstirn, Axel
Oxenstjerna, Axel
Ochsenstern, Axel Gustav</t>
  </si>
  <si>
    <t xml:space="preserve">http://friedensbilder.gnm.de/content/frieden_object29fc1
http://friedensbilder.gnm.de/content/frieden_object177731</t>
  </si>
  <si>
    <t xml:space="preserve">Piccolomini, Ottavio</t>
  </si>
  <si>
    <t xml:space="preserve">Wrangel, Carl Gustaf</t>
  </si>
  <si>
    <t xml:space="preserve">Piccolomini-Pieri, Ottavio
Piccolomini, Octavius
Piccolomini, Octavio
Ottavio, Amalfi, Herzog
Ottavio, Amalfi, Duca
Piccolomineus, Octavius
Picolomini, Octavius</t>
  </si>
  <si>
    <t xml:space="preserve">http://friedensbilder.gnm.de/content/frieden_object30682
http://friedensbilder.gnm.de/content/frieden_object2f9b3
http://friedensbilder.gnm.de/content/frieden_object2e5af
http://friedensbilder.gnm.de/content/frieden_object748f4
http://friedensbilder.gnm.de/content/frieden_object3580a
http://friedensbilder.gnm.de/content/frieden_object2ebc9
http://friedensbilder.gnm.de/content/frieden_object2fcc1
http://friedensbilder.gnm.de/content/frieden_object84bb3
http://friedensbilder.gnm.de/content/frieden_object2f982
http://friedensbilder.gnm.de/content/frieden_object3273c
http://friedensbilder.gnm.de/content/frieden_objectb761c
http://friedensbilder.gnm.de/content/frieden_object3392f
http://friedensbilder.gnm.de/content/frieden_object2fc33
http://friedensbilder.gnm.de/content/frieden_object2d900</t>
  </si>
  <si>
    <t xml:space="preserve">Karl Gustav X., Schweden, König</t>
  </si>
  <si>
    <t xml:space="preserve">Wrangel, Carl Gustav
Wrangel, Carl-Gustav
Wrangel, C. G.
Wrangel, Carl Gustav von
Wrangell, Carl Gustav
Wrangel, Karl Gustav
Wrangel, Karl Gustaf af
Wrangl, Carl Gustaph
Wrangl, Carl Gustav
Wrangel, Carolus Gustavus
Wrangel, Carol Gustav
Wrangel, Karl Gustav von
Wrangel, Carel Gustaaf van
Sylfnitzburg, Carel Gustaaf Wrangel van
Wrangelius, Carolus Gustavus
Wrangell, Carolus Gustavus</t>
  </si>
  <si>
    <t xml:space="preserve">http://friedensbilder.gnm.de/content/frieden_object84bb3
http://friedensbilder.gnm.de/content/frieden_object30779</t>
  </si>
  <si>
    <t xml:space="preserve">Heher, Georg Achatz</t>
  </si>
  <si>
    <t xml:space="preserve">http://friedensbilder.gnm.de/content/frieden_object2f9b3
http://friedensbilder.gnm.de/content/frieden_object3580a
http://friedensbilder.gnm.de/content/frieden_object2ebc9
http://friedensbilder.gnm.de/content/frieden_object2fcc1
http://friedensbilder.gnm.de/content/frieden_object2f982
http://friedensbilder.gnm.de/content/frieden_object31e45
http://friedensbilder.gnm.de/content/frieden_object3273c
http://friedensbilder.gnm.de/content/frieden_objectb761c
http://friedensbilder.gnm.de/content/frieden_object177731
http://friedensbilder.gnm.de/content/frieden_object2dc20
http://friedensbilder.gnm.de/content/frieden_object10a04f
http://friedensbilder.gnm.de/content/frieden_object10a961</t>
  </si>
  <si>
    <t xml:space="preserve">Thumbshirn, Wolf Konrad von</t>
  </si>
  <si>
    <t xml:space="preserve">Heherus, Georgius Achatius
Heher, Georgius Achatius
Heher, Georg Achatius
Heher, Georg
Heher, Georg Achaz
Der Mitteilende
Der Mittheilende
Mitteilende, Der
Mittheilende, Der</t>
  </si>
  <si>
    <t xml:space="preserve">http://friedensbilder.gnm.de/content/frieden_object2ebe4
http://friedensbilder.gnm.de/content/frieden_object2dcab</t>
  </si>
  <si>
    <t xml:space="preserve">Carpzov, August</t>
  </si>
  <si>
    <t xml:space="preserve">Thumbshirn, Wolfgang Konrad von
Thumßhirn, Wolf Conrad von
Thumßhirn, Wolff Conrad von
Thumbshirn, Wolfgangus Cunradus a
Thumbshirn, Wolfg. Cunr. a
Thumbshirn, Wolf Conrad von
Thumbshirn, Wolff Conrath von
Thumbshirn, Wolfgang Conrad von
Thummshirn, Wolf Conrad von
Thummshirn, Wolff Cunrath von
Thumshirn, Wolfgang Conrad von
Thumshirn, Wolfgangus Conradus a
Thumbshirn, Wolfgangus Conradus a
Thumsshirn, Wolff Conrad von, Geheimrat und Kanzler
Thumbshirn, Wolf Konrad von, Geheimrat und Kanzler
Thumbshirn, Wolff Conrath von, Geheimrat und Kanzler
Thumbshirn, Wolf Conrad von, Geheimrat und Kanzler
Thumbshirn, Wolff Cunrath von
Thumsshirn, Wolf Conrad von
Thumsshirn, Wolff Conrad von</t>
  </si>
  <si>
    <t xml:space="preserve">http://friedensbilder.gnm.de/content/frieden_object2ebe4
http://friedensbilder.gnm.de/content/frieden_object2dcab
http://friedensbilder.gnm.de/content/frieden_object84bb3
http://friedensbilder.gnm.de/content/frieden_object0b2f</t>
  </si>
  <si>
    <t xml:space="preserve">Stenglin, Zacharias</t>
  </si>
  <si>
    <t xml:space="preserve">Carpzov, Augustus
Carpzovius, Augustus</t>
  </si>
  <si>
    <t xml:space="preserve">http://friedensbilder.gnm.de/content/frieden_object2ebe4</t>
  </si>
  <si>
    <t xml:space="preserve">Blumenthal, Joachim Friedrich von</t>
  </si>
  <si>
    <t xml:space="preserve">Stengelius, Zacharias
Stenglinus, Zacharias</t>
  </si>
  <si>
    <t xml:space="preserve">Erskein, Alexander</t>
  </si>
  <si>
    <t xml:space="preserve">Blumental, Joachim Friedrich von
Blumenthal, Joachimus Fridericus a
Blumenthal, Joachimus Fridericus ab
Blumenthal, Ioachimus Fridericus a
Blumenthal, Joachimus-Fridericus a
Blumenthal, Joachim Friederich von
Blumenthal, Joachimus Fridericus de</t>
  </si>
  <si>
    <t xml:space="preserve">http://friedensbilder.gnm.de/content/frieden_object177731</t>
  </si>
  <si>
    <t xml:space="preserve">Gloxin, David</t>
  </si>
  <si>
    <t xml:space="preserve">Erskine, Alexander
Erskine, Alexander von
Erskein, Alexander von
Erskein, Alexandrus ab
Erskenius, Alexander ab
Erskenius, Alexandrus ab
Ersken, Alexander</t>
  </si>
  <si>
    <t xml:space="preserve">Mylius, Hermann</t>
  </si>
  <si>
    <t xml:space="preserve">Gloxinus, David</t>
  </si>
  <si>
    <t xml:space="preserve">Alvensleben, Gebhard von</t>
  </si>
  <si>
    <t xml:space="preserve">Mylius, Hermannus
Mylius von Gnadenfeld, Hermann
</t>
  </si>
  <si>
    <t xml:space="preserve">Guericke, Otto von</t>
  </si>
  <si>
    <t xml:space="preserve">Alvensleben, Gebhardt von
Alvensleben, Gebhardus a
Alvensleben, Gebhardus ab
Alvenslebius, Gebhardus a
Alvenslebius, Gebhardus ab
Almensleben, Gebhard von</t>
  </si>
  <si>
    <t xml:space="preserve">Bülow, Barthold Hartwig von</t>
  </si>
  <si>
    <t xml:space="preserve">Guericke, Otto de
Gericke, Otto von
Gericke, Otto
Gerike, Otto
Gerickius, Otto
Guericke, Otto
Von Guericke, Otto</t>
  </si>
  <si>
    <t xml:space="preserve">Palbitzky, Matthias</t>
  </si>
  <si>
    <t xml:space="preserve">Francke, Johannes</t>
  </si>
  <si>
    <t xml:space="preserve">Palbitzki, Mathias
Palbitzky, Mathias
Palbitzky, Mattias
Palbitzki, Mattias
Palbitzki, Matthias</t>
  </si>
  <si>
    <t xml:space="preserve">Busch, Cornelius von dem</t>
  </si>
  <si>
    <t xml:space="preserve">Francke, Johann
Franck, Johannes
Franck, Johann
Franck, Joannes</t>
  </si>
  <si>
    <t xml:space="preserve">Busch, Kornelius von dem
Busch, Cornelius von den</t>
  </si>
  <si>
    <t xml:space="preserve">Melanchthon, Philipp</t>
  </si>
  <si>
    <t xml:space="preserve">
Franciscus, Brunsvicum-Luneburgum, Dux
Franciscus, Brunsvicum-Lunaeburgum, Dux
Franciscus, Luneburgensis, Dux
Gifhorn, Franz von
Franz, von Gifhorn</t>
  </si>
  <si>
    <t xml:space="preserve">http://friedensbilder.gnm.de/content/frieden_object19bb</t>
  </si>
  <si>
    <t xml:space="preserve">Luther, Martin</t>
  </si>
  <si>
    <t xml:space="preserve">Didymus Faventinus
Theophilus Neocomensis
Melanchthon
Melanchthonius, Philippus
Melanchton, Philip
Melanchton, Phil.
Melanthon
Melanthon, Philippe
Melanthon, Philip
Schwartzerd, Philipp
Schwarzerd, Philipp
Schwarzert, Philipp
Schwarzerdt, Philipp
Didymus, Faventinus
Melan, Philippus
Melanth, Philippus
Melanchus, Philippus
Melancthon, Philippus
Melancthonus, Philippus
Melanthon, Philipp
Melanch., Philippus
Germanus, Otho
Germanus
M., Philippus
Malanth., Philippus
Mel., Phil.
Mel., Philip.
Mel., Philippus
Mela., Philippus
Melan., Philippus
Melanc., Philippus
Melancht., Philippus
Melanchthon, Philippe
Melancthon, Philipp
Melant., Philippus
Melanth., Philippus
Melanchto., Philipp
P.M.
Melantho, Philip
Melantho, Philippus
Melanthone, Philip.
Melanthone, Philippo
Melanthone, Philipp
Melanthus, Philippus
Melankhton, Filipp
Philippus, ...
Melanton, Philipp
Melanton, Philippus
Melantone, Filippo
Melantonis, Philipp
Melanchnecnon, Philippi
Melanchthon, ...
Melanchthon, Philip
Melanchthon, Philippus
Melanchthonus, Philippus
Melanchton, Philippus
Melanchton, Phillip
Melancthon, Philippe
Melanthon, Philippus
Faventinus, Didymus
Melancton, Philipp
Melanchton, Philipp
Philippus
Brettanus, Philippus
Philippus Bretanus
Pullisolus, Philippus
Malanthon, Philipp
Melanthonus, Philippus
Melanchthon, Philipp
Melancton, Philip
Melanchthon, Filipp
Didymus
Melancthon, Philip
Melancthon</t>
  </si>
  <si>
    <t xml:space="preserve">http://friedensbilder.gnm.de/content/frieden_object11d14
http://friedensbilder.gnm.de/content/frieden_object177a5
http://friedensbilder.gnm.de/content/frieden_object11ebd
http://friedensbilder.gnm.de/content/frieden_object11c5c</t>
  </si>
  <si>
    <t xml:space="preserve">Georg, Brandenburg-Ansbach, Markgraf</t>
  </si>
  <si>
    <t xml:space="preserve">Luther, Martino
Luther, Martinius
Luther, Martinn
Luther, Marttin
Luther, Martthin
Luther, Wartinus
Luther, Marcin
Luther, Marten
Luther, Marton
Luther, Merten
Luther, Morten
Luther, Johannes Martin
Luther, D. Martin
Luther, D.
Luther, M.
Luther, Mar.
Luta, Matin
Lutero, M.
Lutherus, Martin
Luttherus, Martinus
Lutherus, Mar.
Lutherius, Martin
Luterus, Martinus
Luterius, Martin
Lutterus, Martinus
Lutteris, Mertinas
Lutter, Martinus
Lutera, Mahrtina
Luter, Martinus
Lutther, Martinus
Luhter, Martin
Ludder, Martinus
Luder, Martin
Luderus, Martinus
Lude, Mading
Ludder, Martin
Luth., Mart.
Lut., Martinus
Eleutherius
Eleutherius, Martinus
Fregosus, Fridericus
Liuterio, Martyno
Luterus, Mertinas
Luteraus, Mertino
Liuterius, Mertynas
Luther, Marthin
Lutero, Martim
Lutero, Martino
Martinus, Luther
D. M. L.
M. L., Doctor
Lutherus, ...
Lutter, Martin
Luter, Martin
Martinus Eleutherius
Luther, Maarten
Luther, Martinus
Luther, Martti
Luther, Mertyn
Liuteris, Martynas
Ljuter, Martin
Luder, Martinus
Luter, Marcin
Lutero, Martin
Lutherus, Martinus
Lutterus, Mertinas
Lutther, Martin
Luyther, Martinus
L.D.M.
Luth., Martn
Lutr, Martin
Liuter, Martin
Luters, Martins
D. M. L. A.
</t>
  </si>
  <si>
    <t xml:space="preserve">http://friedensbilder.gnm.de/content/frieden_object177a5
http://friedensbilder.gnm.de/content/frieden_object76453
http://friedensbilder.gnm.de/content/frieden_object12973
http://friedensbilder.gnm.de/content/frieden_object11df7
http://friedensbilder.gnm.de/content/frieden_object11e8f
http://friedensbilder.gnm.de/content/frieden_object11d14
http://friedensbilder.gnm.de/content/frieden_object11ebd
http://friedensbilder.gnm.de/content/frieden_object265bb
http://friedensbilder.gnm.de/content/frieden_objectcae5d
http://friedensbilder.gnm.de/content/frieden_objectd7db4
http://friedensbilder.gnm.de/content/frieden_object11e68
http://friedensbilder.gnm.de/content/frieden_object102fea
http://friedensbilder.gnm.de/content/frieden_object1581ef
http://friedensbilder.gnm.de/content/frieden_object11c5c</t>
  </si>
  <si>
    <t xml:space="preserve">Georg, Brandenburg, Markgraf
Georg, Brandenburg, Marggraf
Georg, Brandenburg-Bayreuth, Markgraf
Georgius, Brandenburgensis
Georgius, Brandenburgensis, Marchio
Georg, der Fromme
Georg, der Bekenner
Georg, Markgraf von Brandenburg-Ansbach</t>
  </si>
  <si>
    <t xml:space="preserve">http://friedensbilder.gnm.de/content/frieden_object11d14
http://friedensbilder.gnm.de/content/frieden_object1c18
http://friedensbilder.gnm.de/content/frieden_object19bb</t>
  </si>
  <si>
    <t xml:space="preserve">Johan, Sachsen, Herzog
Joannes, Sachsen, Herzog
Johannes, Sachsen, Herzog
Johann, der Standhafte
Johannes, Saxonia, Elector
Johann, Herzog von Sachsen
</t>
  </si>
  <si>
    <t xml:space="preserve">http://friedensbilder.gnm.de/content/frieden_object76453
http://friedensbilder.gnm.de/content/frieden_object11d14
http://friedensbilder.gnm.de/content/frieden_object11ebd
http://friedensbilder.gnm.de/content/frieden_object18b77
http://friedensbilder.gnm.de/content/frieden_object1c18
http://friedensbilder.gnm.de/content/frieden_object19bb
http://friedensbilder.gnm.de/content/frieden_object11e68</t>
  </si>
  <si>
    <t xml:space="preserve">
Ernst III., Braunschweig, Herzog
Ernestus, Luneburgensis, Dux
Ernst, der Bekenner
</t>
  </si>
  <si>
    <t xml:space="preserve">Friedrich II., Preußen, König</t>
  </si>
  <si>
    <t xml:space="preserve">
Johan Friedrich, Sachsen, Herzog
Johann Friedrich, Sachsen, Herzog
Johannes Fridericus, Sachsen, Herzog
Johan Friederich, Sachsen, Herzog
Johann Friderich, der Eltere
Johannes Fridericus, Magnus
Johannes Fridericus, Saxoniae, Dux
Johan-Friderich I., Sachsen, Herzog
Johann Friedrich I., Sachsen, Herzog
Johan Friedrich I., Sachsen, Herzog
Johannes Fridericus I., Sachsen, Herzog
Joannes Fridericus I., Saxonia, Dux
Johannes Fridericus I., Saxonia, Dux
Joannes Fridericus, Magnanimus
Johann, der Fromme
Johannes Fridericus I, Herzog von Sachsen
Johann Friedrich, Herzog von Sachsen
Johann Friedrich I, Herzog von Sachsen
Johannes Friedericus, Herzog von Sachsen
</t>
  </si>
  <si>
    <t xml:space="preserve">http://friedensbilder.gnm.de/content/frieden_object11d14
http://friedensbilder.gnm.de/content/frieden_object19bb</t>
  </si>
  <si>
    <t xml:space="preserve">Ney, Johan de</t>
  </si>
  <si>
    <t xml:space="preserve">http://friedensbilder.gnm.de/content/frieden_objectcb704
http://friedensbilder.gnm.de/content/frieden_objecteb9b9
http://friedensbilder.gnm.de/content/frieden_object123294
http://friedensbilder.gnm.de/content/frieden_object28f38
http://friedensbilder.gnm.de/content/frieden_object2225c
http://friedensbilder.gnm.de/content/frieden_object22227
http://friedensbilder.gnm.de/content/frieden_object6a52f
http://friedensbilder.gnm.de/content/frieden_objectcc7e1
http://friedensbilder.gnm.de/content/frieden_object6ec5f
http://friedensbilder.gnm.de/content/frieden_object1c9c21
http://friedensbilder.gnm.de/content/frieden_objectcb647
http://friedensbilder.gnm.de/content/frieden_objectcc1b5
http://friedensbilder.gnm.de/content/frieden_objectcc27d
http://friedensbilder.gnm.de/content/frieden_objectcc7b9
http://friedensbilder.gnm.de/content/frieden_object152509
http://friedensbilder.gnm.de/content/frieden_object80983
http://friedensbilder.gnm.de/content/frieden_object809a4
http://friedensbilder.gnm.de/content/frieden_objectca836
http://friedensbilder.gnm.de/content/frieden_objectca854
http://friedensbilder.gnm.de/content/frieden_objectca98e
http://friedensbilder.gnm.de/content/frieden_objectcb549
http://friedensbilder.gnm.de/content/frieden_objectcb5d0
http://friedensbilder.gnm.de/content/frieden_objectcb620
http://friedensbilder.gnm.de/content/frieden_object6a461
http://friedensbilder.gnm.de/content/frieden_objectcb7f9
http://friedensbilder.gnm.de/content/frieden_objectcb81f
http://friedensbilder.gnm.de/content/frieden_objectcbd74
http://friedensbilder.gnm.de/content/frieden_object80962
http://friedensbilder.gnm.de/content/frieden_objectcc434
http://friedensbilder.gnm.de/content/frieden_objectea907
http://friedensbilder.gnm.de/content/frieden_objecteb190
http://friedensbilder.gnm.de/content/frieden_object100991
http://friedensbilder.gnm.de/content/frieden_object102893
http://friedensbilder.gnm.de/content/frieden_object103c63
http://friedensbilder.gnm.de/content/frieden_object1184a9
http://friedensbilder.gnm.de/content/frieden_object1210bf
http://friedensbilder.gnm.de/content/frieden_object125818
http://friedensbilder.gnm.de/content/frieden_object14f3ed
http://friedensbilder.gnm.de/content/frieden_object14f44d
http://friedensbilder.gnm.de/content/frieden_object14f89e
http://friedensbilder.gnm.de/content/frieden_object16b159
http://friedensbilder.gnm.de/content/frieden_object176797
http://friedensbilder.gnm.de/content/frieden_object176997
http://friedensbilder.gnm.de/content/frieden_object17902e
http://friedensbilder.gnm.de/content/frieden_object1792af
http://friedensbilder.gnm.de/content/frieden_object17dee9
http://friedensbilder.gnm.de/content/frieden_objectcad56
http://friedensbilder.gnm.de/content/frieden_object80a15
http://friedensbilder.gnm.de/content/frieden_object80919
http://friedensbilder.gnm.de/content/frieden_objectcb6c5
http://friedensbilder.gnm.de/content/frieden_objectcc318
http://friedensbilder.gnm.de/content/frieden_object1ad03a
http://friedensbilder.gnm.de/content/frieden_object1014e4
http://friedensbilder.gnm.de/content/frieden_object103cdd
http://friedensbilder.gnm.de/content/frieden_object178eb6
http://friedensbilder.gnm.de/content/frieden_object14de56
http://friedensbilder.gnm.de/content/frieden_object220f9
http://friedensbilder.gnm.de/content/frieden_object84b83
http://friedensbilder.gnm.de/content/frieden_object809d6
http://friedensbilder.gnm.de/content/frieden_object12333a
http://friedensbilder.gnm.de/content/frieden_objectca4e9
http://friedensbilder.gnm.de/content/frieden_objectcae32
http://friedensbilder.gnm.de/content/frieden_object10101c
http://friedensbilder.gnm.de/content/frieden_object1185d1
http://friedensbilder.gnm.de/content/frieden_object1232c4
http://friedensbilder.gnm.de/content/frieden_objectcbcad
http://friedensbilder.gnm.de/content/frieden_objectcaaad
http://friedensbilder.gnm.de/content/frieden_objectcc228
http://friedensbilder.gnm.de/content/frieden_object158b98
http://friedensbilder.gnm.de/content/frieden_objectcbf92
http://friedensbilder.gnm.de/content/frieden_objectcc8df
http://friedensbilder.gnm.de/content/frieden_objectcc2f2</t>
  </si>
  <si>
    <t xml:space="preserve">Valckenaar-Duyvesteyn, M. </t>
  </si>
  <si>
    <t xml:space="preserve">Fargue, Isaac Lodewijk de la</t>
  </si>
  <si>
    <t xml:space="preserve">Wit, Kornelis de</t>
  </si>
  <si>
    <t xml:space="preserve">Nieuwland, Isaac Lodewijk de la Fargue
Fargue, Isaack Louis la
Fargue van Nieuwland, Isaac Lodewijk la
Fargue van Nieuwland, Isaac Lodewijk de la</t>
  </si>
  <si>
    <t xml:space="preserve">Heins, Johann</t>
  </si>
  <si>
    <t xml:space="preserve">Schönig, Johann-Ulrich</t>
  </si>
  <si>
    <t xml:space="preserve">Borch, Gerard ter</t>
  </si>
  <si>
    <t xml:space="preserve">Ter Borch, Gerard
Borch, Gerard ter, de Oude
Borch, Gerhard ter
Terborch, Gerard
</t>
  </si>
  <si>
    <t xml:space="preserve">http://friedensbilder.gnm.de/content/frieden_object47f6c
http://friedensbilder.gnm.de/content/frieden_object0b2f</t>
  </si>
  <si>
    <t xml:space="preserve">Holeisen, Johann Christian</t>
  </si>
  <si>
    <t xml:space="preserve">Frele, A.</t>
  </si>
  <si>
    <t xml:space="preserve">Muijs, W.</t>
  </si>
  <si>
    <t xml:space="preserve">Barckhuysen, Jan Bernard</t>
  </si>
  <si>
    <t xml:space="preserve">T'Serclaes, Johann Christoph</t>
  </si>
  <si>
    <t xml:space="preserve">Amalie Elisabeth, Hessen-Kassel, Landgräfin </t>
  </si>
  <si>
    <t xml:space="preserve">Tserclaes von Tilly, Johann Christoph</t>
  </si>
  <si>
    <t xml:space="preserve">Leopold Wilhelm, Österreich, Erzherzog </t>
  </si>
  <si>
    <t xml:space="preserve">http://friedensbilder.gnm.de/content/frieden_object2dcab</t>
  </si>
  <si>
    <t xml:space="preserve">Wien</t>
  </si>
  <si>
    <t xml:space="preserve">http://friedensbilder.gnm.de/content/frieden_object1046e4</t>
  </si>
  <si>
    <t xml:space="preserve">Graz</t>
  </si>
  <si>
    <t xml:space="preserve">Ferdinandus III., Austriacus
Ferdinandus III., Hungaria, Rex
Ferdinand III., Allemagne, Empereur
Ferdinand III., Deutschland, Kaiser
Ferdinand III., Germania, Imperator
Ferdinandus III., Imperium Romano-Germanicum, Imperator
Ferdinandus III., Germania, Imperator
Ferdinandus III., Romanorum Imperator
Ferdinand III.
Ferdinand III
Ferdynand III, Habsburg
Ferdinand III, de Habsbourg
Ferdinando III, d'Asburgo
Fernando III, de Habsburgo
Ferdinand III, Kaiser
</t>
  </si>
  <si>
    <t xml:space="preserve">http://friedensbilder.gnm.de/content/frieden_object2eb08
http://friedensbilder.gnm.de/content/frieden_object2072b
http://friedensbilder.gnm.de/content/frieden_object65811
http://friedensbilder.gnm.de/content/frieden_object2eb4d
http://friedensbilder.gnm.de/content/frieden_object2eb9f
http://friedensbilder.gnm.de/content/frieden_object748cd
http://friedensbilder.gnm.de/content/frieden_object3580a
http://friedensbilder.gnm.de/content/frieden_object444a3
http://friedensbilder.gnm.de/content/frieden_object2ebe4
http://friedensbilder.gnm.de/content/frieden_object30779
http://friedensbilder.gnm.de/content/frieden_object3079e
http://friedensbilder.gnm.de/content/frieden_objecta58b7
http://friedensbilder.gnm.de/content/frieden_object2dcab
http://friedensbilder.gnm.de/content/frieden_object2201d
http://friedensbilder.gnm.de/content/frieden_object3273c
http://friedensbilder.gnm.de/content/frieden_objectb761c
http://friedensbilder.gnm.de/content/frieden_object3392f
http://friedensbilder.gnm.de/content/frieden_object6e9a2
http://friedensbilder.gnm.de/content/frieden_object29fc1
http://friedensbilder.gnm.de/content/frieden_object18c39
http://friedensbilder.gnm.de/content/frieden_object2d72e
http://friedensbilder.gnm.de/content/frieden_object10181a
http://friedensbilder.gnm.de/content/frieden_object1046e4
http://friedensbilder.gnm.de/content/frieden_object177608
http://friedensbilder.gnm.de/content/frieden_object18fa3c
http://friedensbilder.gnm.de/content/frieden_object31c6e
http://friedensbilder.gnm.de/content/frieden_object1029ef</t>
  </si>
  <si>
    <t xml:space="preserve">Berlin</t>
  </si>
  <si>
    <t xml:space="preserve">Anna Sophie, Braunschweig-Lüneburg, Herzogin</t>
  </si>
  <si>
    <t xml:space="preserve">Die GND hat die Dame zweimal drin (in unserem GND-Dump ist sie leider nicht drin), aber die korrekte Ansetzung lautet wohl: Anna Sophie, Braunschweig-Wolfenbüttel, Herzoginhttp://d-nb.info/gnd/1033720143http://d-nb.info/gnd/122252330</t>
  </si>
  <si>
    <t xml:space="preserve">Braunschweig, Georg von, Herzog
</t>
  </si>
  <si>
    <t xml:space="preserve">Lübeck</t>
  </si>
  <si>
    <t xml:space="preserve">Reich, Johann</t>
  </si>
  <si>
    <t xml:space="preserve">Theologe</t>
  </si>
  <si>
    <t xml:space="preserve">Volmar, Isaak</t>
  </si>
  <si>
    <t xml:space="preserve">Crane, Johann</t>
  </si>
  <si>
    <t xml:space="preserve">Rieden, Isaac Volmar von
Rieden, Isaacus Volmerus de
Rieden, Isaak Volmar von
Volcmar, Isaak
Vollmar, Isaac
Vollmarr, Isaac
Vollmar, Isaacg
Volmar, Isaac
Volmar, Isaacus
Volmar von Rieden, Isaak
Volmarus, Isaac
Volmarus, Isaacus
Volmerus, Isaacus
Wolmar, Isaac
Wolmar, Isaak
Erasmus, Irenicus
Erasmus, Irenus
Irenicus, Erasmus</t>
  </si>
  <si>
    <t xml:space="preserve">http://friedensbilder.gnm.de/content/frieden_object2ebe4
http://friedensbilder.gnm.de/content/frieden_object2dcab
http://friedensbilder.gnm.de/content/frieden_object84bb3
http://friedensbilder.gnm.de/content/frieden_object177731</t>
  </si>
  <si>
    <t xml:space="preserve">Krane, Johann
Crane, Johannes
Krane, Johannes
Crane, Johan
Crane, Ioannes de
Krane, Johann von
Crane, Johann Baptist von
Krane, Johann Baptist von</t>
  </si>
  <si>
    <t xml:space="preserve">Trauttmansdorff, Maximilian von</t>
  </si>
  <si>
    <t xml:space="preserve">
Christina, Sverige, Drottning
Christina, von Schweden
Christina, Suecia, Regina
Christina, Suetia, Regina
Christina, Svecia, Regina
Christina, Svetia, Regina
Kristina, Suecia, Regina
Cristina, Svezia, Regina
Cristina, di Svezia
Christina, Swerige, Drotning
Kristina, Sverige, Drottning
Krystyna
Cristina, de Suecia
Christine, Queen, Scholar, Sweden, Italy
Cristina di Svezia, Queen, Scholar, Sweden, Italy
Christina von Schweden, Queen, Scholar, Sweden, Italy
Christina, van Zweden
Kristina, Drottning av Sverige
Christina, Queen of Sweden
Kristina, Queen of Sweden
Cristina, Regina Sueciaa</t>
  </si>
  <si>
    <t xml:space="preserve">http://friedensbilder.gnm.de/content/frieden_object2eb9f
http://friedensbilder.gnm.de/content/frieden_object444a3
http://friedensbilder.gnm.de/content/frieden_object2ebe4
http://friedensbilder.gnm.de/content/frieden_object2dcab
http://friedensbilder.gnm.de/content/frieden_object5f2bc
http://friedensbilder.gnm.de/content/frieden_object2dc20
http://friedensbilder.gnm.de/content/frieden_object24fb2
http://friedensbilder.gnm.de/content/frieden_object102cb6
http://friedensbilder.gnm.de/content/frieden_object177731
http://friedensbilder.gnm.de/content/frieden_object18fa3c
http://friedensbilder.gnm.de/content/frieden_object748cd</t>
  </si>
  <si>
    <t xml:space="preserve">Lamberg, Johann Maximilian von</t>
  </si>
  <si>
    <t xml:space="preserve">Trauttmannsdorff, Maximilian von
Trautmannsdorff, Maximilian von
Trautmannsdorf, Maximilian von
Trauttmannsdorf, Maximilian von
Trauttmannsdorff, ...
Trauttmansdorff-Weinsberg, Maximilian von
Trauttmansdorff und Weinsberg, Maximilian von</t>
  </si>
  <si>
    <t xml:space="preserve">http://friedensbilder.gnm.de/content/frieden_object2dcab
http://friedensbilder.gnm.de/content/frieden_object84bb3
http://friedensbilder.gnm.de/content/frieden_object177731</t>
  </si>
  <si>
    <t xml:space="preserve">Johann Ludwig, Nassau-Hadamar, Fürst</t>
  </si>
  <si>
    <t xml:space="preserve">Lamberg, Johann M. von
Lamberg, Giovanni Massimiliano di
Lambergh, Ioannes Maximilianus de
Lamberg, Johannes Maximilianus von</t>
  </si>
  <si>
    <t xml:space="preserve">Longueville, Henri de</t>
  </si>
  <si>
    <t xml:space="preserve">Oxenstierna, Johan Axelsson</t>
  </si>
  <si>
    <t xml:space="preserve">
Longewille, Henri de
</t>
  </si>
  <si>
    <t xml:space="preserve">http://friedensbilder.gnm.de/content/frieden_object2dcab
http://friedensbilder.gnm.de/content/frieden_object177731</t>
  </si>
  <si>
    <t xml:space="preserve">Avaux, Claude de Mesmes d'</t>
  </si>
  <si>
    <t xml:space="preserve">Axelius, I. O.
Axelius, J. O.
Axelius, Comes de Morea Australi
Oxenstierna, Johann Axelson
Axelius, Johannes Oxenstirna
Axelsohn, Johan Oxenstiern
Kimitho, Johannes Oxenstirna in
Kymitho, Johann Oxenstirn zu
Kymitho et Nynaas, Johannes Oxenstirna in
Ochsenstirn, Johann
Oxenstirn, Johann
Oxenstirn zu Kymitho, Johann
Oxenstiern, Johan
Oxenstiern, Johan, Axelsohn
Oxenstiern Axelsohn, Johan
Oxenstierna, Johan
Oxenstierna, Johannes
Oxenstirna, Johan Ason
Oxenstirna, Johannes
Oxenstirna in Kimitho, Johannes
Oxenstirna in Kymitho et Nynaas, Johannes
Oxenstjerna, Johan von
Oxenstirna, Johann
Oxenstierna, Joannes
Oxenstierna, Johann</t>
  </si>
  <si>
    <t xml:space="preserve">Adler Salvius, Johan</t>
  </si>
  <si>
    <t xml:space="preserve">Des Mesmes D'Avaux, Claude
Mesmes D'Avaux, Claude des
Mesmes, Claude de
Mesmes d'Avaux, Claude de
Avaux, ... d'
Mesmes d'Avaux, Claudius de
Avaux, Claudius de Mesmes d'
DesMesmes D'Avaux, Claude
Mesmes, Claudius de
Memmius, Claudius
Avaux, Claude de Mesmes d', Graf, Politiker, Diplomat
Avaux, Claude de Mesmes d', Comte, Homme politique, Diplomate
Avaux, Claude de Mesmes d', Count, Politician, Diplomat
Des Mesmes D'Avaux, Claude, Graf, Politiker, Diplomat
Des Mesmes D'Avaux, Claude, Comte, Homme politique, Diplomate
Des Mesmes D'Avaux, Claude, Count, Politician, Diplomat
Mesmes D'Avaux, Claude des, Graf, Politiker, Diplomat
Mesmes D'Avaux, Claude des, Comte, Homme politique, Diplomate
Mesmes D'Avaux, Claude des, Count, Politician, Diplomat
Mesmes, Claude de, Graf, Politiker, Diplomat
Mesmes, Claude de, Comte, Homme politique, Diplomate
Mesmes, Claude de, Count, Politician, Diplomat
Mesmes d'Avaux, Claude de, Graf, Politiker, Diplomat
Mesmes d'Avaux, Claude de, Comte, Homme politique, Diplomate
Mesmes d'Avaux, Claude de, Count, Politician, Diplomat
Mesmes d'Avaux, Claudius de, Graf, Politiker, Diplomat
Mesmes d'Avaux, Claudius de, Comte, Homme politique, Diplomate
Mesmes d'Avaux, Claudius de, Count, Politician, Diplomat
Avaux, Claudius de Mesmes d', Graf, Politiker, Diplomat
Avaux, Claudius de Mesmes d', Comte, Homme politique, Diplomate
Avaux, Claudius de Mesmes d', Count, Politician, Diplomat
Mesmes, Claudius de, Graf, Politiker, Diplomat
Mesmes, Claudius de, Comte, Homme politique, Diplomate
Mesmes, Claudius de, Count, Politician, Diplomat
Memmius, Claudius, Graf, Politiker, Diplomat
Memmius, Claudius, Comte, Homme politique, Diplomate
Memmius, Claudius, Count, Politician, Diplomat</t>
  </si>
  <si>
    <t xml:space="preserve">Servien, Abel</t>
  </si>
  <si>
    <t xml:space="preserve">Adler-Salvius, Johan
Adler Salvius, Johannes
Adler-Salvius, Johann
Salvius, I. A.
Salvius, J. A.
Salvius, Johan
Salvius, Johann
Salvius, Johann Adler
Salvius, Johan Adler
Salvius, Johann Adler-
Adlerus, Johannes
Adler, Johann
Adlerus Salvius, Joannes
Adlerus Salvius, Ioannes
Adlerus Salvius, Johannes
Adler Salvius, Johann</t>
  </si>
  <si>
    <t xml:space="preserve">Neipperg, Wilhelm Reinhard von</t>
  </si>
  <si>
    <t xml:space="preserve">
Servient, Abel
Servien, ...
Boisdauphin, Abel Servien de</t>
  </si>
  <si>
    <t xml:space="preserve">Mavrocordat, Constantin</t>
  </si>
  <si>
    <t xml:space="preserve">http://friedensbilder.gnm.de/content/frieden_objectea3d6
http://friedensbilder.gnm.de/content/frieden_object1185d1</t>
  </si>
  <si>
    <t xml:space="preserve">Momartz, Caspar Ludwig</t>
  </si>
  <si>
    <t xml:space="preserve">
Mavrocordatos, Konstantinos
Consantin, Walachei, Wojewode
Constantin, Moldau, Wojewode
Constantinus, Moldavia, Princeps
Scarlati, Constantin
Scarlati, Constantinus
Scarlatti, Constantin</t>
  </si>
  <si>
    <t xml:space="preserve">Dishoecke, Jacob van</t>
  </si>
  <si>
    <t xml:space="preserve">Momartz, Kaspar Ludwig
Momars, Senior
Momars</t>
  </si>
  <si>
    <t xml:space="preserve">Pollarolo, Carlo Francesco</t>
  </si>
  <si>
    <t xml:space="preserve">De la Cerda Colonna, Lorenza</t>
  </si>
  <si>
    <t xml:space="preserve">Gran Contestabilessa del Regno di Napoli
Widmungsempfängerin</t>
  </si>
  <si>
    <t xml:space="preserve">Stettner, Johann Thomas</t>
  </si>
  <si>
    <t xml:space="preserve">De la Cerda y Aragon, Lorenza</t>
  </si>
  <si>
    <t xml:space="preserve">Porpora, Nicola</t>
  </si>
  <si>
    <t xml:space="preserve">Ketteler, Engelbert</t>
  </si>
  <si>
    <t xml:space="preserve">Leyser, Polycarp</t>
  </si>
  <si>
    <t xml:space="preserve">Kettler, Engelbert</t>
  </si>
  <si>
    <t xml:space="preserve">Sybille Elisabeth, geb. Herzogin zu Württemberg</t>
  </si>
  <si>
    <t xml:space="preserve">Hedwig, geb. aus königlichem Stamme Dänemark</t>
  </si>
  <si>
    <t xml:space="preserve">Philipp III.  Spanien, König</t>
  </si>
  <si>
    <t xml:space="preserve">Cambridge</t>
  </si>
  <si>
    <t xml:space="preserve">Perkins, William</t>
  </si>
  <si>
    <t xml:space="preserve">Marston-Jabbet</t>
  </si>
  <si>
    <t xml:space="preserve">Tuke, Thomas</t>
  </si>
  <si>
    <t xml:space="preserve">Ewald, Hermann</t>
  </si>
  <si>
    <t xml:space="preserve">Brinck, Wilhelm von dem</t>
  </si>
  <si>
    <t xml:space="preserve">Ewaldus, Hermannus</t>
  </si>
  <si>
    <t xml:space="preserve">Krämer, Gerhart</t>
  </si>
  <si>
    <t xml:space="preserve">Han, Christopher</t>
  </si>
  <si>
    <t xml:space="preserve">Buno, Johannes</t>
  </si>
  <si>
    <t xml:space="preserve">Braun, Hartmann</t>
  </si>
  <si>
    <t xml:space="preserve">Myccius, Jac</t>
  </si>
  <si>
    <t xml:space="preserve">Braun, Hartman
Braun, Hartmannus
Bruno, Hartmannus
Bruno, Hartmann</t>
  </si>
  <si>
    <t xml:space="preserve">Reyserus, Johannes</t>
  </si>
  <si>
    <t xml:space="preserve">Rupersburg, Henricus</t>
  </si>
  <si>
    <t xml:space="preserve">Rupersburg, Johann</t>
  </si>
  <si>
    <t xml:space="preserve">Dresden</t>
  </si>
  <si>
    <t xml:space="preserve">Hoë von Hoënegg, Matthias</t>
  </si>
  <si>
    <t xml:space="preserve">Kurfürstlich-Sächsischer Hofprediger</t>
  </si>
  <si>
    <t xml:space="preserve">&amp;nbsp;&amp;nbsp;&amp;nbsp;&amp;nbsp; http://d-nb.info/gnd/119521431&amp;nbsp;Ev.-luther. Theologe; aus Wien; 1597 in Wittenberg immatrikuliert, 1598 Respondent in Wittenberg; 1602 kursächs. Hofprediger; 1603 Superintendent in Plauen; 1611 im Direktorium der dt. Kirche in Prag; 1613 Oberhofprediger in Dresden, Konsistorialassessor</t>
  </si>
  <si>
    <t xml:space="preserve">Hoffkirchen, Wolff von</t>
  </si>
  <si>
    <t xml:space="preserve">Hoe von Hoenegg, Matthias</t>
  </si>
  <si>
    <t xml:space="preserve">Rudolf, Matthias</t>
  </si>
  <si>
    <t xml:space="preserve">Haenichen, Daniel</t>
  </si>
  <si>
    <t xml:space="preserve">Hafenreffer, Matthias</t>
  </si>
  <si>
    <t xml:space="preserve">
Haenich, Daniel
Henichen, Daniel
Henich, Daniel
Haenichius, Daniel
Haenichen, Daniel
Haenichen, Daniel, Hofprediger in Dresden
Haenichius, Daniel, Hofprediger in Dresden
Henichen, Daniel, Hofprediger in Dresden
Henich, Daniel, Hofprediger in Dresden</t>
  </si>
  <si>
    <t xml:space="preserve">Henri, IV. Frankreich, König</t>
  </si>
  <si>
    <t xml:space="preserve">Hiemer, Johann Heinrich</t>
  </si>
  <si>
    <t xml:space="preserve">Bick, Zacharias</t>
  </si>
  <si>
    <t xml:space="preserve">Fleischer, David</t>
  </si>
  <si>
    <t xml:space="preserve">Meyer, Wolfgang</t>
  </si>
  <si>
    <t xml:space="preserve">http://d-nb.info/gnd/100373666</t>
  </si>
  <si>
    <t xml:space="preserve">Basel</t>
  </si>
  <si>
    <t xml:space="preserve">Hübner, Johan-Jacob</t>
  </si>
  <si>
    <t xml:space="preserve">Hübner, Johann-Werner</t>
  </si>
  <si>
    <t xml:space="preserve">Hübner, Johan-Rudolph</t>
  </si>
  <si>
    <t xml:space="preserve">Ziegler, Christoph</t>
  </si>
  <si>
    <t xml:space="preserve">Räder, Christoff von</t>
  </si>
  <si>
    <t xml:space="preserve">Stein, Paul</t>
  </si>
  <si>
    <t xml:space="preserve">Hofprediger</t>
  </si>
  <si>
    <t xml:space="preserve">Sontra</t>
  </si>
  <si>
    <t xml:space="preserve">Friedrich, Ulrich</t>
  </si>
  <si>
    <t xml:space="preserve">Steinius, Paulus</t>
  </si>
  <si>
    <t xml:space="preserve">Hannemann, Ambrosius</t>
  </si>
  <si>
    <t xml:space="preserve">Heilmann, Johann Jacob</t>
  </si>
  <si>
    <t xml:space="preserve">Mansfeldischer Feldprediger</t>
  </si>
  <si>
    <t xml:space="preserve">Kilian, Wolf</t>
  </si>
  <si>
    <t xml:space="preserve">Campanus Vodnianus, Jah.</t>
  </si>
  <si>
    <t xml:space="preserve">Mentzer, Balthasar</t>
  </si>
  <si>
    <t xml:space="preserve">Raderecht, Daniel</t>
  </si>
  <si>
    <t xml:space="preserve">Friedrich Ulrich, Braunschweig, Herzog
Friederich Ulrich, Braunschweig, Herzog
Fridericus Ulricus, Brunsviga-Lunaeburgum, Dux
Fridericus Ulricus, Brunswiga-Lunaburga, Dux
Fridericus Huldericus, Brunsviga, Dux
Fridericus Ulricus, Brunswiga-Lunaeburgum, Dux
Fridericus Ulricus, Brunswicensis et Luneburgensis, Dux
Friedericus Huldericus, Brunsvica et Lunaeburgum, Dux
Fridericus Huldericus, Brunsvica et Lunaeburgum, Dux
Fridericus Uldaricus, Brunsvica et Lunaeburgum, Dux
Fried.-Huldrichus, Brunsvigius atque Lunaeburgius, Dux
Fridericus-Huldericus, Brunsvicensium &amp; Lunaeburgensium Dux
Fridericus-Udalricus, Brunsvicensis Princeps
Fridericus Huldaricus, Brunsviga-Lunaeburgum, Dux
Fridericus Huldericus, Brunovicensia, Princeps
Fridericus Huldericus, Brunsviga et Lunaeburgum, Dux
Fridericus Uldericus, Brunsviga, Dux
Fridericus Ulricus, Brunsviga et Lunaeburgum, Dux
Fridericus-Ulricus", Brunsviga et Lunaeburgum, Dux
Fridericus Huldericus, Brunsvicensis et Lunaeburgensis Dux
Fridericus Huldericus, Brunsvicensis ac Lunaeburgensis Dux</t>
  </si>
  <si>
    <t xml:space="preserve">Fleischer, Joachim</t>
  </si>
  <si>
    <t xml:space="preserve">evangelischer Theologe, Pfarrer</t>
  </si>
  <si>
    <t xml:space="preserve">Breslau</t>
  </si>
  <si>
    <t xml:space="preserve">Adams, Thomas</t>
  </si>
  <si>
    <t xml:space="preserve">Fleisserus, Joachimus
Fleisser, Joachim
Fleisserus, Ioachimus
Fleischer, Joachimus
Fleischer, Ioachimus</t>
  </si>
  <si>
    <t xml:space="preserve">Weitz, Johann</t>
  </si>
  <si>
    <t xml:space="preserve">Adams, Tho.</t>
  </si>
  <si>
    <t xml:space="preserve">Wilke, Andreas</t>
  </si>
  <si>
    <t xml:space="preserve">Wessel, Johannes</t>
  </si>
  <si>
    <t xml:space="preserve">Pastor in Liegnitz</t>
  </si>
  <si>
    <t xml:space="preserve">Heidenreich, Jacob</t>
  </si>
  <si>
    <t xml:space="preserve">Wesselus, Joannes
Wessel, Johann</t>
  </si>
  <si>
    <t xml:space="preserve">Georg, Rudolf</t>
  </si>
  <si>
    <t xml:space="preserve">Heidenreich, Jacobus
Heidenreichius, Jacobus</t>
  </si>
  <si>
    <t xml:space="preserve">Alard, Wilhelm</t>
  </si>
  <si>
    <t xml:space="preserve">Brocmann, Reiner</t>
  </si>
  <si>
    <t xml:space="preserve">Alardus, Wilhelmus
Alardus, Wilhelm
Alardus, Guilielmus
Alard, Wilhelm</t>
  </si>
  <si>
    <t xml:space="preserve">Scherm, Laurens</t>
  </si>
  <si>
    <t xml:space="preserve">Paupie, Pieter</t>
  </si>
  <si>
    <t xml:space="preserve">Kieboom, Johannes van den</t>
  </si>
  <si>
    <t xml:space="preserve">Sayer, Robert</t>
  </si>
  <si>
    <t xml:space="preserve">Zutman, Lambert</t>
  </si>
  <si>
    <t xml:space="preserve">Beeck, Anna</t>
  </si>
  <si>
    <t xml:space="preserve">Muntendam, Anzelmus </t>
  </si>
  <si>
    <t xml:space="preserve">Beek, Anna
Beeck, Anne
Beek, Anna van
Westerstee, Anna von</t>
  </si>
  <si>
    <t xml:space="preserve">Straet, Jan van der</t>
  </si>
  <si>
    <t xml:space="preserve">Bie, Erasmus de </t>
  </si>
  <si>
    <t xml:space="preserve">Vianen, Jan van</t>
  </si>
  <si>
    <t xml:space="preserve">Roman, Jan</t>
  </si>
  <si>
    <t xml:space="preserve">Wierix, Hieronymus</t>
  </si>
  <si>
    <t xml:space="preserve">Kiel, Cornelis</t>
  </si>
  <si>
    <t xml:space="preserve">Née, François Denis</t>
  </si>
  <si>
    <t xml:space="preserve">Roman, Pieter Jacobsz. </t>
  </si>
  <si>
    <t xml:space="preserve">Pompadour, Jeanne Antoinette Poisson, marquise de</t>
  </si>
  <si>
    <t xml:space="preserve">Servandoni, Giovanni N.</t>
  </si>
  <si>
    <t xml:space="preserve">Ruggieri, Gaetano</t>
  </si>
  <si>
    <t xml:space="preserve">Schottel, Justus Georg</t>
  </si>
  <si>
    <t xml:space="preserve">Dichter
Grammatiker
Linguist</t>
  </si>
  <si>
    <t xml:space="preserve">Einbeck</t>
  </si>
  <si>
    <t xml:space="preserve">Schottelius, Justus Georgius
Schottelus, Justus Georgius
D. J. G. S.
S., J. G.
J. G. S.
Schottel, Just Georg
Suchende, Der
Fontano
Schottel, Justus Georgius
Schottelius, Iustus-Georgius
Schottelius, Iustus Georgius
Varro, Teutonicus
Schottel, Justus G.
Schottelius, Justus G.
Schottelius, Justus-Georgius
Schottelius, Justus Georg</t>
  </si>
  <si>
    <t xml:space="preserve">Müller, David</t>
  </si>
  <si>
    <t xml:space="preserve">
Colerus, Fridericus Warner
Colerus, Fridericus Warnerus</t>
  </si>
  <si>
    <t xml:space="preserve">Brieg</t>
  </si>
  <si>
    <t xml:space="preserve">Scherffer, Wenzel</t>
  </si>
  <si>
    <t xml:space="preserve">Dichter</t>
  </si>
  <si>
    <t xml:space="preserve">G³ubczyce</t>
  </si>
  <si>
    <t xml:space="preserve">Richel, Johann, der Jüngere</t>
  </si>
  <si>
    <t xml:space="preserve">Cordion</t>
  </si>
  <si>
    <t xml:space="preserve">Bolderian</t>
  </si>
  <si>
    <t xml:space="preserve">http://friedensbilder.gnm.de/content/frieden_object29baa</t>
  </si>
  <si>
    <t xml:space="preserve">http://friedensbilder.gnm.de/content/frieden_object29e4c</t>
  </si>
  <si>
    <t xml:space="preserve">Bickham, George</t>
  </si>
  <si>
    <t xml:space="preserve">Sandby, Thomas</t>
  </si>
  <si>
    <t xml:space="preserve">Overton, Henry</t>
  </si>
  <si>
    <t xml:space="preserve">Weis, Jean-Martin</t>
  </si>
  <si>
    <t xml:space="preserve">Gheyn, Jacques de II.</t>
  </si>
  <si>
    <t xml:space="preserve">Heurne, Otto van</t>
  </si>
  <si>
    <t xml:space="preserve">Gheyn, Jaques de
Gheyn, Iacques de
Gheyn, Jacob de II.
Gheyn, Jacob van
Gheyn, Iacob de
Gheyn, Jakob de II.
Geyn, Jacob de
Geyn, Jakob de
Gheijn, Jacques de
Gheyn, Jacques de
Gheijn, Jacob de
Gheyn, Jacob de
Gheyn, Jacob de II
Gheyn, Jakob de</t>
  </si>
  <si>
    <t xml:space="preserve">Thevenard, P.</t>
  </si>
  <si>
    <t xml:space="preserve">Rammazeyn, Gerrit</t>
  </si>
  <si>
    <t xml:space="preserve">Moretus, Jan</t>
  </si>
  <si>
    <t xml:space="preserve">Scherffer, Andreas</t>
  </si>
  <si>
    <t xml:space="preserve">Moretus, Jan I.
Moretus, Jean
Moretus, Joannes
Moretus, Johannes
Moretus, Joannes, I.
Moretus, John
Moerentorf, John
Moretus, Johann
Moerentorf, Jan
Moerentorf, Johann
Mogrentorf, Johannes
Mourentorf, Jan
Mourentorf, Jan I.
Mourentorf, Jean</t>
  </si>
  <si>
    <t xml:space="preserve">Millner, Melchior</t>
  </si>
  <si>
    <t xml:space="preserve">Halman, Joachim-Augusto</t>
  </si>
  <si>
    <t xml:space="preserve">Machnern, Matthias</t>
  </si>
  <si>
    <t xml:space="preserve">Nußler, Martin</t>
  </si>
  <si>
    <t xml:space="preserve">evangelischer Theologe
Pfarrer</t>
  </si>
  <si>
    <t xml:space="preserve">Gerhard, Martin</t>
  </si>
  <si>
    <t xml:space="preserve">Nusslerus, Martinua
Nußlerus, Martinus
Nussler, Martin
</t>
  </si>
  <si>
    <t xml:space="preserve">Lindner, Paul Christoph</t>
  </si>
  <si>
    <t xml:space="preserve">Scherffer von Scherffenstein, Wenzel
Scherffer von Scharffenstein, Wenzel
Scherffenstein, Wencel Scherffer von
Scherffenstein, Wenzel S. von
Scherffern, Wencel
Scherffer, Wencel
Scherfer, Wenzeslaus
Scherfer, Wenceslaus
W. S.
S., W.
Scherffenstein, Wenzel
Scherffer von Scherffenstein, Wenzeslaus
Scherffer von Scherffenstein, Wencel</t>
  </si>
  <si>
    <t xml:space="preserve">Linderus, Paulus Christophorus</t>
  </si>
  <si>
    <t xml:space="preserve">Rostock</t>
  </si>
  <si>
    <t xml:space="preserve">Tscherning, Andreas</t>
  </si>
  <si>
    <t xml:space="preserve">Gerhardus, Martinus</t>
  </si>
  <si>
    <t xml:space="preserve">Bunzlau</t>
  </si>
  <si>
    <t xml:space="preserve">Löwenstein, Matthäus Appeles von</t>
  </si>
  <si>
    <t xml:space="preserve">Komponist
Kirchenlieddichter</t>
  </si>
  <si>
    <t xml:space="preserve">Tscherningius, Andreas
Tzscherning, Andreas
Tseherningius, Andreas
Tscherning</t>
  </si>
  <si>
    <t xml:space="preserve">Neustadt (Oberschlesien)</t>
  </si>
  <si>
    <t xml:space="preserve">Seidel, Johann</t>
  </si>
  <si>
    <t xml:space="preserve">Baumeister
Dekan in Wurzen
Senator in Leipzig
Leiter der Thomasschule</t>
  </si>
  <si>
    <t xml:space="preserve">Hussang, Johann</t>
  </si>
  <si>
    <t xml:space="preserve">Herman, Caspar</t>
  </si>
  <si>
    <t xml:space="preserve">Boelens, Adriaan</t>
  </si>
  <si>
    <t xml:space="preserve">Schoonebeek, Adriaan</t>
  </si>
  <si>
    <t xml:space="preserve">Panser, Symon</t>
  </si>
  <si>
    <t xml:space="preserve">Schoonebeek, A.
Schonebeek, A.
Asschoonebeck, Adrian
Schoonebeek, Adriaen
Schonebek, Adrian
Schoonebeeck, Adriaan
Schoonebeck, Adriaan
Schoonebeck, Adrien
Schoonenbeek, Adrien
Schoonebeek, Hadrianus
Schonenbeck, Adrian</t>
  </si>
  <si>
    <t xml:space="preserve">Ottens, Josua</t>
  </si>
  <si>
    <t xml:space="preserve">Panser, Simon
Panser, Symon Jupien
Panser, Symon J.
Panser, Symon I.</t>
  </si>
  <si>
    <t xml:space="preserve">Passe, Crispijn van de</t>
  </si>
  <si>
    <t xml:space="preserve">Ottens, I.
Ottens, Iosua
Ottens, Joshua
Ottens, Josue
Ottens, Josuam</t>
  </si>
  <si>
    <t xml:space="preserve">Kilian, Cornelius</t>
  </si>
  <si>
    <t xml:space="preserve">Passaeus, Crispinus, Senior
Passe, Crispin van
Passeus, Crispinus, Senior
Passe, Chrispijn de
Passe, Crispyn de
Passe, Chrispijn van de
Pass, Crispin van de
Passo, Crispino del
Passaeus, Crispinus
Passe, Crispin de
Passe, Crespin de
Pas, Crispian de
Pas, Crispin de
Pass., Crisp.
Passeus, Crispinus
Passe, Crispijn van de
Passaeus, Crispianus
Passe, Crispijn de</t>
  </si>
  <si>
    <t xml:space="preserve">Aldegrever, Heinrich</t>
  </si>
  <si>
    <t xml:space="preserve">Kilian, C. G.</t>
  </si>
  <si>
    <t xml:space="preserve">Dolendo, Zacharias</t>
  </si>
  <si>
    <t xml:space="preserve">Aldegraef, Heinrich
Trippemeker, Hinrik
Trippenmeker, Hinrik
Trippenmecker, Heinrich
Aldegrever, Albert
Aldegrever, Hinrich
Trippenmeker, Heinrich
Aldegrever, Henricus
Aldegraef, Albert</t>
  </si>
  <si>
    <t xml:space="preserve">Simon, Johannes</t>
  </si>
  <si>
    <t xml:space="preserve">Dolen, Za.</t>
  </si>
  <si>
    <t xml:space="preserve">Feinler, Johann</t>
  </si>
  <si>
    <t xml:space="preserve">Rembold, Matheus
Remboldt, Mattheus
Rembold, Matthaeus
Remboldus, Mattheus
Remboldt, Matheus
Rembolt, Mattheus</t>
  </si>
  <si>
    <t xml:space="preserve">Sengenwald, Georg</t>
  </si>
  <si>
    <t xml:space="preserve">Feinler, Johannes
Feinlerus, Johannes
J. F.
J. F. H.</t>
  </si>
  <si>
    <t xml:space="preserve">Ferber, Wolfgang</t>
  </si>
  <si>
    <t xml:space="preserve">Sengewald, Georg</t>
  </si>
  <si>
    <t xml:space="preserve">Bergen, Melchior</t>
  </si>
  <si>
    <t xml:space="preserve">Ferber, Wolffgang</t>
  </si>
  <si>
    <t xml:space="preserve">Thomae, Johannes</t>
  </si>
  <si>
    <t xml:space="preserve">Thomae, Johann</t>
  </si>
  <si>
    <t xml:space="preserve">Damon </t>
  </si>
  <si>
    <t xml:space="preserve">Gustav Adolf II., Sverige, Konung
Gustav Adolph
Gustav Adolph II., Sverige, Konung
Gustaf Adolf II., Sverige, Konge
Gustav Adolf II., Sverige, Kung
Gustavus, Magnus
Gustavus, Suecia, Rex
Gustavus II., Sverige, Kuning
Gustavus Adolphus, Sueci, Rex
Gustavus-Adolphus, Suecia, Rex
Gustavus-Adolphus II., Suecia, Rex
Gustavus Adolphus, Suecia, Rex
Gustavus Adolphus II., Suecia, Rex
Gustavus Adolphus, Svecia, Rex
Gustaf Adolf, Etonien, Herzog
Gustavus-Adolphus, Etonien, Herzog
Gustavus-Adolphus, Karelien, Herzog
Gustaf Adolf, Karelien, Herzog
Gustaf Adolf, Carelien, Herzog
Gustavus-Adolphus, Carelien, Herzog
Gustaf Adolf, zu Ingermanland
Gustavus-Adolphus, zu Ingermanland
Ingermanland, Gustaf Adolf zu
Ingermanland, Gustavus Adolphus zu
Gustave-Adolfe, Suede, Roi
Gustaf Adolf, Estland, Herzog
Gustavus Adolphus, Estland, Herzog
Gustavus Adolphus II., Svecia, Rex
Gustavus-Adolphus, Svecia, Rex
Gustavus-Adolphus II., Svecia, Rex
Gustavus Adolphus II., Swerige, Konnung
Gustavus Adolphus, Magnus
Gostavo Adolfo, Suetia, Re
Gustaff Adolph II., Sverige, Konung
Gustaf Adolf II., Sverige, Konung
Gustaf Adolf II, King of Sweden
Gustav Adolf II, King of Sweden
Gustaf II Adolf, King of Sweden</t>
  </si>
  <si>
    <t xml:space="preserve">http://friedensbilder.gnm.de/content/frieden_object2072b
http://friedensbilder.gnm.de/content/frieden_objecta58b7
http://friedensbilder.gnm.de/content/frieden_object84bb3
http://friedensbilder.gnm.de/content/frieden_objectcae0f
http://friedensbilder.gnm.de/content/frieden_object2df23
http://friedensbilder.gnm.de/content/frieden_objecteadf8
http://friedensbilder.gnm.de/content/frieden_object2dc3c
http://friedensbilder.gnm.de/content/frieden_object177731
http://friedensbilder.gnm.de/content/frieden_object1581ef</t>
  </si>
  <si>
    <t xml:space="preserve">Tilly, Jean T'Serclaes de</t>
  </si>
  <si>
    <t xml:space="preserve">Taubmann, Friedrich</t>
  </si>
  <si>
    <t xml:space="preserve">Marbais, Johann Tserclaes von Tilly und
Marbaise, Johannes Tserclaes de Tylli et
Marbeis, Johannes Tserclaes de Tylli et
Tilley, ... de
Tilley, Jean T'Serclaes de
Tilly, ... von
Tilly, Jean Tserclaes de
Tilly, Johann von
Tilly, Johann Tserclaes von
Tilly, Johann Tserklas von
Tilly, Johann Tzerclaes
Tilly, Johannes Tserclaes de
Tilly, Johannes Tserklas de
Tilly und Marbais, Johann Tserclaes von
T'Serclaes de Tilly, Jean
Tserclaes, Jean de Tilly
Tserclaes, Johann von Tilly
Tserclaes de Tylli et Marbeis, Johannes
Tylli, ... von
Tylli, Jean Tserclaes de
Tylli, Johann von
Tylli, Johann Tserclaes von
Tylli, Johann Tserklas von
Tylli, Johannes Tserclaes de
Tylli, Johannes Tserklas de
Tylli et Marbeis, Johannes Tserclaes de
Tylly, Johann Tserclaes von
Tylli, Johan von
Tilly, Jean T. de
Tylli, Johann T. von
Tilli, Johann T. von
Tilli, Johann
Tilly, Jean T'Serclaes, comte de
Tilley, Jean T'Serclaes, comte de
Tilly, Johann Tzerclaes, Graf</t>
  </si>
  <si>
    <t xml:space="preserve">http://friedensbilder.gnm.de/content/frieden_object2072b
http://friedensbilder.gnm.de/content/frieden_objecta58b7
http://friedensbilder.gnm.de/content/frieden_objecteadf8</t>
  </si>
  <si>
    <t xml:space="preserve">Loos, Georg Friedrich</t>
  </si>
  <si>
    <t xml:space="preserve">Taubmann, Friederich
Taubmann, Fridericus
Taubman, Friedrich
Taubmannus, Frid.
Taubmannus, Friedericus
Taubmanus, Fridericus
Taubmann, Friedrich
Taubmannus, Fridericus</t>
  </si>
  <si>
    <t xml:space="preserve">Busch, Johann</t>
  </si>
  <si>
    <t xml:space="preserve">Saubert, Johann</t>
  </si>
  <si>
    <t xml:space="preserve">Georg Rudolf, Schlesien-Liegnitz-Brieg, Herzog</t>
  </si>
  <si>
    <t xml:space="preserve">Saubertus, Iohannes
Saubertus, Johannes
Saubertus, Joannes
Saubert, Johannes
</t>
  </si>
  <si>
    <t xml:space="preserve">Ohlau</t>
  </si>
  <si>
    <t xml:space="preserve">Racknitz, Septimus von</t>
  </si>
  <si>
    <t xml:space="preserve">Georg Rudolf, Liegnitz, Herzog
Georg Rudolf, Liegnitz-Brieg, Herzog
Georg Rudolf, Schlesien, Herzog
Georg Rudolf, Schlesien zu Liegnitz und Brieg, Herzog
Georg Rudolph, Liegnitz, Herzog
Georg Rudolph, Schlesien, Herzog
Georg Rudolph, Schlesien-Liegnitz, Herzog
Georg Rudolph, Schlesien-Liegnitz-Brieg, Herzog
Georgius Rodulfus, Silesiae, Duc
Georgius Rudolphus, Silesia-Lignicium-Brega, Dux
Georgius Rudolphus, Silesia, Dux
Georg-Rudolff, Schlesien, Hertzog
Jerzy Rudolf
Liegnitz, Georg Rudolph von
Wunderbare, Der
Wunderbahre, Der</t>
  </si>
  <si>
    <t xml:space="preserve">Racknitz, Anna Catharina von</t>
  </si>
  <si>
    <t xml:space="preserve">Racknitz, Gall von</t>
  </si>
  <si>
    <t xml:space="preserve">
Schratt, Anna Catharina von
Schrattin, Anna Catharina von
Ragknitz, Anna Catharina von
Racknitz, Anna Katharina von
Schrott, Anna Catharina von</t>
  </si>
  <si>
    <t xml:space="preserve">Racknitz, Gustav von</t>
  </si>
  <si>
    <t xml:space="preserve">
</t>
  </si>
  <si>
    <t xml:space="preserve">Ragknitz, Sidonia-Elisabet von</t>
  </si>
  <si>
    <t xml:space="preserve">
</t>
  </si>
  <si>
    <t xml:space="preserve">Ragknitz, Gustav von </t>
  </si>
  <si>
    <t xml:space="preserve">Ragknitz, Sidonia-Elisabeth von
Rauchenberg, Sidonia-Elisabet von</t>
  </si>
  <si>
    <t xml:space="preserve">Danzig</t>
  </si>
  <si>
    <t xml:space="preserve">Opitz, Martin</t>
  </si>
  <si>
    <t xml:space="preserve">Dichter
Theoretiker</t>
  </si>
  <si>
    <t xml:space="preserve">Fleming, Paul</t>
  </si>
  <si>
    <t xml:space="preserve">Opitz von Boberfeld, Martin
Boberfeld, Martin Opitz von
Opiz von Boberfeld, Martin
Boberfeld, Martinus Opitius von
Opitz, Martinus
Opitzen, Martin
Opitzen, Martinus
Opiz, Martin
Opitius, Martin
Opitius, Mart.
Opitzius, Martinus
Opotius, Martinus
Opizen von Boberfeld, Martin
Oberfeld, Martin Opitz von
Opic, Martin
Opitius
Opitz
Opiz
Opizen von Boberfeld
M. O. V. B.
O. V. B., M.
B. M. V. O.
M. O. Y. B.
Opitius, Martinus
Opicius, Martinus</t>
  </si>
  <si>
    <t xml:space="preserve">http://friedensbilder.gnm.de/content/frieden_object2eb9f
http://friedensbilder.gnm.de/content/frieden_object1046e4</t>
  </si>
  <si>
    <t xml:space="preserve">Görzig</t>
  </si>
  <si>
    <t xml:space="preserve">Werder, Diederich von dem</t>
  </si>
  <si>
    <t xml:space="preserve">
Flemich, Paul
Flemigk, Paul
Fleming von Hartenstein, Paull
Flemingus, Paulus
Flemingius Hartenstein, Paulus
Flemming, Paul
Flemming, Paulus
Flemmingius, Paullus
M. P. F. V. H.
P. F.
P. F. V. H.
P. Fl.
Flemming, Paull</t>
  </si>
  <si>
    <t xml:space="preserve">Gröbzig</t>
  </si>
  <si>
    <t xml:space="preserve">Koenig, David</t>
  </si>
  <si>
    <t xml:space="preserve">Werder, Dietrich von dem
Werder, Diettrich von der
Werder, Dietherich von dem
Dieterich, von dem Werder
Werder, Dieterich von dem
Diederich, von dem Werder</t>
  </si>
  <si>
    <t xml:space="preserve">
Schoenburg, Christianus a
Schoenburg, Christianus de
</t>
  </si>
  <si>
    <t xml:space="preserve">Schönburg, Hans Heinrich von</t>
  </si>
  <si>
    <t xml:space="preserve">
</t>
  </si>
  <si>
    <t xml:space="preserve">Brackenhoff, Ernst</t>
  </si>
  <si>
    <t xml:space="preserve">Brackenhoff, Ernestus
Brackenhof, Ernestus
Brackenhof, Ernst</t>
  </si>
  <si>
    <t xml:space="preserve">Stoy, Michael</t>
  </si>
  <si>
    <t xml:space="preserve">Glaeserus, Enochus
Glaser, Enoch
Glaeserus, Enoch
Glaeser, Enoch
Glaeserus, Enoch.</t>
  </si>
  <si>
    <t xml:space="preserve">http://friedensbilder.gnm.de/content/frieden_object748f4</t>
  </si>
  <si>
    <t xml:space="preserve">Muhammad IV., Osmanisches Reich, Sultan</t>
  </si>
  <si>
    <t xml:space="preserve">Charles VI., Saint-Empire romain germanique, Empereur
Charles VI., Holy Roman Empire, Emperor
Carl VI., Kaiser
Carl VI.
Carolus VI., Romanorum Imperator
Carolus VI., Imperator Romanorum
Carolus VI., Imperium Romano-Germanicum, Imperator
Carolinus VI., Imperium Romanum, Imperator
Carl, Deutschland, Kaiser, VI.
Carolus VI., Germania, Imperator
Carolus III.
Carolus VI.
Carolus, Imperator, VI.
Carolus, Kaiser, VI.
Carolus, Austria, Archidux
Carolus, Austriacus
Carlo, Austria, Imperator, VI.
Carolus, Hispania, Monarchus
Carolus, Hispania, Rex, III.
Carolus, Espagne, Roy, III.
Charles, Espagne, Roi, III.
Charles VI., Allemagne, Empereur
Carlo, Spagne, Re, III.
Carlo, Roma, Imperador, VI.
Karl VI.
Karl, Deutschland, Kaiser, VI.
Karel, Keizer,VI.</t>
  </si>
  <si>
    <t xml:space="preserve">http://friedensbilder.gnm.de/content/frieden_objectb7a4e
http://friedensbilder.gnm.de/content/frieden_objectc6508
http://friedensbilder.gnm.de/content/frieden_objectca0e8
http://friedensbilder.gnm.de/content/frieden_objectca285
http://friedensbilder.gnm.de/content/frieden_objectca50e
http://friedensbilder.gnm.de/content/frieden_objectd5b94
http://friedensbilder.gnm.de/content/frieden_objectd5e16
http://friedensbilder.gnm.de/content/frieden_objecteb190
http://friedensbilder.gnm.de/content/frieden_object106360
http://friedensbilder.gnm.de/content/frieden_object1067ac
http://friedensbilder.gnm.de/content/frieden_object106d04
http://friedensbilder.gnm.de/content/frieden_object108620
http://friedensbilder.gnm.de/content/frieden_object1253ce
http://friedensbilder.gnm.de/content/frieden_object1aca4d
http://friedensbilder.gnm.de/content/frieden_object176b54
http://friedensbilder.gnm.de/content/frieden_object16cd73</t>
  </si>
  <si>
    <t xml:space="preserve">Morosini, Francesco</t>
  </si>
  <si>
    <t xml:space="preserve">
Mahomet IV., Osmanisches Reich, Sultan
Mahometus IV., Osmanisches Reich, Sultan
Mehemmed IV., Osmanisches Reich, Sultan
Mehmet IV., Osmanisches Reich, Sultan
Mohammed IV., Osmanisches Reich, Sultan
Muhammad, Sultan
Mehmed IV., Osmanisches Reich, Sultan
</t>
  </si>
  <si>
    <t xml:space="preserve">http://friedensbilder.gnm.de/content/frieden_object10a961
http://friedensbilder.gnm.de/content/frieden_object1aca4d</t>
  </si>
  <si>
    <t xml:space="preserve">Ibrahim, Osmanisches Reich, Sultan</t>
  </si>
  <si>
    <t xml:space="preserve">Morosini, Francisco
Morosini, Franciscus
Morosino, Frantz
Morosino, Franz
Mauroceni, Francisco
Morosini, Franceso
Moresini, Francesco
Peloponnesiaco
Peloponnesian
Peloponnesiakos</t>
  </si>
  <si>
    <t xml:space="preserve">Oranje-Nassau, Willem van</t>
  </si>
  <si>
    <t xml:space="preserve">Ibrahim I., Osmanisches Reich, Sultan
Deli Ibrahim
Ibrahim, Deli
</t>
  </si>
  <si>
    <t xml:space="preserve">Innozenz X., Papst</t>
  </si>
  <si>
    <t xml:space="preserve">G., Orange, Prince
Guilielmus, Arausica, Princeps
Guillem, Orange, Prince
Gulielmus, Comes Nassoviae
Gulielmus, Nassau, Comes
Gulielmus, Orange, Prince
Gulielmus, Princeps Auriacus
Wilhelm, Nassau, Graf
Wilhelm II., Niederlande, Statthalter
Wilhelm, Orange, Prince
Wilhelm, Oranien, Prinz, 1626-1650
Wilhelm II., Oranien, Prinz
Willem, Orange, Prince
Willem II., Oranje, Prins
Nassau, Willem van Oranje-
Orangius, Wilhelmus
Oranien-Nassau, Wilhelm von</t>
  </si>
  <si>
    <t xml:space="preserve">http://friedensbilder.gnm.de/content/frieden_object5ab30</t>
  </si>
  <si>
    <t xml:space="preserve">Richel, Johann</t>
  </si>
  <si>
    <t xml:space="preserve">Pamphilius, Johannes B.
Pamphilius, Johannes Baptista
Pamfili, Giovanni Battista
Panfili, Giovanni Battista
Innocenz X., Pabst
Pamfili, Giambattista
Panfili, Giambattista
Innocentius X., Papa
Innozenz X, Papst
Innozenz X, Pape
Innozenz X, Pope
Innocenz X, Papst
Innocenz X, Pape
Innocenz X, Pope
Innocent X, Papst
Innocent X, Pape
Innocent X, Pope
Innocentius X, Papst
Innocentius X, Pape
Innocentius X, Pope
Pamphilius, Johannes Baptista, Papst
Pamphilius, Johannes Baptista, Pape
Pamphilius, Johannes Baptista, Pope
Pamfili, Giovanni Battista, Papst
Pamfili, Giovanni Battista, Pape
Pamfili, Giovanni Battista, Pope
Panfili, Giovanni Battista, Papst
Panfili, Giovanni Battista, Pape
Panfili, Giovanni Battista, Pope
Pamfili, Giambattista, Papst
Pamfili, Giambattista, Pape
Pamfili, Giambattista, Pope
Panfili, Giambattista, Papst
Panfili, Giambattista, Pape
Panfili, Giambattista, Pope</t>
  </si>
  <si>
    <t xml:space="preserve">http://friedensbilder.gnm.de/content/frieden_objectc03ad
http://friedensbilder.gnm.de/content/frieden_object29fc1
http://friedensbilder.gnm.de/content/frieden_object30779
http://friedensbilder.gnm.de/content/frieden_object74407</t>
  </si>
  <si>
    <t xml:space="preserve">Osterhausen, Johann Siegmund von</t>
  </si>
  <si>
    <t xml:space="preserve">Osterhausen, Johann Joachim von</t>
  </si>
  <si>
    <t xml:space="preserve">Osterhausen, Johannes Siegmund von
Osterhausen, Johann Sigmund von
Osterhausen, Johannes Sigmund von
Osterhausen, Johann Sigismund von
Osterhausen, Johannes Sigismund von
Osterhausen, Hans Siegmund von
Osterhausen, Hans Sigmund von
Osterhausen, Hans Sigismund von
Osterhausen, Hanns Siegmund von
Osterhausen, Johann Sigmund</t>
  </si>
  <si>
    <t xml:space="preserve">Schärten zu Gleina, Philipp von</t>
  </si>
  <si>
    <t xml:space="preserve">Osterhausen, Johannes Joachim von
Osterhausen, Hans Joachim von
Osterhausen, Hans Jochim von</t>
  </si>
  <si>
    <t xml:space="preserve">Kannawurf, Adam Heinrich von</t>
  </si>
  <si>
    <t xml:space="preserve">Rugendas, Johann Lorenz</t>
  </si>
  <si>
    <t xml:space="preserve">Kannewurff, Adam Heinrich von
Kanneworff, Adam Heinrich von
Kannewurf, Adam Heinrich von
Kannewurff auf Schnellroda, Adam Heinrich von</t>
  </si>
  <si>
    <t xml:space="preserve">Nilson, Johannes Esaias</t>
  </si>
  <si>
    <t xml:space="preserve">Rugendas, Joh. Georg Lorenz</t>
  </si>
  <si>
    <t xml:space="preserve">Nessenthaler, Johann D.</t>
  </si>
  <si>
    <t xml:space="preserve">Nilson, J. E.
Nilson, Johann Esaias
Nilson, Johann E.
Nilson, Johannes E.</t>
  </si>
  <si>
    <t xml:space="preserve">Will, Johann Martin</t>
  </si>
  <si>
    <t xml:space="preserve">Nessenthaler, Johann David</t>
  </si>
  <si>
    <t xml:space="preserve">Schleuen, Johann David</t>
  </si>
  <si>
    <t xml:space="preserve">Will, M.
Will, J. M.
Will, Jean M.
Will, Johann M.
Willius, Johannes M.
Will, Joh. Mart.
Will, Martin
Will, Jean Martin
Will, Jean-Martin
Will, Johannes Martin
Will, Johannes Martinus
Will, J. Martin
Will, Io. Martin
Will, Joh. Martin
Wille, Johann Martin
Will, I. M.</t>
  </si>
  <si>
    <t xml:space="preserve">Berndt, Johann Oswald</t>
  </si>
  <si>
    <t xml:space="preserve">Schleuen, J. D.
Schleuen
Schleuen, Johannes David
Schleuen, I. D.
Schleuen, I. David
Schleuen, Johann D.
Schleuen sc</t>
  </si>
  <si>
    <t xml:space="preserve">Rein, Joseph Friedrich</t>
  </si>
  <si>
    <t xml:space="preserve">Berndt, I. O.</t>
  </si>
  <si>
    <t xml:space="preserve">Beck, Anton August</t>
  </si>
  <si>
    <t xml:space="preserve">Rein, Joseph Friederich
Rein, Joseph F.
Rein, Jos. Frid.
Rain, Joseph F.
Rain, Joseph Friedrich
Rein,Joseph Friederich</t>
  </si>
  <si>
    <t xml:space="preserve">Senftleben, Valentin</t>
  </si>
  <si>
    <t xml:space="preserve">
Beck, Ant. Aug.
Beck, A. A.</t>
  </si>
  <si>
    <t xml:space="preserve">Seiler, Johann</t>
  </si>
  <si>
    <t xml:space="preserve">Senfftleben, Valentin
Sanftlebius, Valentinus
Sanftleben, Valentin</t>
  </si>
  <si>
    <t xml:space="preserve">Wessel, Johann</t>
  </si>
  <si>
    <t xml:space="preserve">Baumann, Georg</t>
  </si>
  <si>
    <t xml:space="preserve">Baumann, Georg, d.J.
Baumann, Georgius
Bauman, Georg
Bauman, Georgius
Bawmann, Georg
Bawmann, Georgius
Bawman, Georg
Bawman, Georgius</t>
  </si>
  <si>
    <t xml:space="preserve">Cromwell, Oliver</t>
  </si>
  <si>
    <t xml:space="preserve">
Ferdinand I., Germania, Imperator
Ferdinand I., Hungaria, Rex
Ferdinandus I., Hungaria, Rex
Ferdinandus I., Germania, Imperator
Ferdinandus I., Imperium Romano-Germanicum, Imperator
Ferdinandus, Romanorum, Imperator
Ferdinandus, Pannonia et Bohemia, Rex
Ferdinandus, Bohemia, Rex
Ferdinandus I., Germania, Caesar
Ferdinand I., Allemagne, Empereur
Ferdinandus, Austria, Archidux
Ferdinandus, Rex
Ferdinand I.
Fernando I., Emperador
Ferdinand I., Kaiser
Ferdynand I.
</t>
  </si>
  <si>
    <t xml:space="preserve">http://friedensbilder.gnm.de/content/frieden_object177a5
http://friedensbilder.gnm.de/content/frieden_object19bb
http://friedensbilder.gnm.de/content/frieden_object1a336b</t>
  </si>
  <si>
    <t xml:space="preserve">Beverningk, Hieronijmus van</t>
  </si>
  <si>
    <t xml:space="preserve">Cromwell, Olivier
Crumwell, Oliver
Cromwel, Oliverius
Cromwel, Olivier
Oliver, Protector
Cronwellius, Oliverius
Cronwell, Oliver</t>
  </si>
  <si>
    <t xml:space="preserve">http://friedensbilder.gnm.de/content/frieden_object30779</t>
  </si>
  <si>
    <t xml:space="preserve">Witt, Johan de</t>
  </si>
  <si>
    <t xml:space="preserve">Beverningk, Hieronymus van
Beverningk, Hieronimus van
Beverningh, Hieronijmus van
</t>
  </si>
  <si>
    <t xml:space="preserve">Nieupoort, Willem</t>
  </si>
  <si>
    <t xml:space="preserve">Witt, Joannes de
Witt, Johann de
Witth, Jan de
H., D.
Witt, Johannes de
Wit, Johann de
Wit, Joan de
With, Joannes von
Witte, ...
DeWitt, Johan
Wiitt, Johan
Albinus, Janus
Witt, Jan de
Witt, Jean de
Wit, Johan de
Wit, Jean de
Wit, Jan de
De Witt, John
Witt, John de</t>
  </si>
  <si>
    <t xml:space="preserve">Perre, Johannes van den</t>
  </si>
  <si>
    <t xml:space="preserve">Nieuwpoort, Willem
Nieupoort, W.
Niportius, Guilielmus</t>
  </si>
  <si>
    <t xml:space="preserve">Jongestall, Allart Pieter van </t>
  </si>
  <si>
    <t xml:space="preserve">Perre, Paulus van de</t>
  </si>
  <si>
    <t xml:space="preserve">Lawrence, Henry</t>
  </si>
  <si>
    <t xml:space="preserve">Lambert, John</t>
  </si>
  <si>
    <t xml:space="preserve">Lamberto, Juan</t>
  </si>
  <si>
    <t xml:space="preserve">Èernyšëv, Pjotr G.</t>
  </si>
  <si>
    <t xml:space="preserve">Robinson, Thomas</t>
  </si>
  <si>
    <t xml:space="preserve">Saint-Sévérin d’Aragon, Alphonse Marie Louis de</t>
  </si>
  <si>
    <t xml:space="preserve">Robinsonus, Thomas</t>
  </si>
  <si>
    <t xml:space="preserve">Schlippenbach, Christoff Carl</t>
  </si>
  <si>
    <t xml:space="preserve">Schlippenbach, Christophorus Carl
Schlippenbach, Christoph Karl
Schlippenbach, Christoph Karl von</t>
  </si>
  <si>
    <t xml:space="preserve">http://friedensbilder.gnm.de/content/frieden_object2ebc9
http://friedensbilder.gnm.de/content/frieden_object2fcc1
http://friedensbilder.gnm.de/content/frieden_object3392f</t>
  </si>
  <si>
    <t xml:space="preserve">Grundherr, Ulrich</t>
  </si>
  <si>
    <t xml:space="preserve">
Fierer, Christoph
</t>
  </si>
  <si>
    <t xml:space="preserve">http://friedensbilder.gnm.de/content/frieden_object2ebc9
http://friedensbilder.gnm.de/content/frieden_object2fcc1</t>
  </si>
  <si>
    <t xml:space="preserve">Kress, Jobst Christoph</t>
  </si>
  <si>
    <t xml:space="preserve">Grundherr, Ulrich, Senior
Grundherrus, Ulricus</t>
  </si>
  <si>
    <t xml:space="preserve">Kress, Jobst Christoff</t>
  </si>
  <si>
    <t xml:space="preserve">Haid, Johann Philipp</t>
  </si>
  <si>
    <t xml:space="preserve">
Octavianus, Chiliades
Strephon
Strefon
Pegeus, Quirinus
Spielende, Der
Melethephilus, Dorotheus Eleutherius
Melethephilus, Dorotheus Eleutherus
Aletheius, Hygiophilus
Athyrus, Fabianus
Alcibiades, Silenus
Silenus Alcibiades
Calliope
Harsdoerferus, Georgius Philippus
Harsdorffer, Georgius Philipp
Chilias, Octavianus
Harsdorfer, Georg Philipp
Harsdorffer, Georgius Philippus
Harsdorfferus, Georgius Philippus
Harsdoerfferus, Georgius Philippus
Harsdorferus, Georgius Philippus
Harsdorf, Georg Philipp von
G. P. H.
Chiliades, Octavianus
Kunstspielende, Der
F. A.
Hygrophilus
Quirinum Pegeum</t>
  </si>
  <si>
    <t xml:space="preserve">Leizel, Balthasar Friedrich</t>
  </si>
  <si>
    <t xml:space="preserve">Leizelt, B. F.
Leitzel, Balthasar Friedrich
Leitzelt, Balthasar Friedrich
Leizelt, Balthasar Friedrich
Leitzelt, Baltassare Frederico
Leizel, Baltasar Friedrich
Leizel, Balthasar F.
Leizel, Balth. Fredric
Leizelt, Balthasar F.
Leitzelt, Balthasar F.</t>
  </si>
  <si>
    <t xml:space="preserve">Rizzardi, Giammaria</t>
  </si>
  <si>
    <t xml:space="preserve">
Guttenberg, Christoph Friedrich H. von und zu
Hoermann de Gutttenberg, Christoph Fridericus
</t>
  </si>
  <si>
    <t xml:space="preserve">Cornaro, Bernardo</t>
  </si>
  <si>
    <t xml:space="preserve">Rizzardi, Giovanni Maria
Rizzardi, Jo. Maria
Rizzardi, Joannes-Maria
Rizzardi, Gian-Maria</t>
  </si>
  <si>
    <t xml:space="preserve">Signori convittori del Collegio dei Nobili</t>
  </si>
  <si>
    <t xml:space="preserve">Frankfurt am Main</t>
  </si>
  <si>
    <t xml:space="preserve">Steffani, Agostino</t>
  </si>
  <si>
    <t xml:space="preserve">Castelfranco Veneto (Venedig)</t>
  </si>
  <si>
    <t xml:space="preserve">Steffanus, Augustinus
Steffano, Augustino
Piva, Gregorio
Stephani, Agostino
Steffano, Agostino
Stefani, Agostino
Staffani, Agostino</t>
  </si>
  <si>
    <t xml:space="preserve">Jaekelin, Johannes</t>
  </si>
  <si>
    <t xml:space="preserve">
Maximilian, Bayern, Kronprinz
Maximilian II, King of Bavaria
Max II, King of Bavaria
Maximilian Joseph II, King of Bavaria
</t>
  </si>
  <si>
    <t xml:space="preserve">Johann Sigismund, Brandenburg, Markgraf</t>
  </si>
  <si>
    <t xml:space="preserve">
Christian II., Sachsen, Herzog
Christian II., Saxe, Electeur
Christianus II., Sachsen, Herzog
Christianus II., Saxonia, Dux
Christianus II., Saxonia, Elector</t>
  </si>
  <si>
    <t xml:space="preserve">Buttlar, Asmus von</t>
  </si>
  <si>
    <t xml:space="preserve">Johann-Sigismund, Brandenburg, Markgraf</t>
  </si>
  <si>
    <t xml:space="preserve">Cesarini, Carlo Francesco</t>
  </si>
  <si>
    <t xml:space="preserve">San Martino Sassocorvaro, Urbino</t>
  </si>
  <si>
    <t xml:space="preserve">Ottoboni, Pietro</t>
  </si>
  <si>
    <t xml:space="preserve">Cesarini, Carlo del Violino
Violino Cesarini, Carlo del
Cesarini del Violino, Carlo
Violino, Carlo del
Violino, Carlo Cesarini del</t>
  </si>
  <si>
    <t xml:space="preserve">Scarlatti, Alessandro</t>
  </si>
  <si>
    <t xml:space="preserve">Otthoboni, Pietro
Ottobonus, Petrus
Otthobonus, Petrus
Ottoboni, Pietro, Cardinal, Librettiste
Ottoboni, Pietro, Cardinal, Librettist
Otthoboni, Pietro, Kardinal, Librettist
Otthoboni, Pietro, Cardinal, Librettiste
Otthoboni, Pietro, Cardinal, Librettist
Ottobonus, Petrus, Kardinal, Librettist
Ottobonus, Petrus, Cardinal, Librettiste
Ottobonus, Petrus, Cardinal, Librettist
Otthobonus, Petrus, Kardinal, Librettist
Otthobonus, Petrus, Cardinal, Librettiste
Otthobonus, Petrus, Cardinal, Librettist
Ottoboni, Pietro, Kardinal, Librettist
Ottoboni, Pietro, Cardinal</t>
  </si>
  <si>
    <t xml:space="preserve">Palermo</t>
  </si>
  <si>
    <t xml:space="preserve">Sattler, Basilius</t>
  </si>
  <si>
    <t xml:space="preserve">Scarlatti, Pietro Alessandro Gaspare
Scarlatti, Allessandro
Scarlatti, Alesandro
Scarlatti, Pietro A.
Scarlatti, A.
Scarlatti, Pietro Alessandro</t>
  </si>
  <si>
    <t xml:space="preserve">König, Johann Ulrich von</t>
  </si>
  <si>
    <t xml:space="preserve">Sadler, Basilius
Sattler, Aegidius
Sadtler, Basilius
Satler, Basilius
Satlerus, Basilius
Sattler, Aegidius Basilius
</t>
  </si>
  <si>
    <t xml:space="preserve">Keiser, Reinhard</t>
  </si>
  <si>
    <t xml:space="preserve">Pollio, Joachim</t>
  </si>
  <si>
    <t xml:space="preserve">Keyser, Reinhardt
Keyser, Rinardo
Cesare, Rinardo
</t>
  </si>
  <si>
    <t xml:space="preserve">Johann Georg, Sachsen, Herzog</t>
  </si>
  <si>
    <t xml:space="preserve">Pollio, Ioachimus
Pollio, Joachimus</t>
  </si>
  <si>
    <t xml:space="preserve">Tuckermann, Peter</t>
  </si>
  <si>
    <t xml:space="preserve">Sachsen, Johann G.
Johann Georg, Sachsen, Prinz
Sachsen, Johann Georg zu
Johann Georg, Duc de Saxe
Johann Georg, Duke of Saxonia
Johann Georg, Prinz von Sachsen
Johann Georg, Prince de Saxe
Johann Georg, Prince of Saxonia
Sachsen, Johann Georg zu, Prinz, Kunstsammler
Sachsen, Johann Georg zu, Prince, Collectionneur d'art
Sachsen, Johann Georg zu, Prince, Art collector
Johann Georg, Duke of Saxony
Sachsen, Johann Georg, Herzog zu
Johann Georg, Herzog zu Sachsen</t>
  </si>
  <si>
    <t xml:space="preserve">Siricius, Michael</t>
  </si>
  <si>
    <t xml:space="preserve">Tuckerman, Petrus
Tuckerman, Peter
Tuckermann, Petrus
Tuckermannus, Petrus</t>
  </si>
  <si>
    <t xml:space="preserve">eigentlich nicht der hier identifizierte, sondern folgender PND&amp;nbsp;&amp;nbsp;&amp;nbsp; http://d-nb.info/gnd/1037508122</t>
  </si>
  <si>
    <t xml:space="preserve">Sirich, Michael
Sirckes, Michael
Sircks, Michael</t>
  </si>
  <si>
    <t xml:space="preserve">Holwein, Elias</t>
  </si>
  <si>
    <t xml:space="preserve">
</t>
  </si>
  <si>
    <t xml:space="preserve">Gormann, Johannes Andreas</t>
  </si>
  <si>
    <t xml:space="preserve">Hollwein, Elias
Holewein, Elias
Holvinius, Elias</t>
  </si>
  <si>
    <t xml:space="preserve">Pronk, Cornelis</t>
  </si>
  <si>
    <t xml:space="preserve">Gormann, Johann Andreas</t>
  </si>
  <si>
    <t xml:space="preserve">Pronck, Cornelis
Pronk, C.</t>
  </si>
  <si>
    <t xml:space="preserve">Gustaf I., Sverige, Kung
Gustaf, Wasa
Gustaf Eriksson, Vasa
Gustaf Eriksson Vasa
Gustaf Wasa I., Sverige, Konung
Gustav, Wasa
Gustav Erikson, Wasa
Gustav Eriksson, Wasa
Eriksson, Gustav
Vasa, Gustaf Eriksson
Vasa, Gustav
Wasa, Gustav
Wasa, Gustav Erikson
Wasa, Gustav Eriksson
Gustav, Sverige, Kung, I
Gustaf I., Sverige, Konung</t>
  </si>
  <si>
    <t xml:space="preserve">Westen, M. Ter</t>
  </si>
  <si>
    <t xml:space="preserve">Henisius, Johannes
Heins, Johannes</t>
  </si>
  <si>
    <t xml:space="preserve">Pappenheim, Gottfried Heinrich zu</t>
  </si>
  <si>
    <t xml:space="preserve">Holk, Heinrich von</t>
  </si>
  <si>
    <t xml:space="preserve">Pappenhaim, Gottfried Heinrich zu
Pappenheim, Gottfried von
Pappenheim, Gottfried Heinrich von
Pappenhaim, Gottfried zu
Pappenhaimb, Gottfried zu
Pappenheimb, Gottfried Heinrich zu
Pappenheim, Godefridus Henricus de
Pappenheim, Gotfridus Henr. in
Bapenheim, Gottfried Heinrich zu
Bapenheim, Gottfriedt Heinrich zu
Bappenheim, Gottfried Heinrich zu</t>
  </si>
  <si>
    <t xml:space="preserve">http://friedensbilder.gnm.de/content/frieden_object2072b
http://friedensbilder.gnm.de/content/frieden_object31c6e</t>
  </si>
  <si>
    <t xml:space="preserve">Holck, Heinrich von
Holcke, Heinrich von
Holcke, Heinrich
Holckius, Henricus
Holckius, ...
Holk, Henrik
Holck, Henrik</t>
  </si>
  <si>
    <t xml:space="preserve">http://friedensbilder.gnm.de/content/frieden_object2072b</t>
  </si>
  <si>
    <t xml:space="preserve">Meel, Sebastian Wilhelm</t>
  </si>
  <si>
    <t xml:space="preserve">
Schenk von Castell, Markwart
Schenk von Castell, Marquard
Castell, Marquard Schenk von
Castell, Markwart Schenk von
Schenk von Castell, Marquardt II.
Castell, Marquardt von
Castell, Marquard Schenck von
Schenck von Castell, Marquard
Schenck a Castell, Marquardus</t>
  </si>
  <si>
    <t xml:space="preserve">Sattler, Erasmus Constantin</t>
  </si>
  <si>
    <t xml:space="preserve">Mehl, Sebastian Wilhelm</t>
  </si>
  <si>
    <t xml:space="preserve">Orenstirn, Benedict</t>
  </si>
  <si>
    <t xml:space="preserve">Ersten, Alexander</t>
  </si>
  <si>
    <t xml:space="preserve">Warschau</t>
  </si>
  <si>
    <t xml:space="preserve">
Friedrich August, Sachsen, Chur-Printz
Friedrich August, Sachsen, Kurprinz
Friedrich August, Sachsen, Prinz
Friedrich August, Sachsen, Herzog
Friedrich August III.
Friederich August, Polen, Prinz
Friedrich Augustus, Sachsen, Hertzog
Friederich Augustus, Polen, Prinz
Friederich Augustus, Sachsen, Herzog
Friedericus Augustus, Polen, Prinz
Fridericus Augustus, Saxonia, Elector
Fridericus Augustus, Saxonia, Elector, I.
Fridericus Augustus, Saxonia, Rex
Fridericus Augustus, Polonia, Rex, II.
Fridericus Augustus, Polonia, Rex
Frideric Auguste, Pologne, Roi
August III.
August, Polonia, Rex, II.
August II., der Starke
August, der Starke
Augustus III., Polonia, Rex
Auguste III., Pologne, Roi
</t>
  </si>
  <si>
    <t xml:space="preserve">http://friedensbilder.gnm.de/content/frieden_object80a15
http://friedensbilder.gnm.de/content/frieden_object809a4
http://friedensbilder.gnm.de/content/frieden_objectca0e8
http://friedensbilder.gnm.de/content/frieden_objectca81c
http://friedensbilder.gnm.de/content/frieden_objectca854
http://friedensbilder.gnm.de/content/frieden_objectcade6
http://friedensbilder.gnm.de/content/frieden_objectcae0f
http://friedensbilder.gnm.de/content/frieden_objectcb647
http://friedensbilder.gnm.de/content/frieden_objectcb6c5
http://friedensbilder.gnm.de/content/frieden_objectcb728
http://friedensbilder.gnm.de/content/frieden_objectcb756
http://friedensbilder.gnm.de/content/frieden_object6a461
http://friedensbilder.gnm.de/content/frieden_objectcbf92
http://friedensbilder.gnm.de/content/frieden_objectcc1ff
http://friedensbilder.gnm.de/content/frieden_objectcc318
http://friedensbilder.gnm.de/content/frieden_objectcc7e1
http://friedensbilder.gnm.de/content/frieden_objectcc867
http://friedensbilder.gnm.de/content/frieden_objectcc892
http://friedensbilder.gnm.de/content/frieden_objectcc960
http://friedensbilder.gnm.de/content/frieden_objectcc984
http://friedensbilder.gnm.de/content/frieden_object6ec5f
http://friedensbilder.gnm.de/content/frieden_object809d6
http://friedensbilder.gnm.de/content/frieden_object103c63
http://friedensbilder.gnm.de/content/frieden_object1210bf
http://friedensbilder.gnm.de/content/frieden_object14e06f
http://friedensbilder.gnm.de/content/frieden_object14f89e
http://friedensbilder.gnm.de/content/frieden_object152591
http://friedensbilder.gnm.de/content/frieden_object176797
http://friedensbilder.gnm.de/content/frieden_object1792af
http://friedensbilder.gnm.de/content/frieden_object192b3a</t>
  </si>
  <si>
    <t xml:space="preserve">Katharina II., Russland, Zarin</t>
  </si>
  <si>
    <t xml:space="preserve">
Marie Terezie
Theresia, Augustissima
Therese
Maria Theresia, Imperatrice
Maria Teresa, Imperatrice
Maria Theresia, Empress of the Roman-German Empire
Maria Theresia, Archiduchesse d'Autriche
Maria Theresia, Archduchess of Austria
Maria Theresia, Queen of Hungary and of Bohemia
Maria Theresia, Empress of Austria
Maria Theresia, Kaiserin von Deutschland
</t>
  </si>
  <si>
    <t xml:space="preserve">http://friedensbilder.gnm.de/content/frieden_objecte3d4
http://friedensbilder.gnm.de/content/frieden_object80a15
http://friedensbilder.gnm.de/content/frieden_object809f4
http://friedensbilder.gnm.de/content/frieden_object28f38
http://friedensbilder.gnm.de/content/frieden_object6a129
http://friedensbilder.gnm.de/content/frieden_object84b83
http://friedensbilder.gnm.de/content/frieden_object809a4
http://friedensbilder.gnm.de/content/frieden_objectca50e
http://friedensbilder.gnm.de/content/frieden_object6a461
http://friedensbilder.gnm.de/content/frieden_objectcbcad
http://friedensbilder.gnm.de/content/frieden_objectcc7b9
http://friedensbilder.gnm.de/content/frieden_objectcc7e1
http://friedensbilder.gnm.de/content/frieden_object6ec5f
http://friedensbilder.gnm.de/content/frieden_objecteb9b9
http://friedensbilder.gnm.de/content/frieden_object809d6
http://friedensbilder.gnm.de/content/frieden_object118017
http://friedensbilder.gnm.de/content/frieden_object125818
http://friedensbilder.gnm.de/content/frieden_object14f3ed
http://friedensbilder.gnm.de/content/frieden_object14f89e
http://friedensbilder.gnm.de/content/frieden_object152509
http://friedensbilder.gnm.de/content/frieden_object1aca4d
http://friedensbilder.gnm.de/content/frieden_object176797
http://friedensbilder.gnm.de/content/frieden_objectcb647
http://friedensbilder.gnm.de/content/frieden_objectcb549
http://friedensbilder.gnm.de/content/frieden_objectcb6c5
http://friedensbilder.gnm.de/content/frieden_objectcc2f2
http://friedensbilder.gnm.de/content/frieden_objectcc318
http://friedensbilder.gnm.de/content/frieden_object1ad03a
http://friedensbilder.gnm.de/content/frieden_object1014e4
http://friedensbilder.gnm.de/content/frieden_object1210bf</t>
  </si>
  <si>
    <t xml:space="preserve">
Caterina II., Russia, Imperatrice
Caterina II., Russia, Zarina
Catharina II.
Sophie Auguste, Anhalt-Zerbst, Prinzessin
Catharina II., Russia, Imperatrix
Catharina II., Russland, Kaiserin
Catharina II., Russland, Zarin
Catharina Alexiewna
Catharina Alexiewna, Russland, Kaiserin
Catharina Alexiejewna, Russland, Kaiserin
Catharine II., Russland, Kaiserin
Catherine II., Russia, Empress
Catherine, la Grande
Caterine, Russie, imperatrice
Cathirine II.
Cathirine II., Russland, Zarin
Cathirine Alexiievna, Russie, Grand-Duchesse
Catterina II.
Ekaterina II., Rossija, Carica
Ekaterina II, Rossijskaja carica
Ekaterina II., Rossija, Imperatrica
Ekaterina II., Imperatrica
Ekaterina II., Russland, Zarin
Ekaterina II, Zarin von Russland
Ekaterina II., Russland, Kaiserin
Ekaterina Alekseevna II., Rossija, Imperatrica
Ekaterina Alekseevna, Russland, Zarin
Ekaterina Alekseevna II., Rossija, Carica
Ekaterina Aleksievna II., Rossija, Imperatrica
Ekaterina, Velikaja
Ekaterina II., Imperatrica vserossijskaja
Ekaterina
Aecaterina, Secunda
Jekaterina Alexejewna II., Rossija, Carica
Katharina II.
Katarzyn II., carowa Rosji
Katharina, die Große
Katharina II., Russland, Kaiserin
Katharina Alexejewna, Russland, Zarin
Katharina Alexiewna, Engern, Herzogin
Katharina Alexiewna, Sachsen, Herzogin
Katharina Alexiewna, Westphalen, Herzogin
Sophie Friederike Auguste, Anhalt-Zerbst, Prinzessin
Anhalt-Zerbst, Sophie Auguste Friederike von
Catherina II., van Rusland
Catherina II., Rusland, Tsarina
Katarina, Die Grosse
Katarina II.
I. K. M. d. K. a. R.
J. K. M. D. K. a. R.
J. M. d. K. a. R.
Catherine, the Great
Ekaterina II, Empress of Russia
Catherine II, Zarin von Russland
Catherine II, Empress of Russia
Katharina II, Empress of Russia
Katharina, die Grosse, Zarin von Russland
Katharina, die Grosse, Empress of Russia
Katharina, Zarin von Russland 2
Katharina 2, Russland, Zarin
Catharina II, Zarin von Russland
Katharina II, Zarin von Russland
Katharina, die Grosse
Katharina II, Kaiserin von Russland
Katharine II., Russland, Kaiserin
Kathrina, Russland, Kaiserin
</t>
  </si>
  <si>
    <t xml:space="preserve">http://friedensbilder.gnm.de/content/frieden_object80a15
http://friedensbilder.gnm.de/content/frieden_object84b83
http://friedensbilder.gnm.de/content/frieden_objectcc2f2
http://friedensbilder.gnm.de/content/frieden_object1170e7
http://friedensbilder.gnm.de/content/frieden_object16b159</t>
  </si>
  <si>
    <t xml:space="preserve">Karschen, A. L. </t>
  </si>
  <si>
    <t xml:space="preserve">http://friedensbilder.gnm.de/content/frieden_objecteb190
http://friedensbilder.gnm.de/content/frieden_object1185d1</t>
  </si>
  <si>
    <t xml:space="preserve">Becher, Johannes R.</t>
  </si>
  <si>
    <t xml:space="preserve">Morhof, Daniel Georg</t>
  </si>
  <si>
    <t xml:space="preserve">Literaturhistoriker
Polyhistor</t>
  </si>
  <si>
    <t xml:space="preserve">Becher, Johannes Robert
Sebastian, Johann
Becher, ...
Becher, Jochanes
Becher, Iogannes
Bekher, Iogannes R.
Sebastian
Becher, Johannes
Becher, Johann R.
Becher, Joh. R.
Becher, J. R.</t>
  </si>
  <si>
    <t xml:space="preserve">Wismar</t>
  </si>
  <si>
    <t xml:space="preserve">Franck, Salomo</t>
  </si>
  <si>
    <t xml:space="preserve">Morhoff, Daniel
Morhofius, Dan. Georgius
Morhofius, D. G.
Morhov, Daniel Georg
Morhofius, Danielus Georgius
Morhofivs, Dan. Georg
M., D. G.
D. G. M.
Modestinus, Didacus Gelasius
Didacus Gelasius Modestinus
Morhof, Daniel
Morhof, Georg
Morhofius, Georgius
Morhof, Daniel George
Morhofius, Dan. Georg.
Morhofen, Daniel Georg
Morhoffius, Daniel
Morhoff, Daniel Georg
Morhoffius, Daniel Georgius
Morhofius, Daniel Georgius
Morhofus, Daniel Georgius
Morhovius, Daniel Georgius</t>
  </si>
  <si>
    <t xml:space="preserve">Werther, Johann David</t>
  </si>
  <si>
    <t xml:space="preserve">Frank, Salomo
Franck, Salomon
Frank, Salomon</t>
  </si>
  <si>
    <t xml:space="preserve">Karl I., Heiliges Römisches Reich, Kaiser</t>
  </si>
  <si>
    <t xml:space="preserve">Werther, Johann D.
Werther, Ioh. Dav.
Werther, Johann David, Sohn
Wertherus, Johannes David
Werthern, Johann David
Werther</t>
  </si>
  <si>
    <t xml:space="preserve">Widukind</t>
  </si>
  <si>
    <t xml:space="preserve">http://friedensbilder.gnm.de/content/frieden_object749a3
http://friedensbilder.gnm.de/content/frieden_object31d35
http://friedensbilder.gnm.de/content/frieden_object1029ef</t>
  </si>
  <si>
    <t xml:space="preserve">Mazarin, Jules</t>
  </si>
  <si>
    <t xml:space="preserve">Wittekind
Witekindus, Saxonia, Rex
Witikind, le Grand
Witichind, Westphalie, Duc
Witekindus, Rex Borealium
Widekind
Widekindus
Witikindus
Widechindus
Witichindus
Widekindus, Saxonia, Rex
Widechindus, Saxonia, Rex
Widechindus, Magnus
Wittekindus, Magnus
Witikindus, Magnus</t>
  </si>
  <si>
    <t xml:space="preserve">http://friedensbilder.gnm.de/content/frieden_object749a3
http://friedensbilder.gnm.de/content/frieden_object31cc1
http://friedensbilder.gnm.de/content/frieden_objectca81c
http://friedensbilder.gnm.de/content/frieden_objectcae0f
http://friedensbilder.gnm.de/content/frieden_object102893
http://friedensbilder.gnm.de/content/frieden_object30651</t>
  </si>
  <si>
    <t xml:space="preserve">Bouillon, Henri de LaTour D'Auvergne de</t>
  </si>
  <si>
    <t xml:space="preserve">Mazarein, Iulles
Mazarin, Cardinal
Mazarin, Kardinal
Mazarin, Julles
Mazarini, Cardinalis
Mazarini, Giulio
Masarini, Iulius
Mazarinus, Cardinalis
Mazarinus, Julius
Mazerino, Julio
Mazzarini, Giulio
Mazzarino, Giulio
Mazzarino, Giulio R.
Mazzarino, Giulio Raimondo
Mazzarino, Jules
Mazarin, Kardinal, Staatsmann, Italien, Frankreich
Mazarin, Cardinal, Homme d'Etat, Italie, France
Mazarin, Cardinal, Statesman, Italy, France
Mazzarino, Kardinal, Staatsmann, Italien, Frankreich
Mazzarino, Cardinal, Homme d'Etat, Italie, France
Mazzarino, Cardinal, Statesman, Italy, France
Mazarini, Jules, Kardinal, Staatsmann, Italien, Frankreich
Mazarini, Jules, Cardinal, Homme d'Etat, Italie, France
Mazarini, Jules, Cardinal, Statesman, Italy, France
Mazarini, Giulio, Kardinal, Staatsmann, Italien, Frankreich
Mazarini, Giulio, Cardinal, Homme d'Etat, Italie, France
Mazarini, Giulio, Cardinal, Statesman, Italy, France
Mazzarino, Giulio Raimondo, Kardinal, Staatsmann, Italien, Frankreich
Mazzarino, Giulio Raimondo, Cardinal, Homme d'Etat, Italie, France
Mazzarino, Giulio Raimondo, Cardinal, Statesman, Italy, France
Mazarin, Jules, Kardinal, Staatsmann, Italien, Frankreich
Mazarin, Jules, Cardinal, Homme d'Etat, Italie, France
Mazarin, Jules, Cardinal, Statesman, Italy, France</t>
  </si>
  <si>
    <t xml:space="preserve">http://friedensbilder.gnm.de/content/frieden_object30779
http://friedensbilder.gnm.de/content/frieden_object10a217
http://friedensbilder.gnm.de/content/frieden_object1c1065
http://friedensbilder.gnm.de/content/frieden_object1a3c26</t>
  </si>
  <si>
    <t xml:space="preserve">Maidalchini, Olimpia</t>
  </si>
  <si>
    <t xml:space="preserve">La Tour D'Auvergne, Henri de
Bouillon, Henri de
Bouillon, Henri de L.
La Tour D'Auvergne, Henry de
Tour D'Auvergne, Henri de la
Tour D'Auvergne, Henry de la
Auvergne, Henry de L. d'
Auvergne, Henri de L. d'
LaTour D'Auvergne, Henri de
LaTour D'Auvergne, Henry de
Bouillon, Henri de L. de
Turenne de Bouillon, Henri de L. de
Bouillon, Henri de La Tour d'Auvergne</t>
  </si>
  <si>
    <t xml:space="preserve">http://friedensbilder.gnm.de/content/frieden_object30779
http://friedensbilder.gnm.de/content/frieden_object1aca4d</t>
  </si>
  <si>
    <t xml:space="preserve">Rosen, Reinhold von</t>
  </si>
  <si>
    <t xml:space="preserve">Pamphili, Olimpia Maidalchini
Maidalchini, Olympia
Pamfili, Olimpia
Pamphili, Olimpia
Maidalchini-Pamphilj, Olimpia
Maidalchini Pamphilj, Olimpia
Donna Olimpia
</t>
  </si>
  <si>
    <t xml:space="preserve">Rinckart, Martin</t>
  </si>
  <si>
    <t xml:space="preserve">Rosa, Reinoldus a
Rosen, Reinhodt von</t>
  </si>
  <si>
    <t xml:space="preserve">Scultetus, Andreas</t>
  </si>
  <si>
    <t xml:space="preserve">Rinckart, Martinus
Rinckartius, Martinus
Rinckartus, Martinus
Rinckard, Martin
Rinckarden, Martin
Rinckardus, Martinus
Rinckhard, Martinus
Rinckhardus, Martinus
Rinckhart, Martinus
Ringhart, Martin
Rinkart, Martinus
Rinchart, Martin
Rinckhard, Martin
Rinckhardt, Martin
Rinckhart, Martin
Rinkart, Martin
Rinchardus, Martinus
Rinchard, Martin
Rinkhart, Martin</t>
  </si>
  <si>
    <t xml:space="preserve">Korn, Wilhelm Gottlieb</t>
  </si>
  <si>
    <t xml:space="preserve">Schultetus, Andreas</t>
  </si>
  <si>
    <t xml:space="preserve">Jachmann, Johann Gottlieb</t>
  </si>
  <si>
    <t xml:space="preserve">Korn, Wilhelm Bogumi³
Korn, Wilhelm
Korn, G. T.
Kornius, Guilielmus Theophilus</t>
  </si>
  <si>
    <t xml:space="preserve">Meiern, Johann Gottfried von</t>
  </si>
  <si>
    <t xml:space="preserve">Jachmann, Johannes Gottlieb
Jachmannus, Johannes Gottliebius
Iachmannus, Joannes Gottlieb
Iachmannus, Johannes Gottlieb
Iachmannus, Ioannes Gottlieb
Iachmannus, Iohannes Gottlieb
Iachmann, Iohannes Gottlieb
Jachmann, J. G.</t>
  </si>
  <si>
    <t xml:space="preserve">Rist, Johann</t>
  </si>
  <si>
    <t xml:space="preserve">Meiern, Johann Gottfried
Meiern, Johannes Godofredus de
Meiern, Joannes Godofredus de
Meiern, Joannes Gothofredus
Meiern, Joannes Gottfridus de
Meyern, Johann G. von
Meiern, Johannes G. de
Meier, Joannnes Godofredus de
Meier, Joannes G. de
Meiern, Joannes G. de
Meiern von Berghen, Johann G.
Meier, Johann Gottfried von
Meierus, Joannes G.
Meyer, Johann G. von
Meiern, Ioannes G. de
Meiern, Ioannes Godofredus de
Meieren, Johann G. von
Meiern, Gottfried von
Meiern, Johann G.
Meieren, Johannes G. de
Mejer, Johann G.
Meier, Johann Gottfried
Meyer, Johann Gottfried von
Meierus, Joannes Godofredus
Meier, I. J.</t>
  </si>
  <si>
    <t xml:space="preserve">Härtel, Zacharias, der Ältere</t>
  </si>
  <si>
    <t xml:space="preserve">J. R.
J.R.P.z.W.
Rist, Johann von
Rist, H.
Armatus, Baptista
Dafnis, aus Cimbrien
Daphnis, aus Cimbrien
Sanfteleben, Friedelieb von
Simfteleben, Friedelieb von
Palatin
Deutscher Palatin
Rist-Schop
Rist, Jean
Rist, Johan
Rist, Johannes
Risten, Johann
Ristius, Johannes
Palatinus
Rist, Jahan
Daphnis
Tirsis
Dafnis
Sanftleben, Friedelieb von
Rist, John</t>
  </si>
  <si>
    <t xml:space="preserve">Rebenlein, Jacob</t>
  </si>
  <si>
    <t xml:space="preserve">Friedrich Karl, Bamberg, Bischof</t>
  </si>
  <si>
    <t xml:space="preserve">Rebenlein, Jakob
Rebenlinus, Jacobus
Rebelein, Jacob
Rebenlin, Jacob</t>
  </si>
  <si>
    <t xml:space="preserve">Gercken, Johann Adolph</t>
  </si>
  <si>
    <t xml:space="preserve">
Friederich Carl, Bamberg, Bischof
Friderich Carl, Bamberg, Bischof
Friedrich Carl, Bamberg, Bischof
Fridericus Carolus, Bamberg, Bischof
Friedrich Carl, von Bamberg
Schoenborn, Friedrich Karl von
Fridericus Carolus, Bambergensis
Friedrich Karl, Bischof von Bamberg
Schoenborn, Friedrich Karl, Bischof, Deutschland
Schoenborn, Friedrich Karl, Bishop, Germany
</t>
  </si>
  <si>
    <t xml:space="preserve">Schultze, Johann Christoph Ludolph</t>
  </si>
  <si>
    <t xml:space="preserve">Gercke, Johann Adolf
Gercke, Johann Adolph
Gercken, Johann Adolf</t>
  </si>
  <si>
    <t xml:space="preserve">
Charles III., Espagne, Roi
Carolus III., Spanien
Carolus III., Hispania, Rex
Carolus, Sicilia, Rex
Carlo, di Borbone
Carlos III, Roi d'Espagne
Carlos III, King of Spain
Charles III, Roi d'Espagne
Charles III, King of Spain
Karl III, Roi d'Espagne
Karl III, King of Spain
Carlo VII, Roi de Naples
Carlo VII, King of Naples
Di Borbone, Carlo</t>
  </si>
  <si>
    <t xml:space="preserve">http://friedensbilder.gnm.de/content/frieden_object80a15
http://friedensbilder.gnm.de/content/frieden_objectd5b94
http://friedensbilder.gnm.de/content/frieden_objectd5e16
http://friedensbilder.gnm.de/content/frieden_object100c21</t>
  </si>
  <si>
    <t xml:space="preserve">
Georg August, Hannover, Kurprinz
Georg August, Hannover, Prinz
Georg II., Anglia, Rex
Georg, Braunschweig, Herzog
Georg, Braunschweig, Hertzog
Georg, der Andere
George II., England, King
George II., Irland, King
George II., Great Britain, King
George II., Great-Britain, King
George II., Great Britain, France and Ireland, King
George II., Grande Bretagne, Roi
Georgius II., Magna Britannia, Rex
Georgius II., Magna Britannia, Francia, Rex
Georgius II., Magna Britannia, Francia Et Hibernia, Rex
Georgius Augustus, Brunsvigia atque Luneburgia, Elector
Georgius Augustus, Brunsvigia atque Luneburgia, Electoratus
Georgius Augustus, Brunsviga atque Luneburgum, Elector
Georgius Augustus, Brunsvicum-Luneburgum, Electoratus
Georgius, Britannia et Hibernia, Rex
Georgius Augustus, Wallia, Princeps
Georgius, Wallia, Princeps
Georgius Secundus, Magna Britannia, Rex
</t>
  </si>
  <si>
    <t xml:space="preserve">http://friedensbilder.gnm.de/content/frieden_object80a15
http://friedensbilder.gnm.de/content/frieden_objecteb190
http://friedensbilder.gnm.de/content/frieden_object1014e4
http://friedensbilder.gnm.de/content/frieden_object1235cc
http://friedensbilder.gnm.de/content/frieden_object158b98</t>
  </si>
  <si>
    <t xml:space="preserve">
Ludovicus XV., France, roi
Ludovicus XV., Gallia, Rex
Louis XV., France, roi
Dauphin, ...
Louis XV, roi de France
Louis XV, King of France
Ludwig XV, roi de France
Ludwig XV, King of France
Louis XV., roi de France</t>
  </si>
  <si>
    <t xml:space="preserve">http://friedensbilder.gnm.de/content/frieden_object80a15
http://friedensbilder.gnm.de/content/frieden_objectcb620
http://friedensbilder.gnm.de/content/frieden_objectcc228
http://friedensbilder.gnm.de/content/frieden_objectcc2f2
http://friedensbilder.gnm.de/content/frieden_objectcc7b9
http://friedensbilder.gnm.de/content/frieden_objecteb190
http://friedensbilder.gnm.de/content/frieden_objecteb9b9
http://friedensbilder.gnm.de/content/frieden_object1185d1
http://friedensbilder.gnm.de/content/frieden_object1c9c21</t>
  </si>
  <si>
    <t xml:space="preserve">Zencker, Samuel</t>
  </si>
  <si>
    <t xml:space="preserve">Joseph I., Portugal, Rei
Giuseppe I., Portugal, Rei
Josephus I., Portugallia, Rex
</t>
  </si>
  <si>
    <t xml:space="preserve">http://friedensbilder.gnm.de/content/frieden_object80a15</t>
  </si>
  <si>
    <t xml:space="preserve">Hektor, Titus</t>
  </si>
  <si>
    <t xml:space="preserve">Zenker, Samuel</t>
  </si>
  <si>
    <t xml:space="preserve">Savelli, Federico di</t>
  </si>
  <si>
    <t xml:space="preserve">Hector, Titus</t>
  </si>
  <si>
    <t xml:space="preserve">Christian, Dänemark, Kronprinz</t>
  </si>
  <si>
    <t xml:space="preserve">Kronprinz</t>
  </si>
  <si>
    <t xml:space="preserve">Savelli, Friedrich von
Savello, Friedrich von
Savello, Federico di
Savelli, Federigo di
Savelli, Federigo</t>
  </si>
  <si>
    <t xml:space="preserve">http://friedensbilder.gnm.de/content/frieden_objecta58b7</t>
  </si>
  <si>
    <t xml:space="preserve">Friedrich V., Pfalz, Kurfürst</t>
  </si>
  <si>
    <t xml:space="preserve">Christian, Schleswig-Holstein, Herzog</t>
  </si>
  <si>
    <t xml:space="preserve">Heinrich I., Heiliges Römisches Reich, König</t>
  </si>
  <si>
    <t xml:space="preserve">Alexander VII., Papst</t>
  </si>
  <si>
    <t xml:space="preserve">
Clemente Augusto, Colonia, Arcivescovo
Clemens Augustus, Archiepiscopus Coloniensis
Clemens August, Bayern, Herzog
Clemens August, Paderborn, Bischof
Wittelsbach, Klemens August von
Clemens August
Klemens August
</t>
  </si>
  <si>
    <t xml:space="preserve">Chigi, Fabio
Chiesius, Fabius
Alexander VII., Pontifex Maximus
Philomathus
Alexandre VII., Pape
Alexander VII., Papa
Chisius, Fabius
Alessandro VII., Papa
Fabius, Episcopus Neritonensis
Alessandro VII, Pape
Alessandro VII, Pope
Chigi, Fabio, Papst
Chigi, Fabio, Pape
Chigi, Fabio, Pope
Chisius, Fabius, Papst
Chisius, Fabius, Pape
Chisius, Fabius, Pope
Philomathus, Papst
Philomathus, Pape
Philomathus, Pope
Alexander, Papa 7
Alexander, Pope VII
Alexander VII, Pape
Alessandro VII, Papa
Eusebius, Ernestus de
Alexander VII, Papa
Alexander VII, Pope
Alexander, Papst 7
Alexander, Papa, VII.
Alexander VII, Papst
Alessandro VII, Papst</t>
  </si>
  <si>
    <t xml:space="preserve">http://friedensbilder.gnm.de/content/frieden_object2dcab
http://friedensbilder.gnm.de/content/frieden_object1cee19</t>
  </si>
  <si>
    <t xml:space="preserve">
George Louis I., Great Britain, King
George Louis, Hannover, Elector
Georgius Ludovicus, Brunsvigia et Luneburgia, Dux
Georgius Ludovicus, Brunsvicus-Luneburgicus, Heros
Georgius Ludovicus, Dux Brunsvicensium et Luneburgensium
Giorgio I., Gran-Bretagna, Re
George I., Grande Bretagne, Roy
George I., Grande Bretagne, Roi
Georg Ludwig, Braunschweig, Herzog
Georgius Ludovicus I., Magna Britannia, Rex
Giorgio, Gran Brettagna, Re
George-Lewis, Great Britain, King
Georgius I., Magna Britannia, Rex
George I., Great Britain, King
George I., Groot-Britanje, Koning
Jerzy I.
</t>
  </si>
  <si>
    <t xml:space="preserve">Rosenhane, Schering</t>
  </si>
  <si>
    <t xml:space="preserve">
Pegnaranda, ... de
</t>
  </si>
  <si>
    <t xml:space="preserve">http://friedensbilder.gnm.de/content/frieden_object2dcab
http://friedensbilder.gnm.de/content/frieden_object84bb3
http://friedensbilder.gnm.de/content/frieden_object0b2f</t>
  </si>
  <si>
    <t xml:space="preserve">
Rosenhane, Shering
Rosenkane, Shering
Rosenhane, Schering von
Schering, Rosenhane
Schering, Rosenhane von
Schering, Rosenhane de
Rosenhane, Skering
Rosenhahn, Schering</t>
  </si>
  <si>
    <t xml:space="preserve">http://friedensbilder.gnm.de/content/frieden_object2dcab
http://friedensbilder.gnm.de/content/frieden_object84bb3
http://friedensbilder.gnm.de/content/frieden_object1094d3</t>
  </si>
  <si>
    <t xml:space="preserve">Reigersberg, Nikolaus Georg</t>
  </si>
  <si>
    <t xml:space="preserve">Mylonius, Matthias
Biorenklou, Matthias
Biorenklov, Matthias
Bjoernklou, Matthias
</t>
  </si>
  <si>
    <t xml:space="preserve">Leuber, Johann</t>
  </si>
  <si>
    <t xml:space="preserve">Raigersperg, Nicolaus Georgius de
Reigersberg, Nikolaus Georg von
Reigersberg, Nicolaus Georg von
Raigersperg, Nikolaus Georg
Raigersperg, Nikolaus Georg von</t>
  </si>
  <si>
    <t xml:space="preserve">Pistoris, Johann Ernst von</t>
  </si>
  <si>
    <t xml:space="preserve">Leuber, Joannes
Leuberus, Johannes
Leuberus, Joannes
Leuber, Johannes
Leuber, Ioannes</t>
  </si>
  <si>
    <t xml:space="preserve">Sayn-Wittgenstein, Johann zu</t>
  </si>
  <si>
    <t xml:space="preserve">Pistoris, Johann Ernst
Pistoris, Hans Ernst
Pistoris, Ioannes Ernestus
Pistoris auf Seußlitz, Hans Ernst von</t>
  </si>
  <si>
    <t xml:space="preserve">Wittgenstein, Johann zu Sayn-
Sayn-Wittgenstein-Hohenstein, Johann zu
Wittgenstein, Johann von
Sain et Wittgenstein, Iohannes de
Wittgenstein, Iohannes de Sain et
Johann VIII., Sayn-Wittgenstein-Hohenstein, Graf
Sayn-Wittgenstein-Hohenstein, Johann von
Hohenstein, Johann von Sayn-Wittgenstein-
Wittgenstein-Hohenstein, Johann von Sayn-
Sain, Jean de
Jean, Comte de Sain</t>
  </si>
  <si>
    <t xml:space="preserve">Langenbeck, Heinrich</t>
  </si>
  <si>
    <t xml:space="preserve">
Wesembeck, Matthaeus von
Wesenbeck, Matthaeus von
Wesenbecius, Matthaeus
Wesenbeck, Mathaeus von</t>
  </si>
  <si>
    <t xml:space="preserve">Langenbeck, Henricus
Langenbeek, Henricus</t>
  </si>
  <si>
    <t xml:space="preserve">Lampadius, Jacob</t>
  </si>
  <si>
    <t xml:space="preserve">Coeler, Chrysostomus
Coeler, Chrysostom
Coler, Chrysostomus
Koehler, Chrysostomus
Kolerus, Chrysostomus</t>
  </si>
  <si>
    <t xml:space="preserve">http://friedensbilder.gnm.de/content/frieden_object2dcab
http://friedensbilder.gnm.de/content/frieden_object84bb3</t>
  </si>
  <si>
    <t xml:space="preserve">Aretinus, Scipio
Lampadius, Jakob
Lampadus, Jacobus
Lampadius, Iacobus
Lampadius, Jacobus</t>
  </si>
  <si>
    <t xml:space="preserve">Keyser, Abraham</t>
  </si>
  <si>
    <t xml:space="preserve">
Varnbueler von und zu Hemmingen, Johann Konrad
Hemmingen, Johann Konrad Varnbueler von und zu
</t>
  </si>
  <si>
    <t xml:space="preserve">Merckelbach, Johann Georg von</t>
  </si>
  <si>
    <t xml:space="preserve">Kaeyser, Abraham
Kayser, Abraham
Kaiser, Abraham
Keiser, Abraham
Kayser, Abrahamus</t>
  </si>
  <si>
    <t xml:space="preserve">Scheffer, Reinhard</t>
  </si>
  <si>
    <t xml:space="preserve">Merckelbach, Iohannes Georgius a</t>
  </si>
  <si>
    <t xml:space="preserve">Fromhold, Johann</t>
  </si>
  <si>
    <t xml:space="preserve">Kress von Kressenstein, Jobst Christoph</t>
  </si>
  <si>
    <t xml:space="preserve">Fromhold, Johannes
Fromholdt, Johann
Fromholdt, Johannes
Fromhold, Ioannes
Fromhold, Ioh.</t>
  </si>
  <si>
    <t xml:space="preserve">Wolff von Todtenwart, Johann Jacob</t>
  </si>
  <si>
    <t xml:space="preserve">Kress, Jodocus Christophorus, junior
Kress von Kressenstein, Jodocus Christophorus
Kress, Jodocus Christophorus
Kressenstein, Jodocus Christophorus Kress von
Kress a Kressenstein, Jodocus Christophorus
Kress von Kressenstein, Jodocus Christoph
Kressenstein, Jobst Christoph Kress von
Kress von Kressenstein, Justus Christoph
Kress de Kressenstein, Justus Christophorus
Kressius de Kreßenstein, Jodocus Christophorus
Kressius de Kreßenstein  in Kraffts-Hof etc., Jodocus Christophorus
Kress von Kressenstein, Jobst Christoff
Kressen von Kressenstein auf Ketzelsdorff, Jobst Christoff</t>
  </si>
  <si>
    <t xml:space="preserve">Wolff von Todtenwart, Johannes Jacob
Todtenwart, Johann Jacob Wolff von
Todtenwart, Johannes Jacob Wolff von
Wolff von und zu Todtenwart, Johann Jacob
Wolff von und zu Todtenwart, Johann Jakob
Wolff von Todtenwart, Johann Jakob
Wolff von Todtenwart, Johannes Jakob
Todtenwart, Johann Jakob Wolff von
Todtenwart, Johannes Jakob Wolff von
Wolff von Todtenwarth, Johann Jacob
Wolff von Todtenwarth, Johann Jakob
Wolff von Todenwarth, Johann Jacob
Wolff von Todenwarth, Johann Jakob
Wolff von Todenwartt, Johann Jacob
Wolf von Todenwart, Ioh. Iac.
Wolf a Todenwartt, Ioa. Iacob
Wolff, Johann Jakob
Wolff, Johann Jacob
Wolff, Johannes Jakob
Wolff, Johannes Jacob
Wolff, Johannes Jacobus
Wolff, Johan. Jacobus
Wolf, Johann Jakob
Wolf, Johann Jacob
Wolff zur Todenwart, Johann Jakob
Wolff zur Todenwart, Johann Jacob
Wolff zur Todtenwart, Johann Jakob
Wolff zur Todtenwart, Johann Jacob
Wolf, Johann Jakob von Todtenwart
Wolf, Johann Jacob von Todtenwart
Wolfius, Johannes Jacobus
Wolffius, Johannes Jacobus
Wolfius von und zu Todtenwarth, Johannes Jacobus
Todenwar, Jean Jacques de
Todenwar, Iean Iacques de</t>
  </si>
  <si>
    <t xml:space="preserve">Otto, Marcus</t>
  </si>
  <si>
    <t xml:space="preserve">Meurer, Johann Christoph</t>
  </si>
  <si>
    <t xml:space="preserve">Otto, Markus
Otto, Marx
Ott, Marcus
Ott, Markus
Ott, Marx</t>
  </si>
  <si>
    <t xml:space="preserve">Heider, Valentin</t>
  </si>
  <si>
    <t xml:space="preserve">Meurerus, Johannes Christophorus
Meurerus, Joannes Christophorus
Meurer, Johannes Christoph
Meurer, Johannes Christophorus
Meurerus, Jo. Christophorus
Meurer, Johan Christoff</t>
  </si>
  <si>
    <t xml:space="preserve">Kerssenbrock, Ferdinand von</t>
  </si>
  <si>
    <t xml:space="preserve">Haider, Valentin
Heider, Valentinus</t>
  </si>
  <si>
    <t xml:space="preserve">Wachtendonck, Edmund Friedrich</t>
  </si>
  <si>
    <t xml:space="preserve">Hermann, Anton Heinrich, Freiherr von Velen</t>
  </si>
  <si>
    <t xml:space="preserve">Dinklage, Jobst Dietrich von</t>
  </si>
  <si>
    <t xml:space="preserve">Joseph, Friedrich Christian, Freiherr von Galen</t>
  </si>
  <si>
    <t xml:space="preserve">Weichs, Anton Franz Adam von</t>
  </si>
  <si>
    <t xml:space="preserve">Plettenberg, Johann Moritz von</t>
  </si>
  <si>
    <t xml:space="preserve">Droste von Fischering, Heidenreich Matthias</t>
  </si>
  <si>
    <t xml:space="preserve">Stael, Diederich Wilhelm</t>
  </si>
  <si>
    <t xml:space="preserve">Asseburg, Wilhelm Anton von der</t>
  </si>
  <si>
    <t xml:space="preserve">Droste, Ernst Konstantin von</t>
  </si>
  <si>
    <t xml:space="preserve">Asseburg, Wilhelm Anton von der, Freiherr
Wilhelmus Antonius, Paderbornae, Episcopus
Wilhelm Anton, Paderborn, Bischof
Wilhelm von Paderborn</t>
  </si>
  <si>
    <t xml:space="preserve">Oer, Franz Ludolph von</t>
  </si>
  <si>
    <t xml:space="preserve">Busche, Johann Georg von dem</t>
  </si>
  <si>
    <t xml:space="preserve">Droste, Ferdinand Philipp von</t>
  </si>
  <si>
    <t xml:space="preserve">Meschede, Wilhelm Werner Ferdinand von</t>
  </si>
  <si>
    <t xml:space="preserve">Hammerstein, Ernst August von</t>
  </si>
  <si>
    <t xml:space="preserve">Wolff-Metternich, August Wilhelm von</t>
  </si>
  <si>
    <t xml:space="preserve">Korff-Schmising, Hans Otto Heinrich von</t>
  </si>
  <si>
    <t xml:space="preserve">Roll, Carl Joseph</t>
  </si>
  <si>
    <t xml:space="preserve">Bevervorde, Christoph Friedrich Bernhard von</t>
  </si>
  <si>
    <t xml:space="preserve">Imhoff, Johann Christoph von</t>
  </si>
  <si>
    <t xml:space="preserve">
Carolus V., Imperium Romano-Germanicum, Imperator
Carolus V., Germania, Imperator
Carolus V., Romanorum Imperator
Charles V., Allemagne, Empereur
Charles V., Empereur
Charles, Burgund, Herzog
Charles-Quint
Charles, Quint
Karl V., Deutschland, Kaiser
Carolus V., Romanorum Rex
Carlos, Kastilien, Prinz
Karulus V., Imperator
Carlo V.
Karell V.
Carolus V., Keyser
Karolus V., Niemcy, Cesarz
Karolus V., Cesarz
Kaiser Karl V.
Karl V., Kaiser
Karl V., dt. Kaiser
Carol V.
Carolus V.
Carlo, Imperator, V.
Carolus, Quintus
Carlo, Germania, Imperatore, V.
Carlos, Alemania, Emperador, V.
Carlos, V.
Carol, Kaiser, V.
Carolus, Belgium, Princeps
Carolus, Caesar
Carolus, Caesar, V.
Carolus, Caesar Augustus, V.
Carolus, Hispania, Rex, I.
Carolus, I.
Carolus, Imperator Romanorum, V.
Carolus, Imperator
Carolus, Imperator, V.
Carolus, Imperium Romanum-Germanicum, Imperator, V.
Carolus, Kaiser, V.
Carolus, de vijfste
Charles, Germany, Emperor, V.
Charles, Romania, Emperor, V.
Charles, Emperor
Charles, Emperor, V.
Karl, V.
Karol, Kaiser, V.
Karel, Roomsches Ryce, Keyser, V.
Karl, Kaiser, V.
Karel, Keizer, V.
Carlo, Austria, Imperadore, V.
Charles, V.
Carolus, Roomsche Keyser, V.
Carl, Kayser, V.
Quint, Charles
Calr V, Kaiser</t>
  </si>
  <si>
    <t xml:space="preserve">http://friedensbilder.gnm.de/content/frieden_object12684
http://friedensbilder.gnm.de/content/frieden_object2201d
http://friedensbilder.gnm.de/content/frieden_objectd7db4
http://friedensbilder.gnm.de/content/frieden_object177a5
http://friedensbilder.gnm.de/content/frieden_object1c18
http://friedensbilder.gnm.de/content/frieden_object19bb
http://friedensbilder.gnm.de/content/frieden_object1030e2
http://friedensbilder.gnm.de/content/frieden_object1029ef
http://friedensbilder.gnm.de/content/frieden_object1aca4d
http://friedensbilder.gnm.de/content/frieden_object1a336b</t>
  </si>
  <si>
    <t xml:space="preserve">Geuder von Heroldsberg, Carl Benedikt</t>
  </si>
  <si>
    <t xml:space="preserve">Imhof, Johann Christoph von
Imhof, Jo. Christoph. de
Imhof, Joannes Christophorus de
Imhof, Johannes Christophorus de</t>
  </si>
  <si>
    <t xml:space="preserve">Volckamer von Kirchensittenbach, Christoph Gottlieb</t>
  </si>
  <si>
    <t xml:space="preserve">Geuder ab Hbg et Stein, Carl Ben.
Geuder ab Heroldsberg et Stein, Carolus Bened.
Geuder von Heroldsberg, Karl Benedikt
Geuder von Heroldsberg, Carl Benedict
Geuder von Heroltsberg, Carl Benedikt
Geuder von Heroltsberg, Karl Benedikt
Geuder von Heroltsberg, Carl Benedict
Heroldsberg, Carl Benedikt Geuder von
Heroldsberg, Karl Benedikt Geuder von
Heroldsberg, Carl Benedict Geuder von
Heroltsberg, Carl Benedikt Geuder von
Heroltsberg, Karl Benedikt Geuder von
Heroltsberg, Carl Benedict Geuder von
Geuder zu Heroldsberg, Carl Benedikt
Geuder zu Heroltsberg, Carl Benedikt
Geuder zu Heroldsberg, Karl Benedikt
Geuder zu Heroltsberg, Karl Benedikt
Geuder zu Heroldsberg, Carl Benedict
Geuder zu Heroltsberg, Carl Benedict
Geuder, Carl Benedikt
Geuder, Karl Benedikt
Geuder, Carl Benedict
Geuder, Carolus Benedictus
Geuder, Carol. Benedict.
Geuder ab Heroltsberg, Carolus Benedictus
Geuder ab Heroltsberg, Carol. Benedict.
Heroltsberg, Carolus Benedictus Geuder ab
Geuder von und zu Heroldsberg, Carl Benedict
Geuder von und zu Heroldsberg, Carl Benedikt
Geuder von und zu Heroldsberg, Karl Benedikt
Geuder von und zu Herolzberg, Carl Benedict
Geuder von und zu Herolzberg, Carl Benedikt
Geuder von Herolzberg, Carl Benedict
Geuder von Herolzberg, Carl Benedikt
Herolzberg, Carl Benedikt Geuder von und zu
Herolzberg, Carl Benedict Geuder von und zu</t>
  </si>
  <si>
    <t xml:space="preserve">Ebner, Hieronimus</t>
  </si>
  <si>
    <t xml:space="preserve">Volcamer, Christoph Theophil
Volckamer, Christoph Gottlieb
Volkamer, Christoph Gottlieb
Volcamerus, Christophorus Theophilus
Volcamer, Christoph Gottlieb
Volckamer, Christoph Theophil
Volkamer, Christoph Theophil
Kirchensittenbach, Christoph Gottlieb Volckamer von
Volckamer von Kirchensittenbach, Christoph Theophilus
Kirchensittenbach, Christoph Theophilus Volckamer von
Volckamer von Kirchensittenbach, Theophilus
Kirchensittenbach, Theophilus Volckamer von</t>
  </si>
  <si>
    <t xml:space="preserve">Holzschuher, Johann Sigmund von</t>
  </si>
  <si>
    <t xml:space="preserve">Ebner, Hieronymus
Ebner, Hieron
Ebner von Eschenbach, Hieronymus</t>
  </si>
  <si>
    <t xml:space="preserve">Pfinzing, Jakob Sigmund</t>
  </si>
  <si>
    <t xml:space="preserve">Volckamer, Georg</t>
  </si>
  <si>
    <t xml:space="preserve">Imhoff, Andreas</t>
  </si>
  <si>
    <t xml:space="preserve">Volcamer, Georg</t>
  </si>
  <si>
    <t xml:space="preserve">Holzschuher, Sigmund Gabriel</t>
  </si>
  <si>
    <t xml:space="preserve">Im Hof, Andreas, I.
Imhof, Andreas
Imhof, Endres
Imhoff, Endres
Im Hof, Endres
Im Hoff, Andreas
Im Hof, Andreas</t>
  </si>
  <si>
    <t xml:space="preserve">Holtzschuher, Sigmund Gabriel
Holtzschucher, Sigmundus-Gabriel
</t>
  </si>
  <si>
    <t xml:space="preserve">Tucher, Philipp Jakob</t>
  </si>
  <si>
    <t xml:space="preserve">Poemerus, Georgius Abrahamus
</t>
  </si>
  <si>
    <t xml:space="preserve">Tucher, Philippus Jacobus
Tucher, Philipp Jacob
Tucher von Simmelsdorf und Winterstein, Philipp Jacob
Tucher von Simmelsdorf, Philipp Jacob
Simmelsdorf, Philipp Jacob Tucher von
Donger, Philipp Jakob</t>
  </si>
  <si>
    <t xml:space="preserve">Karl, Lothringen, Prinz</t>
  </si>
  <si>
    <t xml:space="preserve">
C. F. V. H.
Fuerer von Heimendorf, Christoph
Fuerer ab Heimendorf, Christoph
Furer, Christophorus
Haymendorf von
Lilidor
Lilidor, I.
Furer ab Haimend., Christoph.
Furer ab Haymendorf, Christophorus
Haymendorf, Christophorus Furer ab
Fuerer, Christoph
Haymendorff von
C. F. v. H.</t>
  </si>
  <si>
    <t xml:space="preserve">Haugsdorf, Paul</t>
  </si>
  <si>
    <t xml:space="preserve">Carl, Lothringen, Prinz
Carl Alexander, Lothringen, Prinz
Carolus Alexander, Lotharingia, Dux
Charles Alexandre, Lorraine, Prince
Karl, Lothringen, Herzog
Karl, Lothringen-Bar, Herzog
Karl Alexander, Lothringen, Herzog
Karl Alexander, Lothringen, Prinz
Karl Alexander, Lothringen-Bar, Herzog
Karl Alexander, Niederlande, Generalstatthalter
Karl Alexander Emanuel, Lothringen, Herzog
Karl Alexander Emanuel, von Lothringen
Lothringen, Karl A. von
Lothringen, Karl Alexander von
Lorraine, Charles de
Lorraine, Charles-Alexandre de</t>
  </si>
  <si>
    <t xml:space="preserve">http://friedensbilder.gnm.de/content/frieden_object28f38
http://friedensbilder.gnm.de/content/frieden_object2225c
http://friedensbilder.gnm.de/content/frieden_objectca854
http://friedensbilder.gnm.de/content/frieden_object1185d1</t>
  </si>
  <si>
    <t xml:space="preserve">Werner, Adam Rudolph</t>
  </si>
  <si>
    <t xml:space="preserve">Haugsdorf, Paulus
Haugsdorfius, Paulus
Haugsdorph, Paul
Haugsdorff, Paul
Haugsdorphius, Paulus</t>
  </si>
  <si>
    <t xml:space="preserve">Joseph Wilhelm Ernst, Fürstenberg, Fürst</t>
  </si>
  <si>
    <t xml:space="preserve">Colloredo-Waldsee, Rudolph Joseph von</t>
  </si>
  <si>
    <t xml:space="preserve">Colloredo-Waldsee, Rudolf Joseph von
Colloredo, Rudolf
Colloredo, Rudolph Joseph von
Colloredo, Rudolph von
Colloredo-Mels, Rudolph von
Colloredo-Waldsee, Rudolph von
Colloredo-Mels und Waldsee, Rudolf von
Colloredo-Mels und Waldsee, Rudolf Joseph von
Colloredo-Mels und Waldsee, Rudolph von
Colloredo-Mels und Waldsee, Rudolph Joseph von
Colloredo-Melz und Waldsee, Rudolph von
Colloredo-Melz und Waldsee, Rudolph Joseph von
Mels und Waldsee, Rudolph von Colloredo-
Mels und Waldsee, Rudolph Joseph von Colloredo-
Waldsee, Rudolph von Colloredo-Mels und
Waldsee, Rudolph Joseph von Colloredo-Mels und
Rudolf, von Colloredo
Rudolf Josef, z Wallsee</t>
  </si>
  <si>
    <t xml:space="preserve">Stapel, Ernst</t>
  </si>
  <si>
    <t xml:space="preserve">Augustus, Gaius Iulius Caesar
Augustus, Cesar Octavianus
Augustus, Caesar
Augustus, Octavius Caesar
Augustus, Gaius Octavius
Augustus, Octavianus
Augustus, Gaius Julius
Augustus, Gaius Iulius Caesar Octavianus
Augustus, Gaius Julius Caesar Octavianus
Augustus, Iulius Caesar Octavianus
Augustus, Caius Julius Caesar
Augustus, Gaius I.
Augustus, Caius J.
Augustus, Cajus Julius Caesar Octavianus
Auguste
Auguste, Empereur
Augustus
Augustus Caesar
Augustus, Romanus
Augustus, Verfasser der Res Gestae
Augustus, Kaiser
Augustus, Divus
Augustus, Imperium Romanum, Caesar
Augustus, Imperium Romanum, Imperator
Augustus, Roemisches Reich, Kaiser
Octavianus, Gaius Julius Caesar
Octavius Augustus, Gaius
Octavianus Augustus, Caesar
Ottaviano
Octavianus, Augustus
Octavius, Augustus
Octavius Cesar Auguste
Octavianus
Oktavian
Octavian
Octavius
Gaius Julius Caesar Octavianus
Caius Oktavius, Imperium Romanum, Imperator
Caius Oktavius, Imperium Romanum, Augustus
Augusto
Gaius Octavius
Gaius Octavius, Augustus
Gaius Iulius Caesar, Augustus
Augusto, Caio Giulio Cesare Ottaviano
Augusto, Cesare Ottaviano
Augusto, Cesare
Augusto, Ottaviano
Caesar Augustus, Octavius
Augustus, Caesar Octavianus
Augustus, Imperator
Cesare Augusto, Imperatore</t>
  </si>
  <si>
    <t xml:space="preserve">http://friedensbilder.gnm.de/content/frieden_object6a129
http://friedensbilder.gnm.de/content/frieden_objectb763e
http://friedensbilder.gnm.de/content/frieden_objectb7998
http://friedensbilder.gnm.de/content/frieden_object100991
http://friedensbilder.gnm.de/content/frieden_object103cdd
http://friedensbilder.gnm.de/content/frieden_object176f5e
http://friedensbilder.gnm.de/content/frieden_object177608
http://friedensbilder.gnm.de/content/frieden_objectb7974
http://friedensbilder.gnm.de/content/frieden_objectd7e80</t>
  </si>
  <si>
    <t xml:space="preserve">Marie, Schleswig-Holstein, Herzogin</t>
  </si>
  <si>
    <t xml:space="preserve">Stapel, Ernestus
Stapelius, Ernestus</t>
  </si>
  <si>
    <t xml:space="preserve">Balemann, Heinrich</t>
  </si>
  <si>
    <t xml:space="preserve">Balemannus, Henricus
Baleman, Henricus</t>
  </si>
  <si>
    <t xml:space="preserve">Burckhard, Andreas</t>
  </si>
  <si>
    <t xml:space="preserve">Albrecht II., Mainz, Erzbischof
Albrecht, Brandenburg, Markgraf, 1490-1545
Albrecht, Brandenburg, Markgraf
Albrecht, von Brandenburg
Albrecht, von Brandenburg, 1490-1545
Albrecht, Brandenburg, Kardinal
Albrecht, Brandenpurgensis
Albrecht V., Halberstadt, Bischof
Albrecht IV., Magdeburg, Erzbischof
Albrecht, Magdeburg, Erzbischof
Albrecht, von Magdeburg
Albrecht, Mainz, Kardinal
Albrecht, Mainz, Erzbischof
Albrecht, von Mainz
Albert, von Brandenburg
Alberto, de Brandeburgo
Albertus, Brandenburgius
Albertus, de Brandenburgo
Albertus, von Brandenburg
Albertus, Cardinalis
Albertus, Archiepiscopus
Albertus, Elector
Albertus, Magdeburgum, Archiepiscopus
Albertus, Moguntia, Archiepiscopus
Albertus II., Moguntia, Elector
Albertus, de Moguntia
Albertus, Moguntius
Albertus, Moguntinus
Albertus, Moguntinensis
Albertus, Bischof von Halberstadt
Albertus, Erzbischof von Mainz</t>
  </si>
  <si>
    <t xml:space="preserve">http://friedensbilder.gnm.de/content/frieden_object2201d
http://friedensbilder.gnm.de/content/frieden_object19bb</t>
  </si>
  <si>
    <t xml:space="preserve">Burckhardus, Andreas</t>
  </si>
  <si>
    <t xml:space="preserve">http://friedensbilder.gnm.de/content/frieden_object84bb3</t>
  </si>
  <si>
    <t xml:space="preserve">Moritz, Sachsen, Graf
Maurice, Saxe, Comte
Moritz, Sachsen, Herzog
Moriz, Sachsen, Herzog
Mauritius, Saxonia, Dux
Mauritius, Saxonia, Elector
Mauricius, Saxonia, Dux
Moritz, Meissen, Markgraf
Moritz, von Sachsen
Moritz, Elector of Saxony
Moritz, Herzog von Sachsen
Moritz, Duc de Saxe
Moritz, Duke of Saxony
Sachsen, Moritz von, Duke and Elector of Saxony
Moritz, von Sachsen, Duke and Elector of Saxony
Moritz, Herzog zu Sachsen
Maurice, Elector of Saxony</t>
  </si>
  <si>
    <t xml:space="preserve">http://friedensbilder.gnm.de/content/frieden_object102fea</t>
  </si>
  <si>
    <t xml:space="preserve">Maximilian I., Bayern, Kurfürst</t>
  </si>
  <si>
    <t xml:space="preserve">
Ferdinand II., Germania, Imperator
Ferdinand II., Kaiser
Ferdinand II., Hungaria, Rex
Ferdinand, Bayern, Herzog
Ferdinand II.
Ferdinand II., Bohemia, Rex
Ferdinand, Deutschland, Kaiser, II.
Ferdinandus II., Germania, Imperator
Ferdinandus II., Romanorum Imperator
Ferdinandus, Romanorum, Imperator
Ferdinandus, Imperator, II.
Ferdinandus, Kaiser, II.
Ferdinandus, Bavaria, Dux
Ferdinandus II., Imperium Romano-Germanicum, Imperator
Ferdinandus, Imperium Romanum-Germanicum, Imperator, II.
Ferdinandus II.
Ferdinandus, Bohemia, Rex, II.
Ferdinandus, Austria, Archidux
Ferdinandus II., Hungaria, Rex
Ferdinandus, Ungaria et Bohemia, Rex, II.
Ferdinandt II., Kaiser
Ferdynand II.
Ferdinando, Imperatore, II.
Ferdinando, Emperador, II.
Ferdinando, II.
Ferdinando, Archiduca
Ferdinand II, Kaiser</t>
  </si>
  <si>
    <t xml:space="preserve">http://friedensbilder.gnm.de/content/frieden_object102fea
http://friedensbilder.gnm.de/content/frieden_object19a796</t>
  </si>
  <si>
    <t xml:space="preserve">Gideon</t>
  </si>
  <si>
    <t xml:space="preserve">http://friedensbilder.gnm.de/content/frieden_object29fc1</t>
  </si>
  <si>
    <t xml:space="preserve">Gedeon
Jerubbaal</t>
  </si>
  <si>
    <t xml:space="preserve">http://friedensbilder.gnm.de/content/frieden_object102e64</t>
  </si>
  <si>
    <t xml:space="preserve">Clauder, Israel</t>
  </si>
  <si>
    <t xml:space="preserve">Kämpf, Christian Lorenz</t>
  </si>
  <si>
    <t xml:space="preserve">Clauder, Jsrael</t>
  </si>
  <si>
    <t xml:space="preserve">Wilhelm, von Montfort</t>
  </si>
  <si>
    <t xml:space="preserve">Rudolf IV., Österreich, Herzog</t>
  </si>
  <si>
    <t xml:space="preserve">http://friedensbilder.gnm.de/content/frieden_object31e45</t>
  </si>
  <si>
    <t xml:space="preserve">Leopold I., Heiliges Römisches Reich, Kaiser</t>
  </si>
  <si>
    <t xml:space="preserve">http://friedensbilder.gnm.de/content/frieden_object3273c
http://friedensbilder.gnm.de/content/frieden_objectb761c
http://friedensbilder.gnm.de/content/frieden_objectb7998
http://friedensbilder.gnm.de/content/frieden_object1aca4d
http://friedensbilder.gnm.de/content/frieden_objectb765c
http://friedensbilder.gnm.de/content/frieden_objectb781e
http://friedensbilder.gnm.de/content/frieden_objectb7a4e
http://friedensbilder.gnm.de/content/frieden_objectca50e
http://friedensbilder.gnm.de/content/frieden_object10a961
http://friedensbilder.gnm.de/content/frieden_object177731
http://friedensbilder.gnm.de/content/frieden_object121de1
http://friedensbilder.gnm.de/content/frieden_object10ea5f
http://friedensbilder.gnm.de/content/frieden_object10a04f</t>
  </si>
  <si>
    <t xml:space="preserve">Zur Lippe, Hermann Adolf</t>
  </si>
  <si>
    <t xml:space="preserve">Oranje-Nassauw, Willem van
Oranien-Nassau, Wilhelm von
Nassau, Willem van Oranje-
Wilhelm, Oranien, Prinz, 1748-1806
Wilhelm V., Oranien, Erbstatthalter
Wilhelm, Nassau, Prinz, 1748-1806
Wilhelm V., Niederlande, Statthalter
Willem V., Oranje, Prins
Willem V., Oranje en Nassau, Prins
Willem V., Oranje en Nassauw, Prins
Willem V., Orange en Nassauw, Prince
Willem V., Orange en Nassau, Prince
Wilhelm V., Oranien, Prinz
Wilhelm, Nassau, Prinz
Wilhelm V., Oranien-Nassau, Prinz
Wilhelm V., Niederlande, Erbstatthalter
Willem V., Nederlande, Stadhouder
Willem V., Vereenigde Nederlande, Stadhouder
Guillaume V., Pays-Bas, Stathouder
Guillaume V., Orange, Prince
Willem V., Oranje, Nassau, Prince
Willem V., Oranien, Prinz
William V., Orange, Prince
Willem V., Batavus
Gulielmus V., Arausiacum et Nassova, Princeps
Wilhelmus V., Arausio et Nassau, Princeps
Wilhelmus V., Arausio et Nassavius, Princeps</t>
  </si>
  <si>
    <t xml:space="preserve">http://friedensbilder.gnm.de/content/frieden_object3273c</t>
  </si>
  <si>
    <t xml:space="preserve">Ludwig Günther I., Schwarzburg-Rudolstadt, Graf</t>
  </si>
  <si>
    <t xml:space="preserve">Hermann Adolf, Lippe, Graf
Hermannus Adolphus, Lippiae, Comes
Lippe, Hermannus Adolphus de
Lippe, Hermann Adolf zur
Zur Lippe, Herman-Adolff
Lippe, Herman-Adolff zur
Lippe-Detmold, Hermann Adolf zur
Lippia, Hermannus Adolphus de</t>
  </si>
  <si>
    <t xml:space="preserve">Greflinger, Georg</t>
  </si>
  <si>
    <t xml:space="preserve">Böher, Caspar</t>
  </si>
  <si>
    <t xml:space="preserve">G. G. N. P.
G. G. C. N. P.
G. G. R. K. N.
Graeflinger, Georg
Greblinger, G.
Greflingerus, Georgius
Seladon, David
Seladon Osnabruggensis, David
Celadon
G. G. C. N.
Celadon, von der Donau
Seladon, von der Donau
Seladon
Seladon, von Regenspurg
Susart, Justus
Greblinger, Georg
Greflinger, Johann Georg
Grefflinger, Georg
Grevlinger, Georg
Grewlinger, Georg
G.G.N.P.
G.G.C.N.P.
G.G.C.N.
G.G.R.K.N.
Celadon von der Donau
Seladon von Regenspurg
Nordischer Mercurius
Mercurius, Nordischer</t>
  </si>
  <si>
    <t xml:space="preserve">Riemer, Johannes</t>
  </si>
  <si>
    <t xml:space="preserve">Brühl, Johann </t>
  </si>
  <si>
    <t xml:space="preserve">Riemer, Johann
Albilithanus, Clemens Ephorus
Albilithanus, Clemens E.
Ephorus Albilithanus, Clemens
Clemens Ephorus Albilithanus
Philogamus, aus Paphos
Philogamo, aus Paphos
Coccyx, Bellarminus
Coccyge, Bellarminus
Grillandus, Erasmus
Guerieri, Giovanni
Guerjero, Giovanni
Christlieb, Johann
Gverjero, Giovani
Gueryero, Giovani
Kantzsch, Michael
Guerjero, Giovani
Kautzsch, Michael
Galanisantrus
Galanisanter
Galanisander
Langenpfeiffer, Tobias
R. R. R. R.
R., R. R. R.
Riemerus, Johannes
A. B. C.
C., A. B.
B. S.
J. R.
M. J. R.
Lorindo
Philogamus
Riemer, Johannes, Theologe und Dichter, Deutschland
Albilithanus, Clemens Ephorus, Theologe und Dichter, Deutschland
Galanisander, Theologe und Dichter, Deutschland
Grillandus, Erasmus, Theologe und Dichter, Deutschland
Philogamus aus Paphos, Theologe und Dichter, Deutschland
Coccyx, Bellarminus, Theologe und Dichter, Deutschland
Guerieri, Giovanni, Theologe und Dichter, Deutschland
Guerjero, Giovanni, Theologe und Dichter, Deutschland
Christlieb, Johann, Theologe und Dichter, Deutschland
Gverjero, Giovani, Theologe und Dichter, Deutschland
Kantzsch, Michael, Theologe und Dichter, Deutschland
Kautzsch, Michael, Theologe und Dichter, Deutschland
Galanisantrus, Theologe und Dichter, Deutschland
Galanisanter, Theologe und Dichter, Deutschland
R. R. R. R., Theologe und Dichter, Deutschland
Riemerus, Johannes, Theologe und Dichter, Deutschland
A. B. C., Theologe und Dichter, Deutschland
Lorindo, Theologe und Dichter, Deutschland
Philogamus, Theologe und Dichter, Deutschland</t>
  </si>
  <si>
    <t xml:space="preserve">Scheurer, Georg</t>
  </si>
  <si>
    <t xml:space="preserve">Rendsburg</t>
  </si>
  <si>
    <t xml:space="preserve"> D. Dero Kön. Majest. zu Dennemark/ Norwegen [et]c. verordneten General-SuperIntendenten in dero Fürstentühmern Schleßwig Holstein/ und deren incorporirten Landen; auch Probsten zu Rendesburg und Segeberg</t>
  </si>
  <si>
    <t xml:space="preserve">Schmidt, Tobias</t>
  </si>
  <si>
    <t xml:space="preserve">Gryphius, Christian</t>
  </si>
  <si>
    <t xml:space="preserve">Bauch, Christian</t>
  </si>
  <si>
    <t xml:space="preserve">Greif, Christian
Gryphius, Christianus
Diensthold, Aletofilus
Diensthold, Alekofilus</t>
  </si>
  <si>
    <t xml:space="preserve">Otto, Johann Christian</t>
  </si>
  <si>
    <t xml:space="preserve">Bauch, Christianus</t>
  </si>
  <si>
    <t xml:space="preserve">Mumbach, Johann Leonhard</t>
  </si>
  <si>
    <t xml:space="preserve">Otto, Ioannes Christianus
Otto, Joannes Christianus
Otto, Johannes Christianus
Otto, Johannes Christian</t>
  </si>
  <si>
    <t xml:space="preserve">Greflinger, Friedrich Conrad</t>
  </si>
  <si>
    <t xml:space="preserve">Grefflinger, Friedrich Conrad</t>
  </si>
  <si>
    <t xml:space="preserve">Herold, Johann Christoph</t>
  </si>
  <si>
    <t xml:space="preserve">
Orestes
Koenig, Johann Ulrich
Koenig, Johann Ulrich von
</t>
  </si>
  <si>
    <t xml:space="preserve">Krämer, Wilhelm</t>
  </si>
  <si>
    <t xml:space="preserve">Herold, Johann Christoff
Heroldt, Johann Christoff
Herold, Johannes Christoph
Herold, Joannes Christophorus
Heroldt, Joannes Christophorus
Heroldt, Johann Christoph
Heroldt, Johannes Christoph
Herold, Iohannes Christophorus
Herold, Ioannes Christophorus
Herold, Johannes Christophorus
Heroldt, Johannes Christophorus
Heroldt, Joh. Christophorus
Heroldus, Johannes Christophorus</t>
  </si>
  <si>
    <t xml:space="preserve">Hagedorn, Friedrich von</t>
  </si>
  <si>
    <t xml:space="preserve">Gunther, Johann Christian
Guntherus, Ioannes Christianus
</t>
  </si>
  <si>
    <t xml:space="preserve">Baak, Jobst Heinrich</t>
  </si>
  <si>
    <t xml:space="preserve">Hagedorn, ...
Philaretus
Hagedorn, Friederich von
Hagedorn, Fridericus ab</t>
  </si>
  <si>
    <t xml:space="preserve">Hagedorn, Christian Ludwig von</t>
  </si>
  <si>
    <t xml:space="preserve">Mortaigne de Potelles, Kaspar Kornelius</t>
  </si>
  <si>
    <t xml:space="preserve">Hagedorn, Christian L. von
Hagedorn, Christian Ludwig de
Hagedorn, ...</t>
  </si>
  <si>
    <t xml:space="preserve">Lamboy, Wilhelm von</t>
  </si>
  <si>
    <t xml:space="preserve">Potelles, Kaspar Kornelius Mortaigne de
Mortaigne de Potelles, Caspar Cornelius
Mortaigne, Caspar Cornelius von
Mortaigne dit de Pottelles, Caspar Cornelius von
Pottelles, Caspar Cornelius de</t>
  </si>
  <si>
    <t xml:space="preserve">http://friedensbilder.gnm.de/content/frieden_objectb761c</t>
  </si>
  <si>
    <t xml:space="preserve">Luise Henriette, geb. Prinzessin von Nassau-Oranien</t>
  </si>
  <si>
    <t xml:space="preserve">Lamboy, Guillaume de</t>
  </si>
  <si>
    <t xml:space="preserve">Tityrus</t>
  </si>
  <si>
    <t xml:space="preserve">Corydon, aus Arcadien</t>
  </si>
  <si>
    <t xml:space="preserve">http://friedensbilder.gnm.de/content/frieden_objectb763e</t>
  </si>
  <si>
    <t xml:space="preserve">Justinian II., Byzantinisches Reich, Kaiser</t>
  </si>
  <si>
    <t xml:space="preserve">Westenhausen, Johann</t>
  </si>
  <si>
    <t xml:space="preserve">Iustinianus II., Imperium Byzantinum, Imperator</t>
  </si>
  <si>
    <t xml:space="preserve">Kirchberger, Johann Anton</t>
  </si>
  <si>
    <t xml:space="preserve">Friedrich Wilhelm, Brandenburg, Kurfürst</t>
  </si>
  <si>
    <t xml:space="preserve">August, Anhalt-Köthen, Fürst</t>
  </si>
  <si>
    <t xml:space="preserve">http://friedensbilder.gnm.de/content/frieden_object14f4b5
http://friedensbilder.gnm.de/content/frieden_object29fc1
http://friedensbilder.gnm.de/content/frieden_object10a04f
http://friedensbilder.gnm.de/content/frieden_object10a961
http://friedensbilder.gnm.de/content/frieden_object5b473
http://friedensbilder.gnm.de/content/frieden_object10ea5f</t>
  </si>
  <si>
    <t xml:space="preserve">Sophie Elisabeth, Sachsen-Altenburg, Herzogin</t>
  </si>
  <si>
    <t xml:space="preserve">http://friedensbilder.gnm.de/content/frieden_object31cc1</t>
  </si>
  <si>
    <t xml:space="preserve">Logau, Balthasar Friedrich von</t>
  </si>
  <si>
    <t xml:space="preserve">Logaw, Balthasar Fridericus a
Logau, Baltzer Fridrich von</t>
  </si>
  <si>
    <t xml:space="preserve">Heckel, Johann Friedrich</t>
  </si>
  <si>
    <t xml:space="preserve">Claudius Caesar, Nero
Claudius Nero, Caesar
Lucius Domitius Ahenobarbus Nero Claudius Caesar Augustus Germanicus
Nero, Caesar
Nero, Emperor of Rome
Nero, Imperator
Nero, Romanus
Nero, Claudius C.
Nero Claudius, Caesar
Nero Claudius Caesar
Nero Claudius Caesar Augustus Germanicus, Lucius Domitius Ahenobarbus
Nero Tiberius Claudius, Imperator
Neron, Imperator Rismkij
Nero, Imperium Romanum, Imperator</t>
  </si>
  <si>
    <t xml:space="preserve">http://friedensbilder.gnm.de/content/frieden_objectb778a</t>
  </si>
  <si>
    <t xml:space="preserve">Ludwig Wilhelm I., Baden, Markgraf</t>
  </si>
  <si>
    <t xml:space="preserve">Heckel, Johannes Friedericus
Hekel, Johann Friederich
Hekel, Johann-Friederich
Hekelius, Joannes Fridericus
Hekelius, Johann Fridericus
Heckel, Johann F.
Hekel, Johann F.
Hekelius, Joannes F.
Hekel, Johannes F.
Hekel, Jo. Fridericus
Hekelii, Jo. Friderici
Hekel, Johann Friedrich
Hekelius, Johannes Fridericus
Hekelius, Jo. Fridericus
Hekel, Johannes Friedrich</t>
  </si>
  <si>
    <t xml:space="preserve">Cicero, Marcus Tullius, Marci Filius</t>
  </si>
  <si>
    <t xml:space="preserve">Ludwig Wilhelm I., Baden-Baden, Markgraf
Louis I., Baden, Markgraf
Ludovicus, Baden, Markgraf
Ludovicus Wilhelmus, Baden, Markgraf
Ludovicus Wilhelmus, Baden und Hochberg, Markgraf
Ludwig Wilhelm, Baden, Markgraf
Ludwig, Baden, Markgraf
Ludwig I., Baden, Markgraf
Ludwig, von Baden
Ludwig Wilhelm, Baden und Hochberg, Markgraf
Ludwig Wilhelm, Baaden, Markgraf, I.
Ludwig Wilhelm, Hochberg, Markgraf, I.
Ludovicus Guilielmus, Baden und Hochberg, Markgraf
Ludwig Wilhelm, Baden und Hochberg, Marggraf
Ludwig Wilhelm, Baaden, Marggraf
Baden, Louis de
Ludwig Wilhelm, Markgraf von Baden
Ludwig Wilhelm I, Margrave of Baden
Ludwig Wilhelm I, Markgraf von Baden</t>
  </si>
  <si>
    <t xml:space="preserve">http://friedensbilder.gnm.de/content/frieden_objectb781e
http://friedensbilder.gnm.de/content/frieden_object1aca4d</t>
  </si>
  <si>
    <t xml:space="preserve">Seneca, Lucius Annaeus, Philosophus</t>
  </si>
  <si>
    <t xml:space="preserve">Tullius Cicero, Marcus, Sohn Ciceros
Tullius, Cicero</t>
  </si>
  <si>
    <t xml:space="preserve">http://friedensbilder.gnm.de/content/frieden_objectb781e</t>
  </si>
  <si>
    <t xml:space="preserve">Seneca, Lucius Annaeus, d. J.
Seneca, Lucius Annaeus, Cordubensis
Seneca, Lucius Annaeus, Tragicus
Seneca, Lucius Anneus, Philosophus
Seneca, Lucius Annaeus, Junior
Seneca, Lucius Annaeus, Minor
Seneca, Lucius Annaeus, Filius
Seneca, Lucius Annaeus
Seneca, Lucius Anneus
Seneca, Lucius A.
Seneca, Lucio Anneo
Seneca, Lucio
Seneca, L. Anneo
Seneca, L. Annaeus
Seneca, L. A.
Seneca, Annaeus
Seneka, Lucij Annej
Seneka, Lucyusz Annaeus
Seneka, Lucyusz Anneusz
Annaeus Seneca, Lucius
Seneca, Philosoph
Seneca, Philosophus
Seneca, Rhetoris Filius
Seneca, Politiker
Seneca, Sohn
Seneca, Tragicus
Seneca, Philosopher
Seneca, Tragoedian
Seneca, Stoischer Philosoph
Seneca, Dichter
Seneca, von Corduba
Seneca
Seneque, philosophe
Pseudoseneca
Annaeus, Seneca
Seneka
Pseudo-Seneca
Lucius Annaeus Seneca, Philosophus
Seneca, Pseudo-</t>
  </si>
  <si>
    <t xml:space="preserve">Stanis³aw I., Polen, König</t>
  </si>
  <si>
    <t xml:space="preserve">Karl XII., Sverige, Konung
Karl XII., Sverige, Kung
Carl XII., Sverige, Kung
Charles XII., Sweden, King
Karl, Sverige, Konung
Carolus XII., Sverige, Kung
Carolus XII., Suecorum, Rex
Carolus XII., Suedorum Gothorum ac Vandalorum, Rex
Carolus XII., Svecorum, Gothorum, Vandalorum, Rex
Carolus XII., Suecorum, Gothorum, Vandalorumque, Rex
Carolus XII., Suecia, Rex
Carolus XII.
Carl XII., Sverige, Konung
Carl, Pfalz, Pfalzgraf
Carl XII, King of Sweden
Karl XII, King of Sweden
Carolus XII, Svecorum, Gothorum, Vandalorum, Rex
Charles XII, King of Sweden
Carl XII, Konung av Sverige
Carolus XII, Rex Suedorum Gothorum ac Vandalorum</t>
  </si>
  <si>
    <t xml:space="preserve">http://friedensbilder.gnm.de/content/frieden_objectcaaad
http://friedensbilder.gnm.de/content/frieden_objectcb647
http://friedensbilder.gnm.de/content/frieden_object179144</t>
  </si>
  <si>
    <t xml:space="preserve">Imhof, Anton Albrecht</t>
  </si>
  <si>
    <t xml:space="preserve">Pfingsten, Georg Ernst</t>
  </si>
  <si>
    <t xml:space="preserve">Imhoff, Anton Albrecht
Imhof, Antonius Albertus
Imhoff, Antonius Albertus
Imhoff, Anthon Albrecht von</t>
  </si>
  <si>
    <t xml:space="preserve">Pfingsten, G. E.</t>
  </si>
  <si>
    <t xml:space="preserve">Postel, Christian Heinrich</t>
  </si>
  <si>
    <t xml:space="preserve">August, der Starke
August, Mocny
Friedrich August, der Starke
August, Sachsen, Herzog, 1670-1733
Friedrich August I., Sachsen, Herzog
Auguste II., Pologne, Roi
Augustus
Augustus II., Polonia, Rex
Fridericus Augustus, Polonia, Rex
Fridericus Augustus II., Saxonia, Dux
Fridericus Augustus, Saxonia, Elector
Fridericus Augustus, Saxonia, Princeps
August II., Polen, Koenig
Friedrich August, Sachsen, Herzog
Fridericus Augustus, Sachsen, Herzog
Augustus, Polonia, Rex
Friedrich Augustus, Sachsen, Herzog
August, Sachsen, Herzog
Friedrich August, Sachsen, Herzog, I.
August II, Roi de Pologne
August II, King of Poland
August, Elector of Saxony
Friedrich August, Elector of Saxony
Friedrich August I, Elector of Saxony
August, der Starke, Elector of Saxony, King of Poland
Friedrich August, der Starke, Elector of Saxony, King of Poland
</t>
  </si>
  <si>
    <t xml:space="preserve">http://friedensbilder.gnm.de/content/frieden_objecta3639
http://friedensbilder.gnm.de/content/frieden_objectca81c
http://friedensbilder.gnm.de/content/frieden_objectcc250
http://friedensbilder.gnm.de/content/frieden_objecte5fd8
http://friedensbilder.gnm.de/content/frieden_objecte93c3</t>
  </si>
  <si>
    <t xml:space="preserve">Postel, Christian Henrich
Postel, Christianus Henricus
Postel, Christian
Postel, Christianus Henr.
Postel, Christian Hinrich
Postel, Christian H.
Postel, C. H.
Postel, Heinrich Christian</t>
  </si>
  <si>
    <t xml:space="preserve">Julia, Tochter des Augustus</t>
  </si>
  <si>
    <t xml:space="preserve">
Tiberius, Imperator
Tiberius, Romanus
Tiberius, Caesar Augustus
Tiberius, Iulius
Iulius, Tiberius
Tiberius, Claudius Nero
Claudius, Nero Tiberius
Tiberius Iulius Caesar Augustus
Nero Tiberius, Claudius
Nero, Claudius T.
Tiberius Nero, Claudius
Claudius Tiberius Nero, Imperium Romanum, Imperator
Claudius, Tiberius Nero
Tiberius, Medicus
Tiberio, Imperatore
Tiberius Caesar
Tiberius, Imperium Romanum, Imperator</t>
  </si>
  <si>
    <t xml:space="preserve">http://friedensbilder.gnm.de/content/frieden_objectb7998
http://friedensbilder.gnm.de/content/frieden_object176f5e
http://friedensbilder.gnm.de/content/frieden_object1770e2</t>
  </si>
  <si>
    <t xml:space="preserve">Viktor Amadeus I., Sardinien, König</t>
  </si>
  <si>
    <t xml:space="preserve">Iulia, Tochter des Augustus
Julie, Tochter des Augustus
Julie, Tochter des Augusts
Iulie, Tochter des Augustus</t>
  </si>
  <si>
    <t xml:space="preserve">http://friedensbilder.gnm.de/content/frieden_objectb7998
http://friedensbilder.gnm.de/content/frieden_object176f5e</t>
  </si>
  <si>
    <t xml:space="preserve">http://friedensbilder.gnm.de/content/frieden_object1aca4d</t>
  </si>
  <si>
    <t xml:space="preserve">Strafford, Thomas Wentworth of</t>
  </si>
  <si>
    <t xml:space="preserve">Gulielmus Carolus Henricus Friso, Arausio et Nassova, Princeps
Wilhelm, Nassau, Prinz, 1711-1751
Wilhelm IV., Nassau, Prinz
Wilhelm IV., Niederlande, Statthalter
Wilhelm, Oranien, Prinz, 1711-1751
Wilhelm IV., Oranien, Prinz
Wilhelm Karl Heinrich Friso
Willem IV., Oranje, Prins
Willem Carel Hendrik Friso IV., Orange en Nassau, Prince
Willem Karel Hendrik Friso
Willem Karel Hendrik Friso IV., Oranje en Nassau, Prinse
Friso, Guilelmus Carolus Henricus
Friso, Guillaume Charles Henri
Friso, Wilhelm Karl Heinrich
Friso, Willem Karel Hendrik
Nassau, Willem van Oranje-
Oranien-Nassau, Wilhelm von
Willem IV, Prinz von Oranien, Statthalter der Niederlande
Wilhelm IV, Prinz von Oranien-Nassau, Statthalter der Niederlande
Oranje-Nassau, Willem van, Statthalter der Niederlande
Oranien, Wilhelm Carl Heinrich Friso von, Statthalter der Niederlande
Oranje, Willem Karel Hendrik Friso van, Statthalter der Niederlande</t>
  </si>
  <si>
    <t xml:space="preserve">Cunha, Luiz da</t>
  </si>
  <si>
    <t xml:space="preserve">Wentworth, Thomas
Stafford, Thomas Wentworth of
Strafford, Thomas W. of
Strafforde, Thomas W. of
Raby, ....</t>
  </si>
  <si>
    <t xml:space="preserve">http://friedensbilder.gnm.de/content/frieden_objectb79bc</t>
  </si>
  <si>
    <t xml:space="preserve">Anna, Großbritannien, Königin</t>
  </si>
  <si>
    <t xml:space="preserve">Johann V., Portugal, König</t>
  </si>
  <si>
    <t xml:space="preserve">Savoyen-Carignan, Eugen von</t>
  </si>
  <si>
    <t xml:space="preserve">Osterman, Andrej I.</t>
  </si>
  <si>
    <t xml:space="preserve">Eugen, Savoyen-Carignan, Prinz
Eugen, Savoyen, Prinz
Eugen, Savoye, Duc
Eugen, Savoyen und Piemont, Prinz
Eugen, Savoyen, Herzog
Eugen, von Savoyen
Eugen Franz, Savoyen, Prinz
Eugen Franciscus von Savoyen
Eugene, Savoy, Prince
Eugene, Savoye, Prince
Eugene, Savoyen, Herzog
Eugenius Franciscus, Savoyen, Herzog
Eugenius, Sabadus, Dux
Eugenius, Savoyen, Prins
Eugenius, Savoyen, Prinz
Eugenius Franciscus, Sabaudia, Princeps
Eugenius Franciscus, Savoy und Piemont, Prinz
Eugenius Franciscus, Savoyen und Piemont, Herzog
Eugenius Frantz, Savoyen und Piemont, Prinz
Eugenius, Savoyen und Piemont, Prinz
Eugenius, Savoyen, Herzog
Eugenio, Savoia, Principe
Eugenio, Savoyen, Prinz
Eugenio Francesco, Savoja, Principe
Eugenio, Savoja, Principe
Eugenio, di Savoia Carignano
Eugenio, von Savoy
Eugenius von Savoyen
Eugenius, Sabaudia, Princeps
Eugenius, von Savojen
Eugeny Franz, Savoyen und Piemont, Prinz
Franciscus Eugenius, Savoyen, Prinz
Franciscus Eugenius, Savoyen und Piemont, Herzog
Francesco Eugenio, Savoja, Principe
Franciscus Eugenius, Piemont, Prinz
Franciscus Eugenius, Savoyen, Herzog
Francois Eugenius, Savoyen, Prins
Francesco Eugenio di Savoia
Savoyen, Eugen von
Savoia Carignano, Eugenio di
Savoia-Carignano, Eugenio di
Eugen, Prinz
Eugen, von Savoyen-Carignan
Eugeniusz, Sabaudzki
Eugene, Prince of Savoy
Eugen, Prinz von Savoyen
Eugene, of Savoy, Prince of Savoy
Eugen, Savoyen ; Prinz
Eugen
Eugen Franz, Prinz von Savoyen
Prinz Eugen
Eugenio</t>
  </si>
  <si>
    <t xml:space="preserve">http://friedensbilder.gnm.de/content/frieden_objectb7a4e
http://friedensbilder.gnm.de/content/frieden_objectcae0f
http://friedensbilder.gnm.de/content/frieden_objectcc27d
http://friedensbilder.gnm.de/content/frieden_object1014e4
http://friedensbilder.gnm.de/content/frieden_object105c69
http://friedensbilder.gnm.de/content/frieden_object108444
http://friedensbilder.gnm.de/content/frieden_object108620
http://friedensbilder.gnm.de/content/frieden_object11fea0
http://friedensbilder.gnm.de/content/frieden_object1aca4d
http://friedensbilder.gnm.de/content/frieden_object176b54</t>
  </si>
  <si>
    <t xml:space="preserve">Bruce, James Daniel</t>
  </si>
  <si>
    <t xml:space="preserve">Ostermann, Andreas von
Ostermann, Heinrich J. von
Ostermann, Herm. Joh. Friedr.
Ostermann, Heinrich Johann Friedrich
Ostermann, Henricus Joannes Fridericus
Osterman, Andrej Iwanowitsch
Osterman, Andrei I.
Ostermann, Andrej Ivanovic von
Ostermann, Henrich Johann Friedrich
Osterman, Andrei J.
Ostermann, Heinrich Johann Friedrich, Graf
Osterman, Genrich Iogann Fridrich, Graf
Ostermann, Andrej Iwanowitsch, Graf
Osterman, Andrey Ivanovich, Count
Osterman, fon, Baron</t>
  </si>
  <si>
    <t xml:space="preserve">Lillienstedt, Johan</t>
  </si>
  <si>
    <t xml:space="preserve">Bruce, Iakov Vilimovich
Bruce, Jacob Daniel
Bruce, James
Brjus, Jakow Wilimowitsch</t>
  </si>
  <si>
    <t xml:space="preserve">Strömfelt, Otto Reinhold</t>
  </si>
  <si>
    <t xml:space="preserve">Lillienstedt, Johan Paulinus
Paulinus, Johan
Paulinus, Johann
Paulinus, Iohannes
Lilienstedt, Johann
Lilienstedt, Johann von</t>
  </si>
  <si>
    <t xml:space="preserve">Fabritius, Adam</t>
  </si>
  <si>
    <t xml:space="preserve">Gymnasiallehrer</t>
  </si>
  <si>
    <t xml:space="preserve">Oberbreitenbach</t>
  </si>
  <si>
    <t xml:space="preserve">August I., Sachsen-Lauenburg, Herzog</t>
  </si>
  <si>
    <t xml:space="preserve">Fabricius, Adam
Fabritius, Adamus
Fabricius, Adamus
Fabritius, A.</t>
  </si>
  <si>
    <t xml:space="preserve">August I., Sachsen-Lauenburg-Ratzeburg, Herzog
August, Sachsen, Herzog</t>
  </si>
  <si>
    <t xml:space="preserve">Fruchtbringende Gesellschaft</t>
  </si>
  <si>
    <t xml:space="preserve">Ferdinandus, Brunsvicensium ac Luneburgensium, Dux
Ferdinandus, Brunsvicum-Luneburgum, Dux
Ferdinand, Braunschweig, Prinz
Ferdinand, Brunswic et Lunebourg, Duc
Ferdinand, Braunschweig, Herzog
Ferdinand, Herzog von Braunschweig
Ferdinand, Bronswic-Lunebourg, Duc</t>
  </si>
  <si>
    <t xml:space="preserve">http://friedensbilder.gnm.de/content/frieden_object80a3a
http://friedensbilder.gnm.de/content/frieden_objectcb647
http://friedensbilder.gnm.de/content/frieden_objectcb6c5
http://friedensbilder.gnm.de/content/frieden_object80962
http://friedensbilder.gnm.de/content/frieden_objectcc7e1
http://friedensbilder.gnm.de/content/frieden_objectcc8b8
http://friedensbilder.gnm.de/content/frieden_objectcc8df
http://friedensbilder.gnm.de/content/frieden_object152a4a</t>
  </si>
  <si>
    <t xml:space="preserve">Carolus Guilielmus Ferdinandus, Brunsvicum-Luneburgum, Dux
Charles Guillaume Ferdinand, Brunsvic-Lunebourg, Duc
Carolus Guilielmus Ferdinandus, Brunsvicensis et Luneburgensis, Dux
Charles, Brunswick &amp; Lunenburg, Hereditary Prince
Carolus Guilielmus Ferdinandus, Brunsvicum et Lunaeburgum, Dux
Carolus Wilhelmus Ferdinandus, Brunovicensium ac Lunaeburgensium, Dux
Carolus Wilhelmus Ferdinandus, Brunsvicum et Lunaeburgum, Dux
Charles, Brunswic, Duc
Karl Wilhelm Ferdinand, Braunschweig, Herzog</t>
  </si>
  <si>
    <t xml:space="preserve">http://friedensbilder.gnm.de/content/frieden_object80a3a</t>
  </si>
  <si>
    <t xml:space="preserve">Lobeck, Tobias</t>
  </si>
  <si>
    <t xml:space="preserve">Federigo Augusto, Bronsvic-Oels, Duca
Friedrich August, Braunschweig-Oels, Herzog
Fridericus Augustus, Brunsvicensium et Lunaeburgensium Dux
Friedrich August, Braunschweig, Herzog
F. A. P. di B. L.
Federigo Augusto, Bronswic-Oels, Duca
Federigo Augusto, Bronsvico e Luneburgo, Principe
Frederic Auguste, Brunswick-Lunebourg, Duc
Federigo Augusto, Braunschweig-Oels, Duca
Fridericus, Osnabrugensis, Episcopus
F. A. di B. L.
Frederic Auguste, Brunsvic et Lunebourg, Prince
Arletan
Friederich
Friedrich, Braunschweig, Herzog
Friedrich, Braunschweig, Prinz
D. de Br. et L.
Frederic August, Brunsvic-Lunebourg, Duc
Friedr. August., H.z.B.O.
Friedrich August, Braunschweig-Oels
Fryderyk August</t>
  </si>
  <si>
    <t xml:space="preserve">Cotta, Johann Georg</t>
  </si>
  <si>
    <t xml:space="preserve">Lobek, Tobias</t>
  </si>
  <si>
    <t xml:space="preserve">Cotta, J. G.
Cotta, Johann Georg III.
Cotta, Johannes Georg
Cotta, Johann George
Cotta, Johannes Georgius
Cotta, Jo. Georg.
Cotta, Joh. Georg
Cotta, Joh. Georgius</t>
  </si>
  <si>
    <t xml:space="preserve">Sorba, Leonardo Mariano</t>
  </si>
  <si>
    <t xml:space="preserve">Pitoni, Giuseppe Ottavio</t>
  </si>
  <si>
    <t xml:space="preserve">Gläser, Enoch</t>
  </si>
  <si>
    <t xml:space="preserve">Pitoni, Johannes O.
Pitoni, Giuseppe O.
Pittoni, G. O.
Pitoni, Josepho Octavio
Pitoni, Giuseppe Antonio
Pitoni, Octavio</t>
  </si>
  <si>
    <t xml:space="preserve">Giubilei, Pietro</t>
  </si>
  <si>
    <t xml:space="preserve">Autor für Musik</t>
  </si>
  <si>
    <t xml:space="preserve">Pesaro</t>
  </si>
  <si>
    <t xml:space="preserve">Monaci, Gaetano</t>
  </si>
  <si>
    <t xml:space="preserve">Mora, Antonio</t>
  </si>
  <si>
    <t xml:space="preserve">Grossatesta, Antonio</t>
  </si>
  <si>
    <t xml:space="preserve">Mora, Antonius</t>
  </si>
  <si>
    <t xml:space="preserve">Vivaldi, Antonio</t>
  </si>
  <si>
    <t xml:space="preserve">Bussotti, Giovanni Battista</t>
  </si>
  <si>
    <t xml:space="preserve">Viualdi, Antonio
Vivaldi
Vivaldy
Vivaldi, Antonio L.
Vivaldi, A.
Vivaldi-Anonimo
Vivaldi, Antonii
Vivaldi, Antonio Lucio
Prete rosso</t>
  </si>
  <si>
    <t xml:space="preserve">Figari, Pompeo</t>
  </si>
  <si>
    <t xml:space="preserve">Brussotti, Giovanni Battista
Bussotti, Joannes Baptista
Bussottus, Johannes Battista</t>
  </si>
  <si>
    <t xml:space="preserve">Waesberghe, Joannes Janssonius van</t>
  </si>
  <si>
    <t xml:space="preserve">Jansson van Waesberghe, Johannes
Janson de Waesberg, Johann
Jansson van Waesberghe, Joannes
Waesberge, J. van
Waesberge, Jean van
Janson DeWaesberg, Johann
Waesberg, ...
Waesberg, Johan Janßon</t>
  </si>
  <si>
    <t xml:space="preserve">
Antoine Ulric, Brunswic-Lunebourg, duc
</t>
  </si>
  <si>
    <t xml:space="preserve">http://friedensbilder.gnm.de/content/frieden_object3392f</t>
  </si>
  <si>
    <t xml:space="preserve">F. A. H. Z. B. V. L.
F. A. H. Z. B. U. L.
Ferdinand Albert, Braunschweig-Bevern, Herzog
Ferdinand Albrecht, Braunschweig-Bevern, Herzog, 1636-1687
Braunschweig-Bevern, Ferdinand Albrecht von
Wunderliche, Der
Ferdinand Albrecht I., Braunschweig-Lueneburg, Herzog
Ferdinand Albert I, duc de Bronsvic-Lunebourg
Bepler, J. Ferdinand Albrecht
Ferdinand Albrecht, Herzog von Braunschweig-Bevern</t>
  </si>
  <si>
    <t xml:space="preserve">Clara Maria, Pommern, Herzogin
Clara Maria, Pommern-Stettin, Herzogin
Clara Maria, Mecklenburg, Herzogin
</t>
  </si>
  <si>
    <t xml:space="preserve">Dorothea, Sachsen, Herzogin
Dorothea, Braunschweig, Herzogin
Braunschweig, Dorothea von
Sachsen, Dorothea von</t>
  </si>
  <si>
    <t xml:space="preserve">
Sophie Elisabeth, Mecklenburg, Herzogin
Sophia Elisabetha, Brunsvicum-Luneburgum, Ducissa
Sophia Elisabetha, Brunsvicum-Lunaeburgum, Ducissa
</t>
  </si>
  <si>
    <t xml:space="preserve">Sibylla Ursula, Schleswig-Holstein-Sonderburg, Herzogin</t>
  </si>
  <si>
    <t xml:space="preserve">Ferdinand Albert, Braunschweig, Herzog
Ferdinand Albert II., Bronsvic-Lunebourg, Duc
Ferdinand Albrecht II., Braunschweig-Bevern, Herzog
Ferdinandus Albertus, Brunsvicum et Lunaeburgum, Dux
</t>
  </si>
  <si>
    <t xml:space="preserve">Clara Augusta, Württemberg-Neuenstadt, Herzogin</t>
  </si>
  <si>
    <t xml:space="preserve">Maria Elisabeth, Sachsen-Coburg, Herzogin</t>
  </si>
  <si>
    <t xml:space="preserve">Marie Elisabeth, Sachsen-Coburg, Herzogin
Maria Elisabeth, Sachsen-Eisenach, Herzogin
Marie Elisabeth, Sachsen-Eisenach, Herzogin
Maria Elisabeth, Sachsen, Herzogin, 1638-1687
Marie Elisabeth, Sachsen, Herzogin, 1638-1687
</t>
  </si>
  <si>
    <t xml:space="preserve">Dannenberg</t>
  </si>
  <si>
    <t xml:space="preserve">Maximilian Heinrich, Köln, Erzbischof</t>
  </si>
  <si>
    <t xml:space="preserve">A. B. L.
August, Braunschweig, Herzog
August, Brunsvicensium et Luneburgensium, Dux
Augustus, Braunsvicensium et Lunaeburgensium, Dux
Augustus, Brunonis civus, Dux
Augustus, Brunovicensium et Lunaeburgensium, Dux
Augustus, Brunovicum et Lunaeburgum, Dux
Augustus II., Brunovicum-Luneburgum, Dux
Augustus, Brunsvicensis et Luneburgensis, Dux
Augustus, Brunsvicensium ac Lunaeburgensium, Dux
Augustus, Brunsvicensium ac Luneburgensium, Dux
Augustus, Brunsvicensium et Lunaeburgensium, Dux
Augustus, Brunsvicensium et Luneburgensium, Dux
Augustus, Brunsvicum et Lunaeburgum, Dux
Augustus, Brunsvicum et Luneburgum, Dux
Augustus, Brunsvicum-Luneburgum, Dux
Augustus, Brunsviga, Dux
Augustus, Brunsvigae, Dux
Augustus, Brunsvigia et Luneburgum, Dux
Augustus, Brunswieg und Lunaeburg, Herzog
Augustus, Brunswig und Lunaeburg, Herzog
Augustus, Brunswig und Luneburg, Herzog
Augustus, Brunswyk und Lunaeburg, Herzog
Augustus, Ducatus Brunovicensium et Lunaeburgensium, Dux
Augustus, Junior
Gust, Selemus
Gustavus, Selenus
Gustavus Selenus
Selenus, Gustavus
Selen, Gustav
Selenica, Gustavus de
Gustavus, de Selenica
Der Befreiende
Der Befreyende
Befreiende, Der
Befreyende, Der
Gustavi, Seleni
Augustus, dux Brunsvicensium et Luneburgensium
Selenus, Gustavus, Herzog
Gust, Selemus, Herzog
</t>
  </si>
  <si>
    <t xml:space="preserve">http://friedensbilder.gnm.de/content/frieden_object749e8
http://friedensbilder.gnm.de/content/frieden_object3392f
http://friedensbilder.gnm.de/content/frieden_object1046e4
http://friedensbilder.gnm.de/content/frieden_object14e60c
http://friedensbilder.gnm.de/content/frieden_object177731
http://friedensbilder.gnm.de/content/frieden_object177ff5</t>
  </si>
  <si>
    <t xml:space="preserve">Ferdinandus IV., Imperium Romano-Germanicum, Rex
Ferdinand IV.
Ferdinand IV., deutscher Mitregent
</t>
  </si>
  <si>
    <t xml:space="preserve">http://friedensbilder.gnm.de/content/frieden_object31c6e
http://friedensbilder.gnm.de/content/frieden_object102fea
http://friedensbilder.gnm.de/content/frieden_object177731</t>
  </si>
  <si>
    <t xml:space="preserve">Federico III., di Brandemburgo
Frederic III, Brandebourg, Marggrave
Frederic, Prusse, Roi
Frederic, Prusse, Roy I.
Frederic R.
Frederick, Brandenburgh, Elector
Frederick, Brandenburgh, Elector III.
Fredericus I., Borussia, Rex
Fredericus III., Brandenburgum, Elector
Fredericus, Brandenburgum, Marchio III.
Fredericus III., Elector
Fredericus, Magnus
Frideric, Brandenbourg, Prince Electoral
Frideric, Prusse, Roi I.
Friderich, Brandenburg, Kurprinz
Friderich, Brandenburg, Marck-Graf III.
Friderich III., Brandenburg, Marggraf
Friderich III., Brandenburg, Marggraff
Friderich III., Brandenburg, Markgraf
Fridericus, Borussia, Rex
Fridericus I., Borussia, Rex
Fridericus III., Borussia, Rex
Fridericus, Brandenburgia, Elector III.
Fridericus III., Brandenburgum, Elector
Fridericus III., Brandenburgum, Marchio
Fridericus III., Preussen
Fridericus, Prussia, Dux III.
Fridericus, Prussia, Rex
Fridericus, Regum Borussia, Rex I
Fridericus Tertius, Brandenburg, Markgraf
Friederich, Brandenburg, Markgraf III.
Friederich III., Brandenburg, Marggraff
Friederich, Brandenburg, Marggraff
Friedericus, Brandenburgia, Elector III.
Friedrich, Brandenburg, Markgraf
Friedrich III., Elector
Friedrich, Brandenburg, Kurprinz
Friedrich, Brandenburg, Prinz
Friedrich III., Brandenburg, Markgraf
Friedrich III., Brandenburgum, Elector
Friedrich, Magnus
..., Brandenbourg, Prince Electoral
Friedrich I.
Friedrich III.
Friedrich, von Hohenzollern
Frederick I, King of Prussia
Frederick I., King of Prussia
</t>
  </si>
  <si>
    <t xml:space="preserve">http://friedensbilder.gnm.de/content/frieden_objecte9359
http://friedensbilder.gnm.de/content/frieden_object103cdd
http://friedensbilder.gnm.de/content/frieden_object1aca4d</t>
  </si>
  <si>
    <t xml:space="preserve">Charles XI., Sweden, King
Carl XI., Sverige, Kung
Karl XI., Sverige, Kung
Carolus XI., Suecia, Rex
Carolus XI., Svecia, Rex
Carolus II., Suedia, Rex
Carolus II., Svedia, Rex
Carl, Schonen, Herzog
Carl, Pommern-Stettin, Herzog
Carolus, Suecia, Rex
Carl XI., Sverige, Konung</t>
  </si>
  <si>
    <t xml:space="preserve">http://friedensbilder.gnm.de/content/frieden_object10a961
http://friedensbilder.gnm.de/content/frieden_object10ea5f</t>
  </si>
  <si>
    <t xml:space="preserve">Aldenburg, Anton von</t>
  </si>
  <si>
    <t xml:space="preserve">
Waza, Jan Kazimierz
Joannes Casimirus II., Polonia, Rex
Johannes Casimirus II., Polonia, Rex
Giovanni Casimiro II., Polonia, Re
Jean Casimir, Pologne, Roi
Wasa, Johann II. Kasimir
Vaza, Jonas Kazimieras
Jonas Kazimieras Vaza
</t>
  </si>
  <si>
    <t xml:space="preserve">http://friedensbilder.gnm.de/content/frieden_object10a04f
http://friedensbilder.gnm.de/content/frieden_object10a961
http://friedensbilder.gnm.de/content/frieden_object121521</t>
  </si>
  <si>
    <t xml:space="preserve">Kara Mustafa Pascha</t>
  </si>
  <si>
    <t xml:space="preserve">Altenburg, Anton von
Aldenburg, Anton von I.
Anton von Aldenburg I., Reichsgraf zu Edler Herr zu Varel, Herr zu Kniphausen
Anthonius, Aldenburg, Comes
Antonius, Aldenburg, Comes
Aldenburg-Varel, Anton zu
Aldenburg zu Varel, Anthon zu
Varel, Anton zu Aldenburg-
Anton I., Aldenburg, Graf
Antonius I., Aldenburg, Graf</t>
  </si>
  <si>
    <t xml:space="preserve">Mehmed IV.</t>
  </si>
  <si>
    <t xml:space="preserve">Ahmed II., Osmanisches Reich, Sultan</t>
  </si>
  <si>
    <t xml:space="preserve">http://friedensbilder.gnm.de/content/frieden_objectb77a6</t>
  </si>
  <si>
    <t xml:space="preserve">Alexander III., Makedonien, König</t>
  </si>
  <si>
    <t xml:space="preserve">Echmet, Sultanus Turcarum
Achmed II., Osmanisches Reich, Sultan
Ahmet II., Osmanisches Reich, Sultan
</t>
  </si>
  <si>
    <t xml:space="preserve">http://friedensbilder.gnm.de/content/frieden_objectb77a6
http://friedensbilder.gnm.de/content/frieden_objectb781e</t>
  </si>
  <si>
    <t xml:space="preserve">Innozenz XI., Papst</t>
  </si>
  <si>
    <t xml:space="preserve">http://friedensbilder.gnm.de/content/frieden_objectb778a
http://friedensbilder.gnm.de/content/frieden_objectb781e
http://friedensbilder.gnm.de/content/frieden_objectcae0f
http://friedensbilder.gnm.de/content/frieden_object177731</t>
  </si>
  <si>
    <t xml:space="preserve">Karl, Lothringen, Herzog</t>
  </si>
  <si>
    <t xml:space="preserve">Odescalchi, Benedetto
Innocent XI., Pope
Innocent XI., Pape
Innocenzo XI., Papa
Innocentius, Episcopus
Innocentius XI., Papa
Innozenz XI, Papst
Innocentius XI, Papst
Odescalchi, Benedetto, Papst
Innocent XI, Papst
Innocenzo XI, Papst
Inocencio XI, Papst
Innocent XI, Pope
Innocentius, Papa 11
Innocenz XI, Papst</t>
  </si>
  <si>
    <t xml:space="preserve">http://friedensbilder.gnm.de/content/frieden_objectc08e8
http://friedensbilder.gnm.de/content/frieden_objectc4051
http://friedensbilder.gnm.de/content/frieden_object10ea5f
http://friedensbilder.gnm.de/content/frieden_object36493</t>
  </si>
  <si>
    <t xml:space="preserve">Carl, Lothringen, Herzog
Carolus, Lotharingia, Dux
Karl, von Lothringen
Carolus, von Lothringen
Charles, Lorraine, Duc
Lorraine, Charles de</t>
  </si>
  <si>
    <t xml:space="preserve">
Sobietzki, Johannes
Johann, Sobieski
Giovanni III., Sobieski
Sobieski, Johann
Sobieski, Giovanni
Sobiesky, Johann
Jonas Sobieskis
Sobieski, Jean
Sobieski, Jan
Jan, Sobieski
John III Sobieski, King of Poland
</t>
  </si>
  <si>
    <t xml:space="preserve">http://friedensbilder.gnm.de/content/frieden_object121de1</t>
  </si>
  <si>
    <t xml:space="preserve">Brun, Anton</t>
  </si>
  <si>
    <t xml:space="preserve">http://friedensbilder.gnm.de/content/frieden_object31dbe</t>
  </si>
  <si>
    <t xml:space="preserve">Gent, Barthold van</t>
  </si>
  <si>
    <t xml:space="preserve">http://friedensbilder.gnm.de/content/frieden_object0b2f</t>
  </si>
  <si>
    <t xml:space="preserve">Pauw, Adriaan</t>
  </si>
  <si>
    <t xml:space="preserve">Gent, Bartholdus a
Gendt, Barthold van
Gend, Barthold van
Gent, Barthold von</t>
  </si>
  <si>
    <t xml:space="preserve">Donia, Frans van</t>
  </si>
  <si>
    <t xml:space="preserve">Pauw, Adrianus
Pauw, Hadrianus
Pauw, Adrian
Pavius, Adrianus
Pauw, Adriaen</t>
  </si>
  <si>
    <t xml:space="preserve">Ripperda, Willem</t>
  </si>
  <si>
    <t xml:space="preserve">Donia, Frans von
Donia, Frans
Donia, Franciscus a</t>
  </si>
  <si>
    <t xml:space="preserve">Clant van Stedum, Adriaan</t>
  </si>
  <si>
    <t xml:space="preserve">Ripperda, Willem van
Ripperda, Wilhelm
Ripperda, Guilielmus</t>
  </si>
  <si>
    <t xml:space="preserve">Cuyermans, Jan</t>
  </si>
  <si>
    <t xml:space="preserve">Clant a Stedum, Adrianus
Clant tot Stedum, Adriaan
Clant, Adriaan
Clant tot Stedum, Adrian</t>
  </si>
  <si>
    <t xml:space="preserve">Barnuevo, Don Miguel Lopez de</t>
  </si>
  <si>
    <t xml:space="preserve">Cuyermans, Joannes
Cuyermans, Johann
Cuijermans, Jan</t>
  </si>
  <si>
    <t xml:space="preserve">Bahac, Don Diego</t>
  </si>
  <si>
    <t xml:space="preserve">Lootius, Eleazer</t>
  </si>
  <si>
    <t xml:space="preserve">Burgk, Jakob van der</t>
  </si>
  <si>
    <t xml:space="preserve">Belne, Johannes Christophorus</t>
  </si>
  <si>
    <t xml:space="preserve">Cratz von Scharfenstein, Hugo Everhardt</t>
  </si>
  <si>
    <t xml:space="preserve">Vultejus, Johann</t>
  </si>
  <si>
    <t xml:space="preserve">Cratz de Scharpffenstein, Hugo Everhardus
Cratz von Scharffenstein, Hugo Eberhard
Cratz von Scharfenstein, Hugo Eberhard
Cratz von Scharffenstein, Hugo Eberhard von
Scharpffenstein, Hugo Everardus Cratz de
Scharffenstein, Hugo Eberhard Cratz von
Scharfenstein, Hugo Eberhard Cratz von</t>
  </si>
  <si>
    <t xml:space="preserve">Kinschot, Kaspar</t>
  </si>
  <si>
    <t xml:space="preserve">Vulteius, Johann
Vultejus, Johannes
</t>
  </si>
  <si>
    <t xml:space="preserve">Teckmanus, Arnoldus</t>
  </si>
  <si>
    <t xml:space="preserve">Kinschotius, Caspar
Kinschot, Caspar
Kinschot, Caspar van
Kinschoot, Caspar van
Kinschotius, Gaspar
Kinschot, Gaspar de</t>
  </si>
  <si>
    <t xml:space="preserve">1644/1645</t>
  </si>
  <si>
    <t xml:space="preserve">De Totis, Giuseppe D.</t>
  </si>
  <si>
    <t xml:space="preserve">Chracas, Luca Antonio</t>
  </si>
  <si>
    <t xml:space="preserve">Gini, Paolo</t>
  </si>
  <si>
    <t xml:space="preserve">Chracas, Luca A.
Chracas, Luc A.
Chracas, Lucantonio
Chracas, Lucas Antonius
Chracas, Luc Antoine</t>
  </si>
  <si>
    <t xml:space="preserve">Bottari, Domenico Filippo</t>
  </si>
  <si>
    <t xml:space="preserve">Caldara, Antonio</t>
  </si>
  <si>
    <t xml:space="preserve">Robinson, John</t>
  </si>
  <si>
    <t xml:space="preserve">Caldar, A.
Kaldar, A.</t>
  </si>
  <si>
    <t xml:space="preserve">London, John of
John, of London
Robinson, Johann
Robinson, Ioannes</t>
  </si>
  <si>
    <t xml:space="preserve">Philipp I., Hessen, Landgraf</t>
  </si>
  <si>
    <t xml:space="preserve">
Rudolphus II., Germania, Imperator
Rudolphus II., Imperator Romanus
Rudolphus II., Imperator
Rudolphus II., Imperium Romano-Germanicum, Imperator
Kaiser Rudolf II.
Rudolf II., von Habsburg
Rudolf II, Empereur de l'Empire Romain-Germanique
Rudolf II, Emperor of the Roman-German Empire
Rudolph II, Empereur de l'Empire Romain-Germanique
Rudolph II, Emperor of the Roman-German Empire
Rudolf, von Habsburg, Empereur de l'Empire Romain-Germanique
Rudolf, von Habsburg, Emperor of the Roman-German Empire
Habsburg, Rudolf von, Empereur de l'Empire Romain-Germanique
Habsburg, Rudolf von, Emperor of the Roman-German Empire
Rodolphe II, Empereur de l'Empire Romain-Germanique
Rodolphe II, Emperor of the Roman-German Empire</t>
  </si>
  <si>
    <t xml:space="preserve">http://friedensbilder.gnm.de/content/frieden_objectb7a4e
http://friedensbilder.gnm.de/content/frieden_object102fea</t>
  </si>
  <si>
    <t xml:space="preserve">
Philip I., Hessen, Landgraf
Philip, Hessen, Landgraf
Philipp, Hessen, Landgraf
Philippus, Hessen, Landgraff
Philippus, Hassia, Landgrafius
Philippus I., Hassiae, Comes
Philippus, Hassiae, Landgrafius
Philippus, Hessorum, Landgravius
Philippus I., Hessen, Landgraf
Philipsen I., Hessen, Landgraf
Philipssen I., Hessen, Landgraf
Philipp, von Hessen
Philippus, Magnanimus
Philipp v. Hessen
Landgraf, Philipp von Hessen
Philipp, Landgraf von Hessen
Philipp I, Landgraf von Hessen
Philippus I, Comes Hassiae
Philippus, Landgravius terrae Hassiae, Comes in Cazenelnbogen, Dietz, Ziegenhain et in Nidda S.</t>
  </si>
  <si>
    <t xml:space="preserve">Georgius, Castriota</t>
  </si>
  <si>
    <t xml:space="preserve">Wolfgang, der Bekenner
Wolfgang, der Standhafte
Wolfgangus, Anhalt, Princeps
Anhalt, Wolfgang zu
</t>
  </si>
  <si>
    <t xml:space="preserve">Ahmed III., Osmanisches Reich, Sultan</t>
  </si>
  <si>
    <t xml:space="preserve">Castriota, Scanderberg
Castriota, Georges
Castriota, Georgius
George, Castriota
George, Castriota called Scanderbeg
George, Castriota, Prince of Epirus
Georges, Castriota
Georges, Scanderbeg
Georgius, Epirus, Prince
Georgius, Scanderbeg
Kastriota, Gjergj
Kastriotis, Georg
Scanderbeg
Scanderberg
Scanderbeg, George C.
Scanderbeg, Georges
Kastriot, Georgius
Castriota, Georgios
Castriotto, Georgios
Castriotto, Giorgio
Castriotto, Georg
Kastriot, Ðurad
Castriotus, Georgius
Castriota, George
Kastrioti, Gjergj
Kastriota, Georg
Kastrioti Scanderbeg, Gjergj
Kastriot-Scanderbeg, George
Castriota Scanderbeg, Georg
Scanderbeg, Georg Castriota
Skenderbeu, Gjergj Kastrioti
Skanderbeg, Georg Kastriota
Kastriota Skanderbeg, Georg
Scanderbeg, Georgios
Scanderbek, Georgius
Skanderbeg, Georgios
Castriotus
Scanderbegus
Skenderbei
Iskender, Bey
Alexander, Magnus
Skanderbeg
Kastriotto, Georg
</t>
  </si>
  <si>
    <t xml:space="preserve">http://friedensbilder.gnm.de/content/frieden_objectb7a4e</t>
  </si>
  <si>
    <t xml:space="preserve">Günther, Johann Christian</t>
  </si>
  <si>
    <t xml:space="preserve">
Ahmad III., Osmanisches Reich, Sultan
Achmed III., Osmanisches Reich, Sultan
</t>
  </si>
  <si>
    <t xml:space="preserve">http://friedensbilder.gnm.de/content/frieden_object176b54</t>
  </si>
  <si>
    <t xml:space="preserve">Ockel, Christian</t>
  </si>
  <si>
    <t xml:space="preserve">Villars, Claude Louis Hector de</t>
  </si>
  <si>
    <t xml:space="preserve">Ockel, Christianus</t>
  </si>
  <si>
    <t xml:space="preserve">Johann Wilhelm, Pfalz, Kurfürst</t>
  </si>
  <si>
    <t xml:space="preserve">Villars, Claude L. de
Villars, ...
Villars, Louis H. de
Villars, Louis Hector de
Villars, Louis-Hector de</t>
  </si>
  <si>
    <t xml:space="preserve">http://friedensbilder.gnm.de/content/frieden_object105c69
http://friedensbilder.gnm.de/content/frieden_object108444
http://friedensbilder.gnm.de/content/frieden_object108620
http://friedensbilder.gnm.de/content/frieden_object11fea0</t>
  </si>
  <si>
    <t xml:space="preserve">Louise, Danmark, Dronning</t>
  </si>
  <si>
    <t xml:space="preserve">
Friedrich IV., Schleswig und Holstein, Herzog
Friederich IV., Schleswig-Holstein, Herzog
Friederich, Schleswig-Holstein, Herzog
Friderich IV., Danmark og Norge, Konge
Fridericus IV., Dania et Norvegia, Rex
Fridericus IV., Dania et Norwegia, Rex
Fridericus IV., Dania, Rex
Fridericus IV., Rex Danorum
Friderik IV., Danmark, Konge
Friedrich IV.
Frederic IV., Danemarc-Norvegue, Roi
Fredericus IV., Dania, Rex
Frederik IV., Danmark og Norge, Konge
Frederik IV., Danmark, Konge
Frederik IV.
</t>
  </si>
  <si>
    <t xml:space="preserve">http://friedensbilder.gnm.de/content/frieden_objectb7a6e</t>
  </si>
  <si>
    <t xml:space="preserve">
Luise, Mecklenburg, Herzogin
Loysa, Mecklenburg, Prinzessin
Loysa, Mecklenburg, Herzogin
Louise, Danemark, Reine</t>
  </si>
  <si>
    <t xml:space="preserve">
Christian VI., Danmark og Norge, Konge
Christianus VI., Dania, Rex
Kristian VI., Danmark, Konge
Christian VI., Danmark, Konge
Chrystian VI.
Christian VI.</t>
  </si>
  <si>
    <t xml:space="preserve">Troschel, Peter</t>
  </si>
  <si>
    <t xml:space="preserve">
Sophie Hedwig, Danemark et Norvege, Princesse
Sophie Hedwig, Danmark og Norge, Princesse</t>
  </si>
  <si>
    <t xml:space="preserve">Grimani, Giovanni Battista</t>
  </si>
  <si>
    <t xml:space="preserve">Nani, Agostino</t>
  </si>
  <si>
    <t xml:space="preserve">Grimani, Io. Bap.</t>
  </si>
  <si>
    <t xml:space="preserve">Paris</t>
  </si>
  <si>
    <t xml:space="preserve">Quinault, Philippe</t>
  </si>
  <si>
    <t xml:space="preserve">Kinsky, Franz Ulrich von</t>
  </si>
  <si>
    <t xml:space="preserve">Quinault, ...
Quinault, Filippo
Quinalt, Philippe
Quinault, Philippe
Quinault, Phillipe</t>
  </si>
  <si>
    <t xml:space="preserve">Ruzzini, Carlo</t>
  </si>
  <si>
    <t xml:space="preserve">Kinsky, Franz Ulrich
Kinski, Franz Ulrich von
Khinsky, Franz Ulrich von
Khinsky, Franciscus Ulricus
Khinsky, Franciscus Udalricus
Tettau, Franz Ulrich Kinsky von Chinitz-
Chinitz-Tettau, Franz Ulrich Kinsky von
Chinitz &amp; Tettau, Franciscus Udalricus de
Chinitz et Tettau, Franciscus Udalricus de
Kinsky von Chinitz-Tettau, Franz Ulrich
Khinsky a Chinitz-Tettau, Franciscus Ulricus
Chinsky, Franz Ulrich von
Chinsky, Franciscus Udalricus</t>
  </si>
  <si>
    <t xml:space="preserve">http://friedensbilder.gnm.de/content/frieden_object10e109</t>
  </si>
  <si>
    <t xml:space="preserve">Râmî Mehmed Paºa</t>
  </si>
  <si>
    <t xml:space="preserve">Ruzzini, Carlo di Marco</t>
  </si>
  <si>
    <t xml:space="preserve">Maurokordatos, Alexandros</t>
  </si>
  <si>
    <t xml:space="preserve">Wolfgang IV., Oettingen-Wallerstein, Graf</t>
  </si>
  <si>
    <t xml:space="preserve">Maurokordatos, Alexandrus
Maurokordato, Alexandre
Maurokordato, Alexander
Maurocordatus, Alexander
Mawrokordatos, Alexandros
Maurocordato, Alessandro
Mavrocordato, Alessandro</t>
  </si>
  <si>
    <t xml:space="preserve">Schlik, Leopold Anton Joseph von</t>
  </si>
  <si>
    <t xml:space="preserve">Wolffgang IV., Oettingen-Wallerstein, Graf
Oettingen-Wallerstein, Wolfgang von
Oettingen, Wolfgang von
Oettingen, Wolffgang von
Wallerstain, Volfgang von</t>
  </si>
  <si>
    <t xml:space="preserve">Marsili, Luigi Ferdinando</t>
  </si>
  <si>
    <t xml:space="preserve">Schlick, Leopold Anton Joseph von
Schlick, Leopold Anton Josef von
Schlick, Leopold, Comes</t>
  </si>
  <si>
    <t xml:space="preserve">Malachowski, Stanislaw</t>
  </si>
  <si>
    <t xml:space="preserve">Marsili, Luigi Ferdinando di
Marsigli, Luigi F.
Marsigli, Luigi Ferdin.
Marsilli, Luigi Ferdinando
Marsilli, Lud. Ferd.
Marsilius, Ludovicus F.
Marsilius, Lud. Ferd.
Marsilius, Lud. F.
Marsilius, Luigi F. di
Marsigli, Luigi F. de
Marsilius, Aloysius Ferdinandus
Marsilius, Aloys. Ferd.
Marsigli, Aloysius Ferdinandus
Marsigli, Aloysius F.
Marsilius, Ludwig F.
Marsilli, Luigi F.
Marsilli, L. F.
Marsilius, Luigi F.
Marsili, Aloisius F.
Marsilli, Louis F. de
Marsilli, Louis F.
Marsigli, Luigi F. di
Marsigli, Ludwig F.
Marsigli, Lodewyk van
Marsigli, Alajos F.
Marsigli, Aloisio F.
Marsigli, Aloys Ferd. von
Marsili, Alois F. von
Marsillius, Ludovicus Ferdinandus
Marsili, L.
Marsigli, Luigi Ferdinando di
Marsiglius, Ludwig Ferdinand
Marsili, Luigi F.
Marsigli, Ludwig F. von
Marsigli, Alois F. von
Marsilius, Aloysius F.
Marsigly, Ludwig Ferdinand
Marsigli, Luigi Ferdinando
Marsilli, Ludovicus Ferdinandus
Marsilius, Ludovicus Ferdinandus
Marsilli, Louis Ferdinand de
Marsilli, Louis Ferdinand
Marsili, Luigi Ferdinando de
Marsili, Luigi Fernando de
Marsili, Aloysius Ferdinandus de</t>
  </si>
  <si>
    <t xml:space="preserve">Voznicyn, Prokopij Bogdanoviè</t>
  </si>
  <si>
    <t xml:space="preserve">Paget, William</t>
  </si>
  <si>
    <t xml:space="preserve">Colyer, Jakob</t>
  </si>
  <si>
    <t xml:space="preserve">William 6th, Baron Paget
Baron Paget</t>
  </si>
  <si>
    <t xml:space="preserve">Corvo, Giuseppe</t>
  </si>
  <si>
    <t xml:space="preserve">Lupardi, Bartolomeo</t>
  </si>
  <si>
    <t xml:space="preserve">Corbi, Josephus
Corbo, Josephus
Corbus, Josephus
Coruo, Giuseppe
Coruo, Gioseppe
Corvi, Giuseppe
Corvi, Josephus
Corvus, Josephus</t>
  </si>
  <si>
    <t xml:space="preserve">Lupardi, Bartholomaei
Lupardi, Bartholomeo</t>
  </si>
  <si>
    <t xml:space="preserve">Mosi</t>
  </si>
  <si>
    <t xml:space="preserve">Philippus II., Hispaniae, Rex
Philippus II., Hispania, Rex
Philippe II., Hispaniae, Rex
Philippe II., Espagne, Roi
Philippe I., Portugal, Rei
Filipe I., Portugal, Rei
Phelippe II., Espana, Rey
Philippus, Austriacus
Philippus, Austrius
Philip II., Spain, King
Filippo, d'Austria
Filippo, Spagna, Re
Felipe Segundo
Phelipe II., Spain, King
Philippus Rex Hispaniarum et Indiarum
Felipe II, Roi d'Espagne
Felipe II, King of Spain
Philipp II, Roi d'Espagne
Philipp II, King of Spain
Philip II, Roi d'Espagne
Philip II, King of Spain
</t>
  </si>
  <si>
    <t xml:space="preserve">http://friedensbilder.gnm.de/content/frieden_objecte3d4</t>
  </si>
  <si>
    <t xml:space="preserve">Klemens XIV., Papst</t>
  </si>
  <si>
    <t xml:space="preserve">Innozenz XII., Papst</t>
  </si>
  <si>
    <t xml:space="preserve">Clemens XIIII., Papa
Clemente XIV., Papa
Clemens XIV., Papst
Klemens XIV., Papa
Clemens XIV., Papa
Clemens, Papa, XIIII.
Ganganelli, Giovanni V.
Clemens, Papst, XIV.
Klemens, Papa, XIV.
Clemens, Papa, XIV.
Ganganelli, Lorenzo
Ganganelli, Giovanni Vincenzo Antonio
Ganganelli, Clemens
Ganganelli, Laurent
Klemens XIV, Papa
Clemens XIIII, Papa
Klemens XIV, Papst
Clement XIV, Papst
Clemens Papa, XIV
Clemens XIV, Papst
Clemens XIV, Papa
Ganganaelli, Lorenzo
Ganganaelli, Giovanni Vincenzo Antonio</t>
  </si>
  <si>
    <t xml:space="preserve">Luca, Severo de</t>
  </si>
  <si>
    <t xml:space="preserve">Pignatelli, Antonio
Pignatellus, Antonius
Innocent XII., Pape
Innocent XII.
Innocentius XII.
Innocentius XII., Papa
Innozenz XII, Papst
Innozenz XII, Pape
Innozenz XII, Pope
Innocenzo XII, Papst
Innocenzo XII, Pape
Innocenzo XII, Pope
Innocentius XII, Papst
Innocentius XII, Pape
Innocentius XII, Pope
Pignatelli, Antonio XII, Papst
Pignatelli, Antonio XII, Pape
Pignatelli, Antonio XII, Pope
Pignatellus, Antonius XII, Papst
Pignatellus, Antonius XII, Pape
Pignatellus, Antonius XII, Pope</t>
  </si>
  <si>
    <t xml:space="preserve">http://friedensbilder.gnm.de/content/frieden_objectbfb6b
http://friedensbilder.gnm.de/content/frieden_object1028e5</t>
  </si>
  <si>
    <t xml:space="preserve">Bononcini, Giovanni Maria</t>
  </si>
  <si>
    <t xml:space="preserve">DeLuca, Severo
Luca, Saverio de</t>
  </si>
  <si>
    <t xml:space="preserve">Modena</t>
  </si>
  <si>
    <t xml:space="preserve">Polistena</t>
  </si>
  <si>
    <t xml:space="preserve">Capece, Carlo Sigismondo</t>
  </si>
  <si>
    <t xml:space="preserve">Buononcini, Giovanni Maria
Bononcini, Giovanni M.
Bononcini, Gio. Maria</t>
  </si>
  <si>
    <t xml:space="preserve">Capello, Pier Girolamo</t>
  </si>
  <si>
    <t xml:space="preserve">Capeci, Carlo Sigismondo
Capeci, Carlo S.
Capeci, C. S.
Capeci, Carolo Sigismondo
Capece, C. S.
Capece, Carlo S.
Capece, Sigismondo</t>
  </si>
  <si>
    <t xml:space="preserve">Caresana, Cristoforo</t>
  </si>
  <si>
    <t xml:space="preserve">Morselli, Adriano</t>
  </si>
  <si>
    <t xml:space="preserve">Caresana, Cristofaro</t>
  </si>
  <si>
    <t xml:space="preserve">Van Dunwaldt, Hendrik</t>
  </si>
  <si>
    <t xml:space="preserve">Lully, Jean-Baptiste</t>
  </si>
  <si>
    <t xml:space="preserve">Dunewald, Henry van
Dunewaldt, Hendrik van
Dunewaldt, Henry van
Dunewalt, Hendrik van
Dunwaldt, Henry van
Dunwalt, Henry van
Van Dunewald, Henry
Van Dunewaldt, Henry
Van Dunwaldt, Henry
Van Dunwalt, Hendrik
Van Dunwalt, Henry</t>
  </si>
  <si>
    <t xml:space="preserve">Florenz</t>
  </si>
  <si>
    <t xml:space="preserve">Ludwig, Georg Balthasar</t>
  </si>
  <si>
    <t xml:space="preserve">Lully, Giovanni-Battista
Lully, Giovanni Battista
Lully, Giovanni B.
Lulli, Jean-Baptiste
Lulli, Jean B.
Lulli, Jean Baptiste
Lulli, Giovanni-Battista
Lulli, Giovanni B.
Lully, J. B.
Lully, Jean Bapt.
Lully, Jean B.
Lully, Jean-Baptiste de
Lulli, Giovanni Battista
Lully, Jean Baptiste
Lully, Jean Baptiste de
Lulli, Jean Baptiste de</t>
  </si>
  <si>
    <t xml:space="preserve">Gottsched, Johann Christoph</t>
  </si>
  <si>
    <t xml:space="preserve">Literis Ludovicianis
Ludewig, Georg Balthasar
Ludovici, Georg Balthasar</t>
  </si>
  <si>
    <t xml:space="preserve">Breitkopf, Bernhard Christoph</t>
  </si>
  <si>
    <t xml:space="preserve">Gottsched, Johannes Christoph
Gottsched, Joannes Christophorus
Gottsched, Johann C.
Gottsched, Juan C.
Gottsched, Johannes C.
Gottsched, Joannes C.
Gottsched, Joh. Christoph
Gottsched, Joh. Chr.
Gottsched, Io. Christoph.
Gottsched, J. Chr.
Gottsched, Jo. Ch.
Gottsched, J. C.
Gottsched, J. K.
Gottschedius, Johannes Christophorus
Gottschedius, Joannes Christophorus
Gottschedius, Johann C.
Gottschedius, Joannes C.
Gottschedius, Johannes C.
Gottschedius, Joannes
Gottschedius, Jo. Christophorus
Gottschedius, Io. Christophorus
Gottschedius, Jo. Ch.
Gottscheid, Johann C.
Gotsched, Joh. Christoph
Gottscheden, Johann Christoff
Gottscheden, Johann Christoph
Gottscheden, Johann C.
Gottsched
J. C. G.</t>
  </si>
  <si>
    <t xml:space="preserve">Klemens XI., Papst</t>
  </si>
  <si>
    <t xml:space="preserve">Breitkopff, Bernhard Christoph
Breitkopf, Bernardus Christophorus
Breitkopfius, Bernardus Christophorus
Breitkopfius, Bernh. Christoph.
Breitkopfius, Bernhardus Christophorus
Breitkopf, Bern. Christ.
Breitkopf, Bern. Christoph
Breitkopf, Bernh. Christoph
Breytkopf, Krysztof
Breitkopf, B. C.
Breitkopf, Bernard Christoffle
Breitkopf, B. Ch.</t>
  </si>
  <si>
    <t xml:space="preserve">Stein an der Donau</t>
  </si>
  <si>
    <t xml:space="preserve">Fritz, Gregor Sebastian</t>
  </si>
  <si>
    <t xml:space="preserve">Clemens XI., Papst
Albani, Gian F.
Albani, Giovanni F.
Clemens XI.
Klemens XI.
Klement XI.
Clement XI.
Albani, Giovanni Francesco
Albani, Gian Francesco
Clement XI., Papa
Clemente XI., Papa
Clementus XI., Papa
Clemens XI., Papa
Klement XI., Papa
Klementi XI., Papa
Albani, Gianfrancesco
Clement XI, Papst
Klemens XI, Papst
Clemens XI, Papst
Clemens Papa, XI</t>
  </si>
  <si>
    <t xml:space="preserve">http://friedensbilder.gnm.de/content/frieden_objectc4471
http://friedensbilder.gnm.de/content/frieden_objectc4ba3</t>
  </si>
  <si>
    <t xml:space="preserve">Präxl, Ignaz Anton</t>
  </si>
  <si>
    <t xml:space="preserve">Fritz, Gregorius Sebastianus</t>
  </si>
  <si>
    <t xml:space="preserve">Kirchberger, Franz Andreas</t>
  </si>
  <si>
    <t xml:space="preserve">Rost, Johann Leonhard</t>
  </si>
  <si>
    <t xml:space="preserve">Kirchberger, Franciscus Andreas
Kirchberger, Frantz Andre</t>
  </si>
  <si>
    <t xml:space="preserve">Walther, Georg Conrad</t>
  </si>
  <si>
    <t xml:space="preserve">Meletaon
Telandrino
Rost, Johann L.</t>
  </si>
  <si>
    <t xml:space="preserve">Krüger, Johann Christian</t>
  </si>
  <si>
    <t xml:space="preserve">Scheibel, Gottfried Ephraim</t>
  </si>
  <si>
    <t xml:space="preserve">Stoeckel, Christian Gottlob</t>
  </si>
  <si>
    <t xml:space="preserve">Scheibel, Gottfried E.</t>
  </si>
  <si>
    <t xml:space="preserve">Langenau, Ludwig Wilhelm von</t>
  </si>
  <si>
    <t xml:space="preserve">Stoeckel, Christianus G.
Stoeckel, Christian G.
Stoeckel, Christianus Gottlob</t>
  </si>
  <si>
    <t xml:space="preserve">Schmid, Andreas</t>
  </si>
  <si>
    <t xml:space="preserve">Langnau, Ludwig Wilhelm
Langnau, Ludwig Wilhelm von
Lagnau, Ludovico Guglielmo de
Langnau und Wandritsch, Ludwig Wilhelm von
Wandritsch, Ludwig Wilhelm von Langnau und
Langenau, Ludwig W. von
Langnau, Ludwig W. von
Langnau, Ludwig W.
L., L. W. v.
L. W. v. L.</t>
  </si>
  <si>
    <t xml:space="preserve">Baumeister, Friedrich Christian</t>
  </si>
  <si>
    <t xml:space="preserve">Richter, Sigmund Ehrenfried</t>
  </si>
  <si>
    <t xml:space="preserve">Baumeister, Friedr. Christian
Baumeister, F. C.
Baumeisterus, Frid. Christ.
Baumeister, Friedrich C.
Baumeister, Christian F.
Baumeister, Fridericus C.
Bavmeister, Fridericvs Christianvs
Baumeisterus, Friedrich Christian
Baumeister, Christian Friedrich
Baumeister, Fridericus Christianus
Baumeisterus, Fridericus Christianus</t>
  </si>
  <si>
    <t xml:space="preserve">Heermann, Gottlieb Ephraim</t>
  </si>
  <si>
    <t xml:space="preserve">Richter, Siegmund Ehrenfried
Richter, Sigismund Ehrenfried</t>
  </si>
  <si>
    <t xml:space="preserve">Pape, Siegmund Claudius</t>
  </si>
  <si>
    <t xml:space="preserve">Heermann, Gottlob E.
Heermann, Gottlieb von
Heermann, Gottlob von
Hermann, Gottlob Ephraim
Hermann, Gottlieb Ephraim
Herrmann, Gottlob Ephraim
Herrmann, Gottlieb Ephraim
Heermann, Gottlieb E.</t>
  </si>
  <si>
    <t xml:space="preserve">Schütze, Johann Jakob</t>
  </si>
  <si>
    <t xml:space="preserve">Reichel, Samuel Benjamin</t>
  </si>
  <si>
    <t xml:space="preserve">Ramler, Karl Wilhelm</t>
  </si>
  <si>
    <t xml:space="preserve">Reichelius, Samuel B.
Reichel, Samuel
Reichel, Samuel Beniamin
Reichel, Samuel B.
Reichelius, Beniamin
Reichelius, Benjamin</t>
  </si>
  <si>
    <t xml:space="preserve">Rammler
Ramler
Ramler, Karl
Ramler, Karl Wilh.
Rammler, Karl Wilhelm
Ramler, Karl W.
Ramler, K. W.
Ramler, Carl W.
Ramler, C. W.
Rammler, Karl W.
Ramler, Carl Wilhelm
Rammler, Carl Wilhelm</t>
  </si>
  <si>
    <t xml:space="preserve">Sander, Johann Daniel</t>
  </si>
  <si>
    <t xml:space="preserve">
Goekingk, L. F. G.
Goeckingk, Leopold F. von
Goeckingk, L. F. G.
Amaranth</t>
  </si>
  <si>
    <t xml:space="preserve">Pfeiffer, Christoph Ludwig</t>
  </si>
  <si>
    <t xml:space="preserve">Sander, I. D.
Sander
Sander, Johann D.
Sander, J. D.
Sander, Johann David
Eichhoff, C. W.</t>
  </si>
  <si>
    <t xml:space="preserve">Camerarius, Johann Dietrich Michael</t>
  </si>
  <si>
    <t xml:space="preserve">Pfeifer, Christoph Ludwig
Pfeiffer, Christoph Ludwig von
C. L. P.
Pfeiffer, Christian Ludwig
Pfeifer, Christoph L.
Pfeiffer, Christoph L.</t>
  </si>
  <si>
    <t xml:space="preserve">Bluhm, Johann Carl Gottfried</t>
  </si>
  <si>
    <t xml:space="preserve">Camerarius, Io. Diter. Mich.
Camerarius, Ioh. Diter. Mich.
Camerarius, Jo. Diter. Mich.
Camerarius, Joannes Ditericus Michael
Camerarius, Johannes Diterich Michael
Camerarius, Johannes Ditericus Michael
Cammerer, Johann Dietrich Michael
Kammerer, Johann Dietrich Michael
Camerer, Johann Dietrich Michael</t>
  </si>
  <si>
    <t xml:space="preserve">Karsch, Anna Luise</t>
  </si>
  <si>
    <t xml:space="preserve">Bluhm, Johann Karl Gottfried
Bluhm, Johannes Carl Gottfried
Bluhm, Johannes Karl Gottfried
Bluhm, Joh. L. Gottfr.</t>
  </si>
  <si>
    <t xml:space="preserve">Gleim, Johann Wilhelm Ludwig</t>
  </si>
  <si>
    <t xml:space="preserve">Karschinn, Anna Louisa
Karschinn, Anna L.
Hirsekorn, Anna Luise
Karsch, Anna Ludovica
Karschin, A. L.
Karsch, Anna L.
Karstin, Anna Luise
Karsch, Anna Louise
Karschin, Anna Luise
Karschinn, Anna Louise
Karschin, Anna Louisa
Karsch, Anna Louisa
Karschin
Karsch, Anna Luisa
Karschin, Anna Louise</t>
  </si>
  <si>
    <t xml:space="preserve">Winter, Georg Ludwig</t>
  </si>
  <si>
    <t xml:space="preserve">Gleim, Johann Wilhelm
Gleim, ...
Gleim, Ludwig
Gleim, Friedrich Wilhelm
G., F. W.
Gleim, I. W.
Gleim, Johann W.
Gleim, I. W. L.
G****, ...
Gleim, Wilhelm Ludwig
Gleim, Friedrich W.
Gleim, Johann L.
Gleim, F. W.
Gleim, Johann Wilhelm Ludewig
Gleim, J. W. L.
F.W.G</t>
  </si>
  <si>
    <t xml:space="preserve">Lappenberg, Samuel Christian</t>
  </si>
  <si>
    <t xml:space="preserve">Winter, G. L.
Winter, Georg Ludovicus
Winter, Georg. Ludov.
Winter, George Louis
Winter, George Ludewig
Winter, George Ludwig
Winter, Georgius Ludovicus
Winter, Giorgio Ludovico
Winterus, Georgius Ludovicus
G. L. W.</t>
  </si>
  <si>
    <t xml:space="preserve">Förster, Georg Ludwig</t>
  </si>
  <si>
    <t xml:space="preserve">Lappenberg, Samuel C.
Lappenberg, Sam. Christ.</t>
  </si>
  <si>
    <t xml:space="preserve">Rumpf, Gottlob Friedrich</t>
  </si>
  <si>
    <t xml:space="preserve">Brehme, Ernst Gottfried</t>
  </si>
  <si>
    <t xml:space="preserve">Rumpff, Gottlob Friedrich</t>
  </si>
  <si>
    <t xml:space="preserve">Nicolai</t>
  </si>
  <si>
    <t xml:space="preserve">Brehme, Ernestus Gottfried
Brehm, Ernst Gottfried</t>
  </si>
  <si>
    <t xml:space="preserve">Lange, Samuel Gotthold</t>
  </si>
  <si>
    <t xml:space="preserve">Gebauer, Johann Justinus</t>
  </si>
  <si>
    <t xml:space="preserve">Lange, Samuel G.
Veramander
Damon
Lange, Samuel
Langen, Samuel G.
Langius, S. G.
Langius, Sam. Gotthold
Langius, Samuel Gotthold
Lang, Samuel Gotthold
Langius, Samuel Theophilus
Lange, Samuel Theophilus
Lange, Samuel Theophil</t>
  </si>
  <si>
    <t xml:space="preserve">Roennberg, Jacob Friedrich</t>
  </si>
  <si>
    <t xml:space="preserve">Gebauer, Joannes Justinus
Gebauerus, Joannes Justinus
Gebauerus, Joannes Iustinus
Gebauer, Johann Justin
Gebauer, Joh. Justinus
Gebauer, Joh. Just.
Geb., Jean Justin
Gebauer, Jan Justin
Gebauerus, Io. Iustinus
Gebauerus, I. Iust.
Gebauer, Ioan. Iustin.
Gebauer, J. J.
Gebauer, Gian-Giustino</t>
  </si>
  <si>
    <t xml:space="preserve">Fickelscher, Felix</t>
  </si>
  <si>
    <t xml:space="preserve">Roennberg, Jakob Friedrich
Roennberg, Jakob Friederich
Roennberg, Jacobus Fridericus
Roenneberg, Jakob Friedrich
Roenneberg, Jacob Friedrich
</t>
  </si>
  <si>
    <t xml:space="preserve">König, Johann Ludwig</t>
  </si>
  <si>
    <t xml:space="preserve">Fickelscherr, Felix
Fickelscherrius, Felicis</t>
  </si>
  <si>
    <t xml:space="preserve">Schill, Johann Andreas</t>
  </si>
  <si>
    <t xml:space="preserve">Bock, Michael Christian</t>
  </si>
  <si>
    <t xml:space="preserve">Schillius, Ioannes Andreas
Schillius, Johannes Andreas</t>
  </si>
  <si>
    <t xml:space="preserve">Leo, Hartog</t>
  </si>
  <si>
    <t xml:space="preserve">Bockius, Michael Christianus
Bock, M. C.</t>
  </si>
  <si>
    <t xml:space="preserve">Israel, Jeremias</t>
  </si>
  <si>
    <t xml:space="preserve">Lifshitz, Zvi Hirsch
Lipschitz, Zvi Hirsch</t>
  </si>
  <si>
    <t xml:space="preserve">Bärensprung, Wilhelm</t>
  </si>
  <si>
    <t xml:space="preserve">Koch, Heinrich Gottfried</t>
  </si>
  <si>
    <t xml:space="preserve">Dreyer, Johann Matthias</t>
  </si>
  <si>
    <t xml:space="preserve">Koch, Gottfried Heinrich
Koch, Heinr. Georg.
Koch, Heinrich G.
Koch, Heinrich Gottlieb</t>
  </si>
  <si>
    <t xml:space="preserve">Spiering, Konrad Jakob</t>
  </si>
  <si>
    <t xml:space="preserve">Dreyer, Joannes M.
Dreyer, Johann Mattheus</t>
  </si>
  <si>
    <t xml:space="preserve">Beulwitz, Carl Wilhelm Ludwig von</t>
  </si>
  <si>
    <t xml:space="preserve">Spieringk, C. J.
Spieringk, Conrad Iac.
Spieringk, Conrad Jacob
Spiring, Konrad Jakob</t>
  </si>
  <si>
    <t xml:space="preserve">Berndt, Johann Christoph</t>
  </si>
  <si>
    <t xml:space="preserve">Beulwitz, Karl Wilhelm Ludwig von
Beulwiz, C. W. L. von</t>
  </si>
  <si>
    <t xml:space="preserve">Pelargus, Johann</t>
  </si>
  <si>
    <t xml:space="preserve">
Berndt, J. C.
Berndt, I. C.</t>
  </si>
  <si>
    <t xml:space="preserve">Harpeter, Johann Wilhelm</t>
  </si>
  <si>
    <t xml:space="preserve">Mizler, Johann Gottlieb</t>
  </si>
  <si>
    <t xml:space="preserve">Harpeter, Jan Wylhelm
Harpeter, Jo. Guilielmus
Harpetern, Johann Wilhelm
Harpeterus, Jo. Guil.
Harpeterus, Joann. Guilielm.
Harpeterus, Joannes Guilielmus</t>
  </si>
  <si>
    <t xml:space="preserve">Heyl, Johann Carl</t>
  </si>
  <si>
    <t xml:space="preserve">Wehrcamp, C. P. W.</t>
  </si>
  <si>
    <t xml:space="preserve">Heyl, Johann Karl</t>
  </si>
  <si>
    <t xml:space="preserve">Gesler, Johann Georg</t>
  </si>
  <si>
    <t xml:space="preserve">Wehrcampf, C. P. W.
Wehrkamp, C. P. W.
Wehrkampf, C. P. W.
Weerkamp, C. P. W.
Weerkampf, C. P. W.
Weercamp, C. P. W.
Weercampf, C. P. W.</t>
  </si>
  <si>
    <t xml:space="preserve">Bartholomäi, Daniel</t>
  </si>
  <si>
    <t xml:space="preserve">Gesler, Johann G.
Geßler, ...
Geßler, Johann Georg
Gessler, Johann Georg
G. I. G.
G. J. G.</t>
  </si>
  <si>
    <t xml:space="preserve">Richter, Peter</t>
  </si>
  <si>
    <t xml:space="preserve">Wegener, Karl Friedrich</t>
  </si>
  <si>
    <t xml:space="preserve">Birnstiel, Friederich Wilhelm</t>
  </si>
  <si>
    <t xml:space="preserve">Wegener, Carl Friedrich
Schwarzbuckel, Baldrian
Wegener, Karl F.
Wegener, Carl F.
Wegener, C. Fr.</t>
  </si>
  <si>
    <t xml:space="preserve">Alers, Christian Wilhelm</t>
  </si>
  <si>
    <t xml:space="preserve">Birnstiel, Friedrich Wilhelm
Birnstiel, Friedr. Wilh.
Birnstiel, Fried. Wilh.
Birnstiel, Fr. Wilh.
Birnstiel, F. W.
Birnstiel, Frederic Guillaume
Birnstiehl, Friedr. Wilhelm
Birnstihlius, Fridericus Wilhelmus
Birnstil, Friederich Wilhelm</t>
  </si>
  <si>
    <t xml:space="preserve">Graf, Friedrich Hartmann</t>
  </si>
  <si>
    <t xml:space="preserve">Biedermann, Johann Gottlieb</t>
  </si>
  <si>
    <t xml:space="preserve">Graf, Friedrich
Graf, Friedrich H.
Graff, Friedrich Hermann
Graf, Friedrich Hartman
Graf, F. H.
Graf, Fr. H.
Graff, Friedrich Hartmann</t>
  </si>
  <si>
    <t xml:space="preserve">Barthel, Samuel Friedrich</t>
  </si>
  <si>
    <t xml:space="preserve">Biedermann, Johannes Gottlieb
Bidermann, Johann Gottlieb
Bidermann, Johannes Gottlieb
Bidermann, Ioannes Gottlieb
Bidermann, Joannes Gottlieb
Biedermann, Johannes Theophilus
Biedermann, Johannes Theophil
Biedermann, Johann Theophil
Biederman, Johann Gottlieb
Bidermannus, J. G.
Bidermannus, Ioannes Gottlieb
Bidermannus, Joannes Gottliebus
Biedermann, Joh. Gottl.
Bidermann, ...
J. G. B.</t>
  </si>
  <si>
    <t xml:space="preserve">Vetter, Johann Jakob</t>
  </si>
  <si>
    <t xml:space="preserve">Schüler</t>
  </si>
  <si>
    <t xml:space="preserve">Barthelius, Sam. Frider.
Barthelius, Samuel Fridericus</t>
  </si>
  <si>
    <t xml:space="preserve">Sailer, Sebastian</t>
  </si>
  <si>
    <t xml:space="preserve">Katholischer Theologe
Prämonstratenser</t>
  </si>
  <si>
    <t xml:space="preserve">Sailer, Anton F.
Liares, Benastasius
Biares, Benostasius
Sailer, Johann Valentin
Sailer, Anton Valentin
Sailer, Anton Franz Xaver Sebastian
Sailer, Anton</t>
  </si>
  <si>
    <t xml:space="preserve">Mayer, Johann Valentin</t>
  </si>
  <si>
    <t xml:space="preserve">
Rieger, Matthaei
Rieger, Matthias
Riegerus, Matthaeus</t>
  </si>
  <si>
    <t xml:space="preserve">Schönaich, Christoph Otto von</t>
  </si>
  <si>
    <t xml:space="preserve">Breitkopf, Johann Gottlob Immanuel</t>
  </si>
  <si>
    <t xml:space="preserve">Schumacher, Karl Wilhelm</t>
  </si>
  <si>
    <t xml:space="preserve">Breitkopf, Johann Gottlob
Breitkopf, Johann Gottlob I.
Breitkopf, I. G. I.
Breitkopf, J. G. J.
Breitkopf, J. G. I.
Breitkopf, Joannes Gottlob Immanuel
Breitkopf, J. G. Im.
J. G. I. B.
Breitkopf, Giovanni Gottlob Immanuel
Breitkopf, Giov. Gottl. Emanuele
Breitkopf, Gio. Gottl. Iman.
Breitkopf, Johann Gottlob Jmmanuel
Breitkopf, Johann Gottlieb Immanuel
Breitkopf, Jean Gottlob Immanuel
Brejtkopf, Iogan Gotlob Manuil
Breitkopf, Ioh. Gottlob Imman.
Breitkopf, Ioh. Gottl. Imman.
J. G. J.
J. G. I.
Breitkopf, Joh. Gottl. Imman.
Breitkopf, Immanuel</t>
  </si>
  <si>
    <t xml:space="preserve">Grießbach, Michael Gottlieb</t>
  </si>
  <si>
    <t xml:space="preserve">Schumacher, Carolus G.
Schumacher, Carl Wilhelm
Schumacher, ...
Schumacher, Carolus W.
Schumacher, Carolus Guilielmus
Schuhmacher, Karl W.</t>
  </si>
  <si>
    <t xml:space="preserve">Bussius, Heinrich August</t>
  </si>
  <si>
    <t xml:space="preserve">Griesbach, Michael Gottlieb
Griessbach, Michael Gottlieb
Griesbachius, Michael Gottlieb</t>
  </si>
  <si>
    <t xml:space="preserve">Hiller, Johann Adam</t>
  </si>
  <si>
    <t xml:space="preserve">Bußius, Heinrich August</t>
  </si>
  <si>
    <t xml:space="preserve">Röpert, Georg Christoph von</t>
  </si>
  <si>
    <t xml:space="preserve">Hiller, I. A.
Hiller, Joh. Ad.
Huller, Jean Adam
Hiller, J. A.
Hiller, ...
Hiller, Johann A.</t>
  </si>
  <si>
    <t xml:space="preserve">Richter, Friedrich-Wilhelm</t>
  </si>
  <si>
    <t xml:space="preserve">Barthold, Samuel Traugott</t>
  </si>
  <si>
    <t xml:space="preserve">Richter, Fridericus Wilhelmus</t>
  </si>
  <si>
    <t xml:space="preserve">Schill, Johann Friedrich</t>
  </si>
  <si>
    <t xml:space="preserve">Neumann, Daniel</t>
  </si>
  <si>
    <t xml:space="preserve">Schill
Schillius, Joannes Fridericus
Schill, Johann Friederich
Schill, Iean Frederic
Schill, Jean Frederic</t>
  </si>
  <si>
    <t xml:space="preserve">Cronegk, Johann Friedrich von</t>
  </si>
  <si>
    <t xml:space="preserve">Uz, Johann Peter</t>
  </si>
  <si>
    <t xml:space="preserve">Cronegk, Friedrich von
Cronegk, Johann F. von
Croneck, Johann Friedrich von
Kronegk, Johann Friedrich von
Cronegk, Joh. Friedr. von
Cronegk, Johann Friederich von
Cronegk, Johann Friedrich Freiherr von
Croneck, Johann Friedrich Freiherr von
Kronegk, Johann Friedrich Freiherr von</t>
  </si>
  <si>
    <t xml:space="preserve">Posch, Jakob Christoph</t>
  </si>
  <si>
    <t xml:space="preserve">Uz, Johann P.
Uz, J. P.
Uz, I. P.
Uz, ...
Uz, Johannes Peter
Uz, Peter</t>
  </si>
  <si>
    <t xml:space="preserve">Triller, Daniel Wilhelm</t>
  </si>
  <si>
    <t xml:space="preserve">Poschius, Iac. Christoph.
Posch, Jacob Christoph</t>
  </si>
  <si>
    <t xml:space="preserve">Dürr, Carl Christian</t>
  </si>
  <si>
    <t xml:space="preserve">Triller, Daniel
Triller, Daniel W.
Triller, Daniel Willhelm
Triller, Daniel Willhelmus
Triller, Daniel Guglielmo
Triller, Daniel Guilelmus
Trillerus, Daniel Guilelmus
Trillerus, Daniel W.
Trillerus, Daniel Wilhelmus
Trillerus, Danielus Wilhelmus
Trillerus, Daniel G.
Trillerus, Dan. Wilh.
D. W. T.
Triller, Daniel G.
Trillerus, Daniel Guilielmus
Trillerus, Daniel Wilhelm</t>
  </si>
  <si>
    <t xml:space="preserve">Kyaw, Friedrich Wilhelm von</t>
  </si>
  <si>
    <t xml:space="preserve">Anna, Russland, Zarin</t>
  </si>
  <si>
    <t xml:space="preserve">Kyau, Friedrich Wilhelm von</t>
  </si>
  <si>
    <t xml:space="preserve">Franz I., Heiliges Römisches Reich, Kaiser</t>
  </si>
  <si>
    <t xml:space="preserve">Anna, Empress of Russia
Anna, Rossija, Carica
Anna, Russland, Kaiserin
Anna Ioannovna, Russia, Empress
Anna Ivanovna, Rossija, Imperatrica
Anna Ivanovna, Russland, Zarin
Anna Iwanowna, Russland, Zarin
Anne, Russia, Empress
Anna, Rossija, Imperatrica
Anna Joannowna, Russland, Kaiserin
Anna, Zarin von Russland
Anna Ivannowna, Czaarin
Anna, Tsarine de Russie
Anna, Czarina of Russia
Anna, Kaiserin von Russland
Anna Ioannovna, Kaiserin von Russland
Anna Ioannovna, Empress of Russia
Anna Ivanovna, Zarin von Russland
Anna Ivanovna, Tsarine de Russie
Anna Ivanovna, Czarina of Russia
Anna Iwanowna, Zarin von Russland
Anna Iwanowna, Tsarine de Russie
Anna Iwanowna, Czarina of Russia
Anne Iwanowna, Kaiserin von Russland
Anne Iwanowna, Empress of Russia
Anna Joannowna, Kaiserin von Russland
Anna Joannowna, Empress of Russia</t>
  </si>
  <si>
    <t xml:space="preserve">http://friedensbilder.gnm.de/content/frieden_objectca0e8
http://friedensbilder.gnm.de/content/frieden_objectca4bf</t>
  </si>
  <si>
    <t xml:space="preserve">Lacy, Peter von</t>
  </si>
  <si>
    <t xml:space="preserve">http://friedensbilder.gnm.de/content/frieden_object16d1cf
http://friedensbilder.gnm.de/content/frieden_objectcc7e1
http://friedensbilder.gnm.de/content/frieden_object6ec5f
http://friedensbilder.gnm.de/content/frieden_objecteb9b9
http://friedensbilder.gnm.de/content/frieden_object1aca4d
http://friedensbilder.gnm.de/content/frieden_object1c9c21
http://friedensbilder.gnm.de/content/frieden_object118017
http://friedensbilder.gnm.de/content/frieden_object184eb
http://friedensbilder.gnm.de/content/frieden_objectcb647</t>
  </si>
  <si>
    <t xml:space="preserve">Ernst Johann, Kurland, Herzog</t>
  </si>
  <si>
    <t xml:space="preserve">http://friedensbilder.gnm.de/content/frieden_objectca4bf</t>
  </si>
  <si>
    <t xml:space="preserve">Rumjanzew, Alexander Iwanowitsch</t>
  </si>
  <si>
    <t xml:space="preserve">
Biron, Ernst Johann von
Ernst Johann, von Biron
Beuren, Ernst Johann
Ernst Johann, Curland, Herzog
Biron, Ernst Johann, Kurland, Herzog
Biron, Ernst Johann, Reichsgraf
Biron, Ernst Johann von, Liefland, Herzog
Biron, Ernst Johann, Kurland, Prinz
Biron, Ivan de
Biron, Iwan von, Kurland, Herzog
Biron, Ernst J.
Biren, Ernst Johann von</t>
  </si>
  <si>
    <t xml:space="preserve">Löwendal, Ulrich Friedrich Waldemar von </t>
  </si>
  <si>
    <t xml:space="preserve">Peter II., Russland, Zar</t>
  </si>
  <si>
    <t xml:space="preserve">Bonneval, Claude Alexandre de</t>
  </si>
  <si>
    <t xml:space="preserve">Peter II., Rossija, Czar
Peter II., Russia, Emperor
Peter II., Rußland, Kaiser
Peter II., Rußland, Zar
Peter Alexejewitsch II., Russland, Zar
Petr II., Rossija, Car'
Petrus II., Russia, Imperator
Petrus II., Rußland, Kaiser
Petrus II., Rußland, Zar
Pjotr II., Rußland, Zar
Pjotr Alexejewitsch II., Rußland, Zar
</t>
  </si>
  <si>
    <t xml:space="preserve">
Bonneval, Claude Alexandre von
Bonneval, Alexander von
Bonneval, ... de
Bonneval, ... von
Bonneval, Claude A.
Osman-Bassa
Ahmet Pascha
Bonneval, Ahmed-Pacha
Achmet-Pacha
Bonneval, Achmet P. de
Bonneval, Achmet Pacha de
Bonneval, Claude-Alexandre de
Bonneval, Claude-Alexandre de, comte de
Bashaw, Count Bonneval</t>
  </si>
  <si>
    <t xml:space="preserve">http://friedensbilder.gnm.de/content/frieden_objectca4bf
http://friedensbilder.gnm.de/content/frieden_objectea3d6</t>
  </si>
  <si>
    <t xml:space="preserve">
Carolus VII., Imperium Romano-Germanicum, Imperator
Carolus VII., Roemisch-deutscher Kaiser
Carolus VII., Romanorum Imperator
Carolus Albertus VII., Imperium Romano-Germanicum, Imperator
Karl Albert, Bayern, Kurprinz
Karl Albrecht, Bayern, Herzog
Carl Albrecht, Bayern, Herzog
Carl Albert, Bayern, Herzog
Carolus Albertus, Bavaria, Elector
Carolus Albertus, Utriusque Bavariae Dux
Charles, Germany, Emperor, VII.
Carolus, Germania, Imperator, VII.
Carl, VII.
Charles, Allemagne, Empereur, VII.
Carl, Bayern, Prinz</t>
  </si>
  <si>
    <t xml:space="preserve">http://friedensbilder.gnm.de/content/frieden_objectca50e
http://friedensbilder.gnm.de/content/frieden_objectcae0f</t>
  </si>
  <si>
    <t xml:space="preserve">Johann Adolf II., Sachsen-Weißenfels, Herzog</t>
  </si>
  <si>
    <t xml:space="preserve">
Maria Josepha, Austria, Archi-Duce
Marie Josephe, Pologne, Reine
Maria Josepha, Archi-Ducissa
Maria Josepha, Reigne de Pologne
Maria Josepha, Queen of Poland
Maria Josepha III, Reigne de Pologne
Maria Josepha III, Queen of Poland
Maria Josepha, Electress of Saxony
Maria Josepha, Archiduchesse d'Autriche
Maria Josepha, Archduchess of Austria
Maria Josepha, Archi-Ducissa, Archiduchesse d'Autriche
Maria Josepha, Archi-Ducissa, Archduchess of Austria
Maria Josepha, Polonia, Regina
Maria Josepha, d'Autriche
Maria Josepha, of Austria</t>
  </si>
  <si>
    <t xml:space="preserve">http://friedensbilder.gnm.de/content/frieden_objectca81c
http://friedensbilder.gnm.de/content/frieden_object103c63</t>
  </si>
  <si>
    <t xml:space="preserve">Lobkowitz, Georg Christian von</t>
  </si>
  <si>
    <t xml:space="preserve">Johann Adolph II., Sachsen-Weißenfels, Herzog
Johannes Adolphus, Saxionae, Dux
Joannes Adolphus, Saxionae, Dux
Johannes Adolphus, Sachsen, Herzog
Jean Adolph, Saxe-Querfurth et Weissenfels, Dux
Johann Adolph, Sachsen, Herzog
Johann Adolph, Sachsen-Querfurt und Weißenfels, Herzog
Johann Adolph, Sachsen-Querfurt-Weißenfels, Herzog
Johann Adolf, Sachsen-Weißenfels, Herzog, II.
Johann Adolph, Sachsen-Weißenfels, Herzog, II.</t>
  </si>
  <si>
    <t xml:space="preserve">http://friedensbilder.gnm.de/content/frieden_objectca854
http://friedensbilder.gnm.de/content/frieden_object1185d1</t>
  </si>
  <si>
    <t xml:space="preserve">Karl Alexander, Brandenburg-Ansbach, Markgraf</t>
  </si>
  <si>
    <t xml:space="preserve">Lobkowitz, Johann Georg Christian</t>
  </si>
  <si>
    <t xml:space="preserve">http://friedensbilder.gnm.de/content/frieden_objectca854</t>
  </si>
  <si>
    <t xml:space="preserve">Christian Friedrich Carl Alexander, Brandenburg-Onolzbach, Markgraf
Christian Friedrich Karl Alexander, Brandenburg, Markgraf
Christian Friedrich Carl Alexander, Brandenburg-Ansbach-Bayreuth, Markgraf
Alexander, Ansbach-Bayreuth, Markgraf
Christian Friedrich, Brandenburg-Ansbach, Markgraf
Christian Friderich Karl Alexander, Brandenburg, Markgraf
Christian Friedrich Carl Alexander, Ansbach-Bayreuth, Markgraf
Christian Friedrich Carl Alexander, Brandenburg-Ansbach, Markgraf
Karl Alexander, Brandenburg-Ansbach-Bayreuth, Markgraf
Karl Alexander, Ansbach-Bayreuth, Markgraf
Karl Christian Friedrich Karl Alexander, Brandenburg-Ansbach-Bayreuth
Karl Alexander", Brandenburg, Markgraf
Karl Alexander, Brandenburg-Bayreuth, Markgraf
Christianus Fridericus Carolus Alexander, Brandenburgicus, Margravius
Christianus Fridericus Carolus Alexander, Brandenburgus, Marcgrafius
Christianus Fridericus Carolus Alexandrus, Brandenburg-Ansbach-Bayreuth
Christian Friedrich Karl, Ansbach-Bayreuth, Markgraf
Alexander Christian Friedrich Carl, Brandenburg-Ansbach-Onotzbach, Margraf
Alexander, Brandenburg-Ansbach, Markgraf
Alexander, von Hohenzollern
Alexander", Brandenburg, Markgraf
Alexander", Brandenburg-Ansbach-Bayreuth, Markgraf
Brandenburg, Alexander von
Christian Friedrich Karl Alexander, Ansbach-Bayreuth, Markgraf von
Ansbach-Bayreuth, Christian Friedrich Karl Alexander von
Ansbach-Bayreuth, Christian Friedrich Karl Alexander
Karl Alexander, Markgraf von Brandenburg-Ansbach
Christian Friedrich Karl Alexander, Markgraf von Brandenburg-Ansbach
Brandenburg, Alexander von, Markgraf von Brandenburg-Ansbach
Brandenburg, Alexander von, Markgraf von Brandenburg-Onolzbach
Alexander, Markgraf von Ansbach-Bayreuth</t>
  </si>
  <si>
    <t xml:space="preserve">Chevalier de Saxe, Johann Georg</t>
  </si>
  <si>
    <t xml:space="preserve">
Joachim, Brandenburg, Marggraff
Joachim, von Hohenzollern
Brandenburg, Joachim von
Joachim, Hektor
</t>
  </si>
  <si>
    <t xml:space="preserve">http://friedensbilder.gnm.de/content/frieden_objectca871
http://friedensbilder.gnm.de/content/frieden_object19bb</t>
  </si>
  <si>
    <t xml:space="preserve">Sachsen, Moritz von</t>
  </si>
  <si>
    <t xml:space="preserve">Saxe, Johann Georg Chevalier de
Sachsen, Johann Georg von
Sachsen, Johann George von
Johann George, Sachsen-Teschen, Prinz
Johannes George, Sachsen-Teschen, Prinz
Chevalier de Saxe, Johann G.</t>
  </si>
  <si>
    <t xml:space="preserve">http://friedensbilder.gnm.de/content/frieden_objectca871</t>
  </si>
  <si>
    <t xml:space="preserve">Schwerin, Kurd Christoph von</t>
  </si>
  <si>
    <t xml:space="preserve">Saxe, ..., Le Comte
Saxe, Maurice de
Sachsen, Hermann M. von
Saxe, Hermann M. de
Maurice, Saxe, Comte
Maurice, De Saxe
Moritz, Von Sachsen
Saxe, Herman-Maurice de
Moritz, Sachsen, Graf
Moritz, Marschall Von Sachsen
</t>
  </si>
  <si>
    <t xml:space="preserve">Kleist, Ewald Georg von</t>
  </si>
  <si>
    <t xml:space="preserve">Schwerin, Kurt Christoph von
Schwerin, Curt Christoph von
Schwerin, Kurt C. von</t>
  </si>
  <si>
    <t xml:space="preserve">http://friedensbilder.gnm.de/content/frieden_objectca871
http://friedensbilder.gnm.de/content/frieden_objectcaaad
http://friedensbilder.gnm.de/content/frieden_objectcb6c5
http://friedensbilder.gnm.de/content/frieden_object1185d1</t>
  </si>
  <si>
    <t xml:space="preserve">Schlieben, Friedrich Karl von</t>
  </si>
  <si>
    <t xml:space="preserve">Schlieben, Frederic Charles de
Schlieben-Gerdauen, Friedrich Carl von</t>
  </si>
  <si>
    <t xml:space="preserve">Bonin, Casimir Wedig von</t>
  </si>
  <si>
    <t xml:space="preserve">http://friedensbilder.gnm.de/content/frieden_objectca871
http://friedensbilder.gnm.de/content/frieden_object1185d1</t>
  </si>
  <si>
    <t xml:space="preserve">Rutowski, Friedrich August von</t>
  </si>
  <si>
    <t xml:space="preserve">Bonin, Kasimir Wedig von</t>
  </si>
  <si>
    <t xml:space="preserve">Geßler, Friedrich Leopold von</t>
  </si>
  <si>
    <t xml:space="preserve">Rutowsky, Friedrich August</t>
  </si>
  <si>
    <t xml:space="preserve">Stosch, Friedrich von</t>
  </si>
  <si>
    <t xml:space="preserve">Gessler, Friedrich Leopold von</t>
  </si>
  <si>
    <t xml:space="preserve">http://friedensbilder.gnm.de/content/frieden_objectca871
http://friedensbilder.gnm.de/content/frieden_objectcaaad
http://friedensbilder.gnm.de/content/frieden_object1185d1</t>
  </si>
  <si>
    <t xml:space="preserve">Stolberg-Roßla, Friedrich Botho zu</t>
  </si>
  <si>
    <t xml:space="preserve">Buddenbrock, Wilhelm Dietrich von</t>
  </si>
  <si>
    <t xml:space="preserve">Stolberg-Roßla, Friedrich Bodo zu
Stolberg-Roßla, Friedrich zu
Stolberg, Friedrich Botho zu
Stolberg, Friederich Botho zu
Stolberg, Friedrich Bodo zu
Stolberg, Friedrich zu
Stollberg, Friedrich Botho zu
Stollberg, Friedrich Bodo zu
Stollberg, Friedrich zu
Stolberg, Frederic Bodo de
Stolberg, Frederic Bothon de
Stolberg-Roßla, Botho zu
Stolberg, Botho zu
Stolberg, Bodo zu
Stollbrig, Botholi von
Fridericus Botho, Stolberg, Comes</t>
  </si>
  <si>
    <t xml:space="preserve">http://friedensbilder.gnm.de/content/frieden_objectca94b
http://friedensbilder.gnm.de/content/frieden_object1185d1</t>
  </si>
  <si>
    <t xml:space="preserve">Hacke, Hans Christoph Friedrich von</t>
  </si>
  <si>
    <t xml:space="preserve">Dessau, Leopold von A.-
Anhalt-Dessau, Leopold von
Der Alte Dessauer
Alte Dessauer, Der
Leopold, von Anhalt-Dessau
</t>
  </si>
  <si>
    <t xml:space="preserve">http://friedensbilder.gnm.de/content/frieden_objectca98e
http://friedensbilder.gnm.de/content/frieden_objectcaaad
http://friedensbilder.gnm.de/content/frieden_object103cdd
http://friedensbilder.gnm.de/content/frieden_object1185d1</t>
  </si>
  <si>
    <t xml:space="preserve">Du Moulin, Peter Ludwig</t>
  </si>
  <si>
    <t xml:space="preserve">Hake, Hans Christoph Friedrich von</t>
  </si>
  <si>
    <t xml:space="preserve">http://friedensbilder.gnm.de/content/frieden_objectcaaad</t>
  </si>
  <si>
    <t xml:space="preserve">Fouqué, Heinrich August de LaMotte-</t>
  </si>
  <si>
    <t xml:space="preserve">Moulin, Peter Ludwig du</t>
  </si>
  <si>
    <t xml:space="preserve">Rothenburg, Friedrich Rudolf von</t>
  </si>
  <si>
    <t xml:space="preserve">Posadowsky, Karl Friedrich von</t>
  </si>
  <si>
    <t xml:space="preserve">Lehwald, Johann von</t>
  </si>
  <si>
    <t xml:space="preserve">http://friedensbilder.gnm.de/content/frieden_objectcaaad
http://friedensbilder.gnm.de/content/frieden_object1185d1</t>
  </si>
  <si>
    <t xml:space="preserve">Rochow, Hans Friedrich II. von</t>
  </si>
  <si>
    <t xml:space="preserve">Lehwaldt, Johann von
Lehwald, Hans von
Lehwald, ...
Lehwaldt, Hans von</t>
  </si>
  <si>
    <t xml:space="preserve">Polenz, Hans Albrecht</t>
  </si>
  <si>
    <t xml:space="preserve">Goltz, Balthasar Friedrich von der</t>
  </si>
  <si>
    <t xml:space="preserve">Zieten, Hans Joachim von</t>
  </si>
  <si>
    <t xml:space="preserve">Golz, Balthasar Friedrich von der</t>
  </si>
  <si>
    <t xml:space="preserve">Buddenbrock, Ludwig Heinrich von</t>
  </si>
  <si>
    <t xml:space="preserve">Ziethen, Hans Joachim von
Zieten, Hans J. von
Zieten, Joachim von
Zieten, Hans Joachim
Zieten, Jean Joachim de</t>
  </si>
  <si>
    <t xml:space="preserve">http://friedensbilder.gnm.de/content/frieden_objectcaaad
http://friedensbilder.gnm.de/content/frieden_objectcbc63
http://friedensbilder.gnm.de/content/frieden_object80962
http://friedensbilder.gnm.de/content/frieden_object14f44d</t>
  </si>
  <si>
    <t xml:space="preserve">Winterfeldt, Hans Karl von</t>
  </si>
  <si>
    <t xml:space="preserve">Kalckstein, Ludwig Karl von</t>
  </si>
  <si>
    <t xml:space="preserve">Winterfeldt, Hans K. von
Winterfeldt, Hans Carl von</t>
  </si>
  <si>
    <t xml:space="preserve">http://friedensbilder.gnm.de/content/frieden_objectcaaad
http://friedensbilder.gnm.de/content/frieden_objectcb6c5
http://friedensbilder.gnm.de/content/frieden_object1185d1</t>
  </si>
  <si>
    <t xml:space="preserve">Caesar, Gaius Iulius</t>
  </si>
  <si>
    <t xml:space="preserve">Kalckstein, Ludewig Carl von
Kalkstein, Ludewig Carl von
Kalckstein, Ludwig Karl</t>
  </si>
  <si>
    <t xml:space="preserve">Parrino, Domenico A.</t>
  </si>
  <si>
    <t xml:space="preserve">Caesar, Gaius Julius
Caes., Caius Julius
Caesar, C. Iul.
Caesar, C. Julius
Caesar, Julius
Cesar, ...
Cesar, Gayo J.
Cesar, Jules
Cesare, C. G.
Cesare, Caio G.
Cesare, Gaio G.
Cesare, Caiu I.
Cesare, Giulio
Cesare, Gul.
Cesare, Julio
Cesare, C. Iulio
Julius, Caeasar
Caesar
Caesar, Historicus
Caesar, C. Iulius
Caesar, Caius I.
Caesar, Caius J.
Caesar, Caius Julius
Caesar, Gaius I.
Caesar, Gaius J.
Caesar, Gajus Julius
Caesar, Iulius
Caesar, Jules
Cesar
Iulius, Caesar
Iulius Caesar, Gaius
Julius, Caesar
Pseudo-Cesare
Julius Caesar, Gaius, Feldherr, Schriftsteller, Staatsmann
Julius Caesar, Gaius, Chef militaire, Ecrivain, Homme d'Etat
Julius Caesar, Gaius, Military leader, Writer, Statesman
Caesar, Caius Julius, Chef militaire, Ecrivain, Homme d'Etat
Caesar, Caius Julius, Military leader, Writer, Statesman
Cesare, Giulio, Feldherr, Schriftsteller, Staatsmann
Cesare, Giulio, Military leader, Writer, Statesman
Caesar, Julius, Chef militaire, Ecrivain, Homme d'Etat
Caesar, G.J.
Caesar, Caius Julius, Feldherr, Schriftsteller, Staatsmann
Caesar, Gaius Julius, Feldherr, Schriftsteller, Staatsmann
Caesar, Julius, Feldherr, Schriftsteller, Staatsmann
Cesare, Giulio, Chef militaire, Ecrivain, Homme d'Etat
Caesar, Julius, Military leader, Writer, Statesman</t>
  </si>
  <si>
    <t xml:space="preserve">http://friedensbilder.gnm.de/content/frieden_objectcae0f
http://friedensbilder.gnm.de/content/frieden_object1aca4d
http://friedensbilder.gnm.de/content/frieden_object177608
http://friedensbilder.gnm.de/content/frieden_objectcb728
http://friedensbilder.gnm.de/content/frieden_objectcc1ff</t>
  </si>
  <si>
    <t xml:space="preserve">Parrino, Domenico Antonio</t>
  </si>
  <si>
    <t xml:space="preserve">Veneziano, Gaetano</t>
  </si>
  <si>
    <t xml:space="preserve">Aquilani, Domenico</t>
  </si>
  <si>
    <t xml:space="preserve">Lovero, Giuseppe</t>
  </si>
  <si>
    <t xml:space="preserve">Gizzi, Domenico</t>
  </si>
  <si>
    <t xml:space="preserve">Lorenzano, Domenico</t>
  </si>
  <si>
    <t xml:space="preserve">Giptys, Domenico</t>
  </si>
  <si>
    <t xml:space="preserve">Friedrich III., Sachsen-Gotha-Altenburg, Herzog</t>
  </si>
  <si>
    <t xml:space="preserve">Hempel, Johann Friedrich</t>
  </si>
  <si>
    <t xml:space="preserve">
Frederick III., Saxe-Gotha-Altenburg, Duke
Friederich, Sachsen, Herzog
Friederich III., Sachsen, Herzog
Friedrich III., Sachsen-Gotha, Herzog
Friedrich, Gotha-Altenburg, Erbprinz
Friedrich, Sachsen-Gotha, Erbprinz
Friederich, Sachsen-Gotha, Herzog
Friedrich, Sachsen, Herzog
Fridericus III., Saxonia, Dux
Fridericus, Saxonia, Dux
Friderich, Sachsen, Herzog
Fridericus III., Gothano-Saxonum, Dux
Fridericus III., Saxonum-Gothanum-Altenburgensis, Dux
Fridericus III., Saxonum-Gothanum, Dux
Fridericus, Saxonia-Iulia-Clivia-Mons, Dux</t>
  </si>
  <si>
    <t xml:space="preserve">http://friedensbilder.gnm.de/content/frieden_objectcae5d</t>
  </si>
  <si>
    <t xml:space="preserve">Hecht, Johann Julius von</t>
  </si>
  <si>
    <t xml:space="preserve">Olthof, Adolf Friedrich von</t>
  </si>
  <si>
    <t xml:space="preserve">Hecht, Johann Julius</t>
  </si>
  <si>
    <t xml:space="preserve">Olthoff, Adolf Friedrich
Olthoff, Adolph Friedrich
Olthoff, Adolphus Fridericus</t>
  </si>
  <si>
    <t xml:space="preserve">Peter III., Russland, Zar</t>
  </si>
  <si>
    <t xml:space="preserve">Elisabeth Christine, Braunschweig-Bevern, Herzogin
Elisabetha Christinae, Brunsvicum-Lunaeburgum, Ducissa
Elisabeth Christine
Elisabeth Christine, Braunschweig-Bevern, Prinzessin
</t>
  </si>
  <si>
    <t xml:space="preserve">http://friedensbilder.gnm.de/content/frieden_objectcb620</t>
  </si>
  <si>
    <t xml:space="preserve">Karl Peter Ulrich, Holstein-Gottorf, Herzog
Karl Peter Ulrich, Holstein-Gottorp, Herzog
Karl Peter Ulrich, Schleswig-Holstein-Gottorf, Herzog
Peter, Holstein-Gottorp, Herzog
Peter III., Rossija, Czar
Peter III., Rußland, Kaiser
Peter III., Rußland, Zar
Peter, Schleswig-Holstein-Gottorp, Herzog
Peter Federowitz, Oldenburg-Delmenhorst, Graf
Peter Federowitz, Schleswig-Holstein-Stormarn-Ditmarsen, Herzog
Peter Fjodorowitsch, Russland, Zar
Petr III., Rossija, Car'
Pierre III., Russie, Empereur
Pjotr III., Rußland, Zar
Pjotr Feodorowitsch III., Rußland, Zar
Pjotr Fjodorowitsch III., Rußland, Zar
Petrus, Ruthenia
Petrus Foedorovitz, Imperium Russicum, Princeps hereditarius</t>
  </si>
  <si>
    <t xml:space="preserve">http://friedensbilder.gnm.de/content/frieden_objectcb647
http://friedensbilder.gnm.de/content/frieden_objectea907
http://friedensbilder.gnm.de/content/frieden_objecteb9b9
http://friedensbilder.gnm.de/content/frieden_object14e06f
http://friedensbilder.gnm.de/content/frieden_object12333a</t>
  </si>
  <si>
    <t xml:space="preserve">Vorontsov, Michael</t>
  </si>
  <si>
    <t xml:space="preserve">
George III., England, King
George III., Irland, King
George III., Grande-Bretagne, Roi
Georg, Prinzregent
George III., Hanovre, Roi
Georgius" III., Magna Britannia, Rex
George III., Great Britain, King
George III, Roi de Grande-Bretagne
George III, King of Great Britain
George III, Roi d'Angleterre
George III, King of England
Georg III, Roi de Grande-Bretagne
Georg III, King of Great Britain
Georg III, Roi d'Angleterre
Georg III, King of England
George William Frederick, Roi de Grande-Bretagne
George William Frederick, King of Great Britain
</t>
  </si>
  <si>
    <t xml:space="preserve">http://friedensbilder.gnm.de/content/frieden_objectcb647
http://friedensbilder.gnm.de/content/frieden_objectcc228
http://friedensbilder.gnm.de/content/frieden_objectcc2f2
http://friedensbilder.gnm.de/content/frieden_objectcc7b9
http://friedensbilder.gnm.de/content/frieden_objectcc8b8
http://friedensbilder.gnm.de/content/frieden_objecteb9b9</t>
  </si>
  <si>
    <t xml:space="preserve">Goltz, Wilhelm Bernhard von der</t>
  </si>
  <si>
    <t xml:space="preserve">
Woronzow, ...
Woronzow, ... von
Woronzow, Michael
Woronzow, Michael von
Voroncov, Michael
Voronzov, Michael
Voroncov, Michail
Woronzoff, Michail
Vorontsov, Mikhail</t>
  </si>
  <si>
    <t xml:space="preserve">Breidenbach, Georg Carl von</t>
  </si>
  <si>
    <t xml:space="preserve">Generalmajor</t>
  </si>
  <si>
    <t xml:space="preserve">im Dienste von KurhannoverGefecht von Langensalza 1761</t>
  </si>
  <si>
    <t xml:space="preserve">Goltz, Bernhard von der
Goltz, Wilhelm Bernhard von der, Graf
Goltz, Bernhard von der, Graf</t>
  </si>
  <si>
    <t xml:space="preserve">Braunschweig, Albrecht Heinrich von</t>
  </si>
  <si>
    <t xml:space="preserve">http://friedensbilder.gnm.de/content/frieden_objectcb6c5</t>
  </si>
  <si>
    <t xml:space="preserve">Albrecht Heinrich, Braunschweig, Prinz
</t>
  </si>
  <si>
    <t xml:space="preserve">Keith, James Francis Edward</t>
  </si>
  <si>
    <t xml:space="preserve">Anhalt-Dessau, Moritz von
Dessau, Moritz von Anhalt-
Moritz, Anhalt-Dessau, Prinz
</t>
  </si>
  <si>
    <t xml:space="preserve">http://friedensbilder.gnm.de/content/frieden_objectcb6c5
http://friedensbilder.gnm.de/content/frieden_object1185d1</t>
  </si>
  <si>
    <t xml:space="preserve">Kleist, Friedrich Wilhelm von</t>
  </si>
  <si>
    <t xml:space="preserve">Keith, Francis Edward James
Keith, James Edward James de
Keith, James
Keith, Jakob
Keith, Jakob von</t>
  </si>
  <si>
    <t xml:space="preserve">Braunschweig-Lüneburg, Friedrich Franz von</t>
  </si>
  <si>
    <t xml:space="preserve">Kleist, Friedrich Wilhelm Gottfried Arndt von</t>
  </si>
  <si>
    <t xml:space="preserve">Papis, Giuseppe</t>
  </si>
  <si>
    <t xml:space="preserve">Borromeo Arese, Carlo</t>
  </si>
  <si>
    <t xml:space="preserve">Manna, Antonio</t>
  </si>
  <si>
    <t xml:space="preserve">Tempesti, Domenico Maria</t>
  </si>
  <si>
    <t xml:space="preserve">Antonelli, Domenico</t>
  </si>
  <si>
    <t xml:space="preserve">Karl, Kurland, Herzog</t>
  </si>
  <si>
    <t xml:space="preserve">Albert Kasimir, Herzog von Sachsen-Teschen</t>
  </si>
  <si>
    <t xml:space="preserve">Karl, Sachsen, Prinz
Carl, Sachsen, Prinz
Carl, Curland und Semigallien, Herzog
Carl, Kurland und Semigallien, Herzog
Carl, Curland und Semgallen, Herzog
Carl, Sachsen, Curland und Semgallen, Herzog
Carl, Polen, Littauen, Prinz
Carl, Polen, Litthauen, Prinz
Carl, Sachsen, Curland und Semigallen, Herzog
Carolus, Curlandia et Semigallia, Dux
Sachsen, Karl von
Karl Christian Joseph, Sachsen, Prinz
Karl Christian Joseph Ignaz Eugen Franz Xaver, Polen und Sachen, Herzog</t>
  </si>
  <si>
    <t xml:space="preserve">http://friedensbilder.gnm.de/content/frieden_objectcb728</t>
  </si>
  <si>
    <t xml:space="preserve">Albert Kasimir, Duc de Sachsen-Teschen
Albert Kasimir, Duke of Sachsen-Teschen
Albert, Herzog von Sachsen-Teschen
Albert, Duc de Sachsen-Teschen
Albert, Duke of Sachsen-Teschen
Albrecht Kasimir, Herzog von Sachsen-Teschen
Albrecht Kasimir, Duc de Sachsen-Teschen
Albert, Albrecht Kasimir</t>
  </si>
  <si>
    <t xml:space="preserve">Xaver, Sachsen, Prinz</t>
  </si>
  <si>
    <t xml:space="preserve">
Klemens Wenzeslaus, Archbishop, Elector, Treves
Klemens Wenceslaus, Archbishop, Elector, Treves
Klemens (Bischof von Freising und Regensburg), Archbishop, Elector, Treves
Klemens von Sachsen und Polen, Archbishop, Elector, Treves
</t>
  </si>
  <si>
    <t xml:space="preserve">Homerus</t>
  </si>
  <si>
    <t xml:space="preserve">Xavier, Saxe, Prince
Xaver, Saxony, Prince
Franz Xaver, Sachsen, Prinz
August Albert Franz Xaver Benedict, Sachsen, Prinz
Franz August Albert Xaver, Sachsen, Prinz
Xaverius
Xavier, Lusace, Comte
Xaver, Sachsen, Administrator
Xaver, Sachsen, Herzog
Xavier, Sachsen, Prinz
Xaver, Polen, Prinz
Xaver August, Sachsen, Administrator
Franciscus Xaverius, Saxonia, Princeps
Franciscus Xaverius, Saxonia, Elector
Franz Xaver Albert August Ludwig Benno
Xaverius, Polen, Prinz
August Franz Xaverius, Sachsen, Prinz</t>
  </si>
  <si>
    <t xml:space="preserve">http://friedensbilder.gnm.de/content/frieden_objectcb728
http://friedensbilder.gnm.de/content/frieden_objectcc190
http://friedensbilder.gnm.de/content/frieden_object103c63</t>
  </si>
  <si>
    <t xml:space="preserve">Visscher, Claes Jansz., der Jüngere</t>
  </si>
  <si>
    <t xml:space="preserve">Homer
Homerus, Dramatiker
Homerus, Colophonus
Homerosi
Omiros
Homerus, Epicus
Homeros, Tragiker
Homerus, Colophonius
Homero
Homeros
Gomer
Pseudo-Homerus
Pseudo-Homer
Omero
Homeros, von Byzantion
Homerus, Dramatist
Homeros, von Byzanz
Homeros, Grammatiker
Homerus, of Byzantium</t>
  </si>
  <si>
    <t xml:space="preserve">Moms, Jacob</t>
  </si>
  <si>
    <t xml:space="preserve">Visscher, Claes Jansz.
Visscher, Claes Jansz., de jonge
Visscher, Claes Jansz., de jonghe
Visscher, Claes Janszoon
Visscher, Claes Janssoon
Visscher, Nicolaas Joannis
Visscher, Nikolaas Joannis
Visscher, ...
Vißer, Claes J.
Piscator, Nicolaus J.
Visscherus, Nicolaus J.
Piscator, Claes Jansz.
Visscher, Nicolas Joannis
Visscher, Nicolaus Joannis
Visscher, Nikolaus Joannis
Visscher, Nicolaus
Visscher, C. J.
Vißer, Claes Jansz.
Visscher, Nicolas
Visscher, Nicolaes
Piscator, Nicolaus Joannes
Piscator, Nicolaus Ioannes
Visscher, Claes J.
Piscator, Nicolaus Joannis
Piscator, Nikolaus Joannis
Visscher, Nicolaus Johannes
Visscher, Nikolaus Johannes
Piscator, Nicolaus Johannes
Piscator, N. J.
Piscator, N. I.
Piscator, Nikolaus Johannes
Visscher, Nicolaas Johannes
Visscher, Nikolaas Johannes
Visscher, Claes Ianssen
Piscator, Nicolaus Iohannides
Visscher, Claes Jansz., de Jonghe
</t>
  </si>
  <si>
    <t xml:space="preserve">Botbergen, Elbert van</t>
  </si>
  <si>
    <t xml:space="preserve">http://friedensbilder.gnm.de/content/frieden_object2ab98</t>
  </si>
  <si>
    <t xml:space="preserve">Eynthouts, Adriaan van</t>
  </si>
  <si>
    <t xml:space="preserve">Boidtbrugh, Elbert van
Boetbergen, Elbert van
Boetbergen, Elbertus a
Boetbergen, Elbertus A. a</t>
  </si>
  <si>
    <t xml:space="preserve">Eindhouts, Adriaan van
Eyndhouts, Adriaan van
Eynthouts, Adrianus ab
Eynthovts, Adrianvs ab</t>
  </si>
  <si>
    <t xml:space="preserve">Peck, Pieter</t>
  </si>
  <si>
    <t xml:space="preserve">Albert, Archidus
Albert, d'Autriche, Archiduc
Alberto, de Austria
Albertus, Austria, Archidux
Albertus, Austria, Princeps
Albertus, Austriacus
Albertus, Colonia, Archiduc
Albertus, Ertzhertzog
Albrecht, der Fromme, 1559-1621
Albrecht, Spanische Niederlande, Statthalter
Albrecht, Toledo, Archeoepiscopus
</t>
  </si>
  <si>
    <t xml:space="preserve">Alard, Lamberd</t>
  </si>
  <si>
    <t xml:space="preserve">Peck, Pierre
Pecquius, Petrus
Peckius, Petrus
Pecquius, Pierre
Peckius, Pierre
</t>
  </si>
  <si>
    <t xml:space="preserve">Laurentius, Christoph</t>
  </si>
  <si>
    <t xml:space="preserve">Alardus, Lamp.
Alard, Lampertus
L. A.
Alard, Lambert
Alardus, Lampertus
Alardus, Lampertz</t>
  </si>
  <si>
    <t xml:space="preserve">Schily, Johann</t>
  </si>
  <si>
    <t xml:space="preserve">Laurentii, Chrystoph
Laurentius, Christophorus
Lorenz, Christoph
Laurentii, Christophorus
Laurentii, Christoph</t>
  </si>
  <si>
    <t xml:space="preserve">Wallenberger, Valentin  </t>
  </si>
  <si>
    <t xml:space="preserve">Schily, Johannes
Schilius, Johannes
Schiel, Johannes
Schiel, Johann</t>
  </si>
  <si>
    <t xml:space="preserve">Andreae, Laurentius</t>
  </si>
  <si>
    <t xml:space="preserve">Hesse, Friedrich</t>
  </si>
  <si>
    <t xml:space="preserve">Andreae, Lorenz
Andreas, Laurentius
Andreas, Lorenz</t>
  </si>
  <si>
    <t xml:space="preserve">Rubach, Nicolaus</t>
  </si>
  <si>
    <t xml:space="preserve">Hessaeus, Fridericus
Hessaeus, Friedrich</t>
  </si>
  <si>
    <t xml:space="preserve">Ortel, Andreas</t>
  </si>
  <si>
    <t xml:space="preserve">Rubach, Nikolaus
Rubachius, Nicolaus
Rubachius, Nikolaus</t>
  </si>
  <si>
    <t xml:space="preserve">Stockmann, Paul</t>
  </si>
  <si>
    <t xml:space="preserve">
Orthelius, ...
Oertel, Andreas
Ortelius, Andreas
Orthelius, Andreas
Orthel, Andreas
Orthelius
</t>
  </si>
  <si>
    <t xml:space="preserve">Voigt, Balthasar</t>
  </si>
  <si>
    <t xml:space="preserve">Stockmann, Paulus</t>
  </si>
  <si>
    <t xml:space="preserve">Saubert, Johannes</t>
  </si>
  <si>
    <t xml:space="preserve">Voidius, Balthasar</t>
  </si>
  <si>
    <t xml:space="preserve">Vertue, Henry</t>
  </si>
  <si>
    <t xml:space="preserve">parson of the parish church of Alhollowes Honey-Lane in London</t>
  </si>
  <si>
    <t xml:space="preserve">Baraenus, Justus
Saupertus, Johannes
Saubert, Johann
Saubertus, Johannes
Saubertus, Johann
Saupert, Johannes
Saupert, Johann
Baraenus, Jusus</t>
  </si>
  <si>
    <t xml:space="preserve">Walther, Paul</t>
  </si>
  <si>
    <t xml:space="preserve">Piscator, Jacobus</t>
  </si>
  <si>
    <t xml:space="preserve">Waltherus, Paulus</t>
  </si>
  <si>
    <t xml:space="preserve">Marci, Cornelius</t>
  </si>
  <si>
    <t xml:space="preserve">Schröder, Joachim</t>
  </si>
  <si>
    <t xml:space="preserve">Marcus, Cornelius
Marx, Cornelius
Marci, Kornelius
Marcus, Kornelius
Marx, Kornelius</t>
  </si>
  <si>
    <t xml:space="preserve">Hall, Joseph</t>
  </si>
  <si>
    <t xml:space="preserve">Schmidt, Johann</t>
  </si>
  <si>
    <t xml:space="preserve">Griffith, Matthew</t>
  </si>
  <si>
    <t xml:space="preserve">Rector of S. Mary Magdalens neer Old-Fishstreet, London</t>
  </si>
  <si>
    <t xml:space="preserve">Schmid, Johann
Schmied, Johann
Schmitt, Johannes
Schmid, Johannes
Schmidius, Johannes
Schmidt, Johannes</t>
  </si>
  <si>
    <t xml:space="preserve">Udall, Ephraim</t>
  </si>
  <si>
    <t xml:space="preserve">Laurentius, Christophorus
Lorenz, Christoph</t>
  </si>
  <si>
    <t xml:space="preserve">Apianus, Apiano</t>
  </si>
  <si>
    <t xml:space="preserve">Betke, Joachim</t>
  </si>
  <si>
    <t xml:space="preserve">Apiani, Apiano</t>
  </si>
  <si>
    <t xml:space="preserve">Marmet, Ezekiel</t>
  </si>
  <si>
    <t xml:space="preserve">Rotlöben, Johannes</t>
  </si>
  <si>
    <t xml:space="preserve">Tübingen</t>
  </si>
  <si>
    <t xml:space="preserve">Wagner, Tobias</t>
  </si>
  <si>
    <t xml:space="preserve">evangelischer Theologe, Pfarrer
Professor</t>
  </si>
  <si>
    <t xml:space="preserve">Heidenheim</t>
  </si>
  <si>
    <t xml:space="preserve">Wilhelmi, Samuel</t>
  </si>
  <si>
    <t xml:space="preserve">Wagnerus, Tobias</t>
  </si>
  <si>
    <t xml:space="preserve">Cundisius, Gottfried</t>
  </si>
  <si>
    <t xml:space="preserve">Praevostius, Bartholomaeus</t>
  </si>
  <si>
    <t xml:space="preserve">Cundisius, Godofredus
Cundisius, Gothofredus
Cundisius, Gotofredus
Cundisius, Gottfriedus
Condisius, Gottfried
Condisius, Godofredus
Condisius, Gothofredus
Condisius, Gotofredus
Condisius, Gottfriedus</t>
  </si>
  <si>
    <t xml:space="preserve">Stöckenius, Johannes Henricus</t>
  </si>
  <si>
    <t xml:space="preserve">Ronneburg</t>
  </si>
  <si>
    <t xml:space="preserve">Wernick, Philipp</t>
  </si>
  <si>
    <t xml:space="preserve">Pastor und Superintendent</t>
  </si>
  <si>
    <t xml:space="preserve">Dt. ev. Theologe; Schüler in Halle; 1610 Nikolaischüler in Leipzig; 1612 Student in Leipzig, 1616 Magister; 1618 in Altenburg ordiniert und Pastor in Meuselwitz; ab 1625 Superintendent in Ronneburg</t>
  </si>
  <si>
    <t xml:space="preserve">Lützschena</t>
  </si>
  <si>
    <t xml:space="preserve">Wernick, Philippus
Wernicius, Philipp
Wernicke, Philippus
Wernicke, Philipp
Wernicius, Philippus
Wernick, Philip.</t>
  </si>
  <si>
    <t xml:space="preserve">Bartholomaei, Christoph</t>
  </si>
  <si>
    <t xml:space="preserve">Clausnitzer, Tobias</t>
  </si>
  <si>
    <t xml:space="preserve">Dilherr, Johann Michael</t>
  </si>
  <si>
    <t xml:space="preserve">Claußnicer, M.
Claußnicer, ...
Claußnicer, Tobias
Clausnicer, Tobias
Claußnitzer, Tobias
Clausnizerus, Tobias
Klausnitzer, Tobias
Clausnicerus, Tobias
Clausznitzer, Tobias
Claussnicer, Tobias</t>
  </si>
  <si>
    <t xml:space="preserve">Dwinglo, Bernard</t>
  </si>
  <si>
    <t xml:space="preserve">Dilherrus, Johann-Michael
Dilherrus, Johannes Michael
Dilherr, Johann-Michael
Dilherr, Johann M.
Dilher, Johann M.
Dilherrn, Johann Michael
Dilherr, Joannes Michael
Dilherr, Johannes Michael
Dilherr, J. M.
Dilherr, Michael
Dillherr, Joannes Michael
J. M. D.
Dilher, Johannes Michael
Dillherr, Johann Michael
Dilherus, Joannes Michael
Dilher, Johann Michael
Dillherrus, Johan Michael
Dilherus, Johannes Michael
Dillherr, Johannes Michael
Dilherz, Johann M., dt. Theologe, Schriftsteller
Dilherr, Johann Michael, dt. Theologe, Schriftsteller
Dilherr, Johannes Michael, dt. Theologe, Schriftsteller
Dilherus, Johannes Michael, dt. Theologe, Schriftsteller
Dillherr, Joannes Michael, dt. Theologe, Schriftsteller
Dilherrus, Johann Michael, dt. Theologe, Schriftsteller
Dillherr, Johann Michael, dt. Theologe, Schriftsteller</t>
  </si>
  <si>
    <t xml:space="preserve">Elert, Hermann</t>
  </si>
  <si>
    <t xml:space="preserve">Gross, Johannes Jakob</t>
  </si>
  <si>
    <t xml:space="preserve">Elertus, Hermannus</t>
  </si>
  <si>
    <t xml:space="preserve">Ludemann, Daniel</t>
  </si>
  <si>
    <t xml:space="preserve">Stade</t>
  </si>
  <si>
    <t xml:space="preserve">Lüdemann, Daniel</t>
  </si>
  <si>
    <t xml:space="preserve">Dt. ev. Theologe; 1640-1646 Student in Königsberg, Magister; 1649 Dr. theol in Jena; 1648 pfalzgräfl. Hof- und Feldprediger von König Carl Gustav von Schweden; 1652 Superintendent in Bremen; 1673 Generalsuperintendent und Konsistorialpräsident in Stade&amp;nbsp;http://d-nb.info/gnd/121352102&amp;nbsp;</t>
  </si>
  <si>
    <t xml:space="preserve">Pasewalk</t>
  </si>
  <si>
    <t xml:space="preserve">Philips, Peter</t>
  </si>
  <si>
    <t xml:space="preserve">Ludemannus, Daniel</t>
  </si>
  <si>
    <t xml:space="preserve">Reich, Johann Christian</t>
  </si>
  <si>
    <t xml:space="preserve">Philippi, Petrus
Philips, Petrus
Philippi, Peter
Philipss, Petrus
Philippus, Petrus
Phillips, Peter
Philipps, Peter
Phillips, Petrus
Philipß, Petrus
Philipß, Peter
Philip, Petrus
Philipp, Peter</t>
  </si>
  <si>
    <t xml:space="preserve">
Joseph II., Deutschland, Kaiser
Josephus II., Imperium Romanum-Germanicum, Imperator
Giuseppe II., Imperio Romano-Germano, Re
Augusto Guiseppe II., Imperio Romano-Germano, Re
Joseph II., der Grosse
Joseph, der Zweite
Joseph, der II.
Joseph, II.
Josephus II., Imperator
Giuseppe, d'Austria
Joseph Benedikt, Prinz
Josip II.
Graf Falkenstein
Falkenstein, ...
, Graf
Joseph, von Habsburg-Lothringen
Falckenstein, comte de
</t>
  </si>
  <si>
    <t xml:space="preserve">http://friedensbilder.gnm.de/content/frieden_object6a52f
http://friedensbilder.gnm.de/content/frieden_object125818
http://friedensbilder.gnm.de/content/frieden_object125d22
http://friedensbilder.gnm.de/content/frieden_object1775b0
http://friedensbilder.gnm.de/content/frieden_object177df3
http://friedensbilder.gnm.de/content/frieden_object1783b9
http://friedensbilder.gnm.de/content/frieden_object17dee9
http://friedensbilder.gnm.de/content/frieden_object1b3fab
http://friedensbilder.gnm.de/content/frieden_object16b159</t>
  </si>
  <si>
    <t xml:space="preserve">
Gonzaga Nevers, Maria Ludovica
Gonzaga, Maria Ludovica
Ludovica Maria, Mantua, Duchessa
Gonzague, Louise-Marie de
Gonzaga, Luigia Maria
Gonzaga de Nevers, Maria Ludwika
Nevers, Maria Ludwika Gonzaga de
Gonzaga de Nevers, Ludwika Marja
Gonzaga, Ludwika Maria
Gonzaga de Nevers, Ludwika Maria
Nevers, Ludwika Marja Gonzaga de
Gonzaga, Luise Marie
Gonzaga, Luisa Maria
Louise Marie, Pologne, Reine
Louise Mary, Poland, Queen
Gonzaga, Ludovika Maria
</t>
  </si>
  <si>
    <t xml:space="preserve">Anna Amalia, Sachsen-Weimar, Herzogin</t>
  </si>
  <si>
    <t xml:space="preserve">
Wladislaus IV., Polonia, Rex
W³adys³aw, Waza
Wladislaw, Wasa
Wasa, Wladislaw
Waza, W³adys³aw
Vladislaus IV., Polonia, Rex
Vladislaus IV., Svecia, Rex
Vladislovas Vaza
</t>
  </si>
  <si>
    <t xml:space="preserve">http://friedensbilder.gnm.de/content/frieden_object12a84</t>
  </si>
  <si>
    <t xml:space="preserve">Karl August, Grossherzog von Sachsen-Weimar-Eisenach</t>
  </si>
  <si>
    <t xml:space="preserve">Anna Amalia Von Sachsen Weimar
Sachsen Weimar, Anna Amalia Von</t>
  </si>
  <si>
    <t xml:space="preserve">Constantin, Sachsen-Weimar, Prinz</t>
  </si>
  <si>
    <t xml:space="preserve">Karl August, Grand-Duc de Saxe-Weimar-Eisenach
Karl August, Grand Duke of Saxony-Weimar-Eisenach
Karl August, Herzog von Sachsen-Weimar-Eisenach
Karl August, Duc de Saxe-Weimar-Eisenach
Karl August, Duke of Saxony-Weimar-Eisenach
Carl August, Grand-Duc de Saxe-Weimar-Eisenach
Carl August, Grand Duke of Saxony-Weimar-Eisenach
Carl August, Grossherzog von Sachsen-Weimar-Eisenach
Carl August, Grand Duke of Saxe-Weimar-Eisenach</t>
  </si>
  <si>
    <t xml:space="preserve">Rohr, Hans Heinrich Ludwig von</t>
  </si>
  <si>
    <t xml:space="preserve">Constantin Friedrich Ferdinand, Sachsen-Weimar, Prinz
Konstantin, Sachsen-Weimar, Prinz
Friedrich Ferdinand Constantin, Sachsen-Weimar-Eisenach, Prinz
Fridericus Ferdinandus Constantinus, Saxonia-Juliacum-Clivia-Mons, Dux
Friedrich Ferdinand Constantin, Sachsen, Herzog
Friedrich Ferdinand Konstantin, Sachsen, Herzog
Konstantin, Sachsen-Weimar-Eisenach, Prinz
Constantin, Sachsen-Weimar-Eisenach, Prinz
Friedrich Ferdinand Konstantin, Sachsen-Weimar-Eisenach, Prinz
Friedrich Ferdinand Konstantin, Sachsen-Weimar, Herzog
Fridericus Ferdinandus Constantinus, Sachsen-Weimar, Herzog
Fridericus Ferdinandus Constantinus, Saxioniae, Dux</t>
  </si>
  <si>
    <t xml:space="preserve">Michael, Russland, Zar</t>
  </si>
  <si>
    <t xml:space="preserve">http://friedensbilder.gnm.de/content/frieden_objectcbc63</t>
  </si>
  <si>
    <t xml:space="preserve">Murad IV., Osmanisches Reich, Sultan</t>
  </si>
  <si>
    <t xml:space="preserve">Michael, Rußland, Zar
Michael Fedorowitz, Rußland, Zar
Michael Foederwitz, Russland, Zar
Michail, Rossija, Car'
Michail Fjodorowitsch, Russland, Zar
Michael Foedorowitz, Magna Moscovia, Dux
Foedorowitz, Michael
</t>
  </si>
  <si>
    <t xml:space="preserve">Abaza Mehmed, Paºa</t>
  </si>
  <si>
    <t xml:space="preserve">Mourad IV., Empire ottoman, sultan
Murad IV., Ottoman Empire, Sultan
Amurath IV., Osmanisches Reich, Sultan</t>
  </si>
  <si>
    <t xml:space="preserve">Radziwi³³, Krzysztof</t>
  </si>
  <si>
    <t xml:space="preserve">Drusus, Nero Claudius</t>
  </si>
  <si>
    <t xml:space="preserve">Radzivilius, Christophorus
Radziwillius, Christophorus
Radziwillus, Christophorus
Radziwill, Christoph von
Ratzivilius, Christophorus
Radvila, Kristupas
Ratzeviel, Christoph</t>
  </si>
  <si>
    <t xml:space="preserve">Germanicus, Nero Claudius</t>
  </si>
  <si>
    <t xml:space="preserve">Drusus, Major
Claudius Drusus, Nero
Germanicus, Statthalter</t>
  </si>
  <si>
    <t xml:space="preserve">http://friedensbilder.gnm.de/content/frieden_objectcc1ff</t>
  </si>
  <si>
    <t xml:space="preserve">Varus, Publius Quinctilius</t>
  </si>
  <si>
    <t xml:space="preserve">Georg Ludwig, Schleswig-Holstein, Herzog</t>
  </si>
  <si>
    <t xml:space="preserve">Varus, Quinctilius
Varus, Publius Quintilius</t>
  </si>
  <si>
    <t xml:space="preserve">Kleist, Georg Ewald von</t>
  </si>
  <si>
    <t xml:space="preserve">Georg Ludwig, Schleswig-Holstein
Georg Ludewig, Schleswig-Holstein, Herzog
Georgelouis, Schleswig-Holstein, Prinz</t>
  </si>
  <si>
    <t xml:space="preserve">http://friedensbilder.gnm.de/content/frieden_object80962</t>
  </si>
  <si>
    <t xml:space="preserve">Marlborough, Charles Spencer of</t>
  </si>
  <si>
    <t xml:space="preserve">Spencer, Charles
Spencer, Charles 3rd Duke of Marlborough
Spencer, Charles 5th earl of Sunderland</t>
  </si>
  <si>
    <t xml:space="preserve">http://friedensbilder.gnm.de/content/frieden_object80962
http://friedensbilder.gnm.de/content/frieden_object1014e4</t>
  </si>
  <si>
    <t xml:space="preserve">August Wilhelm, Braunschweig-Bevern, Herzog
Bevern, August Wilhelm von
August Wilhelm, Herzog von Braunschweig-Bevern
</t>
  </si>
  <si>
    <t xml:space="preserve">Daun, Leopold von</t>
  </si>
  <si>
    <t xml:space="preserve">Soubise, Charles de Rohan</t>
  </si>
  <si>
    <t xml:space="preserve">Daun, Leopold Joseph von
Daun, Leopold Jos. Maria von
Daun, Leopold Joseph Maria von
Daun, Leopold Josef Maria von
Dhaun, Leopold Joseph Maria von
Dhaun, Leopold Josef Maria von
Dhaun, Leopold von
Thiano, Leopold Joseph Maria von
Daun, Leopold Josef von
Daun, Leopold von und zu
Daunius, Leopoldus Josephus
Dhaun von Thiano, Leopold</t>
  </si>
  <si>
    <t xml:space="preserve">http://friedensbilder.gnm.de/content/frieden_object80962
http://friedensbilder.gnm.de/content/frieden_object1185d1
http://friedensbilder.gnm.de/content/frieden_object14f3ed</t>
  </si>
  <si>
    <t xml:space="preserve">Fermor, Wilhelm von</t>
  </si>
  <si>
    <t xml:space="preserve">Rohan Soubise, Charles de
Rohan, Charles de
Rohan, Karl</t>
  </si>
  <si>
    <t xml:space="preserve">Nádasdy, Ferenc</t>
  </si>
  <si>
    <t xml:space="preserve">Hadik, Andreas
Hadik von Futak, Andreas
Futak, Andreas Hadik von</t>
  </si>
  <si>
    <t xml:space="preserve">Harsch, Ferdinand Philipp von</t>
  </si>
  <si>
    <t xml:space="preserve">http://friedensbilder.gnm.de/content/frieden_object80962
http://friedensbilder.gnm.de/content/frieden_object1185d1</t>
  </si>
  <si>
    <t xml:space="preserve">Friedrich Michael, Bayern, Herzog</t>
  </si>
  <si>
    <t xml:space="preserve">Contades, Louis-Georges-Erasme de</t>
  </si>
  <si>
    <t xml:space="preserve">
Friedrich Michael, Rhein, Pfalzgraf
Friedrich Michael, Pfalz-Birkenfeld, Pfalzgraf
</t>
  </si>
  <si>
    <t xml:space="preserve">Sarri, Domenico</t>
  </si>
  <si>
    <t xml:space="preserve">Contades, Louis Georges Erasme de
Contades, ... von</t>
  </si>
  <si>
    <t xml:space="preserve">Sarro, Domenico Natale
Sarro, Domenico N.
Sarri, Domenico Natale
Sarro, Domenico</t>
  </si>
  <si>
    <t xml:space="preserve">Maria Luisa, Reine d'Espagne
Maria Luisa, Queen of Spain
Maria Luise, Reine d'Espagne
Maria Luise, Queen of Spain
Marie Luise, Reine d'Espagne
Marie Luise, Queen of Spain</t>
  </si>
  <si>
    <t xml:space="preserve">http://friedensbilder.gnm.de/content/frieden_objectdfaca</t>
  </si>
  <si>
    <t xml:space="preserve">Bäßler, J. L.</t>
  </si>
  <si>
    <t xml:space="preserve">
Adolph Frederik, Sverige, Konung
Adolph Friedrich, Holstein, Herzog
Adolf Friedrich, Holstein, Herzog
Adolf Friderik, Sverige, Konung
Adolphus Fridericus, Suecia, Rex
Holstein-Gottorf, Adolf Friedrich von
Adolf Frederik, Sverige, Konung
Adolph Friedrich, Schweden, Kronprinz
Adolph Friederich, Schweden, Kronprinz
Adolf Friedrich, Herzog von Holstein
</t>
  </si>
  <si>
    <t xml:space="preserve">http://friedensbilder.gnm.de/content/frieden_object80a15
http://friedensbilder.gnm.de/content/frieden_objectcc228
http://friedensbilder.gnm.de/content/frieden_objecteb9b9</t>
  </si>
  <si>
    <t xml:space="preserve">Karrer, Georg</t>
  </si>
  <si>
    <t xml:space="preserve">Gesner, Johann Albrecht</t>
  </si>
  <si>
    <t xml:space="preserve">Brendel, Johann Gottfried</t>
  </si>
  <si>
    <t xml:space="preserve">Gesner, Johannes Albert
Gessner, Johann Albrecht
Gessner, Johannes Albrecht
Gessner, Johann Albert
Gessner, Johannes Albert
Gesner, Joannes Albrecht
Gesnerus, Joannes Albertus
Gesnerus, Johannes Albertus
Gesner, Joh. Alb.
J. A. G. M. D.
J. A. G.
Gesnerus, Johannes Albrechtus
Gesner, Johannes Albrechtus
Gesner, Joannes Albrechtus
Gesner, Johannes Albrecht
Gesner, Johann Albert</t>
  </si>
  <si>
    <t xml:space="preserve">http://friedensbilder.gnm.de/content/frieden_objectcc798</t>
  </si>
  <si>
    <t xml:space="preserve">Hebenstreit, Johann Christian</t>
  </si>
  <si>
    <t xml:space="preserve">Brendelius, Ioannes Gothofredus
Brendelius, Joannes Godofredus
Brendelius, Johannes Godofredus
Brendelius, Joannes Gothofredus
Brendelius, Johannes Gothofredus
Brendel, Johannes Gottfried
Brendel, Johann G.
Brendel, Johannes G.
Brendelius, Io. Godofr.</t>
  </si>
  <si>
    <t xml:space="preserve">Hundertmark, Karl Friedrich</t>
  </si>
  <si>
    <t xml:space="preserve">Hebenstreit, Johannes Christian
Hebenstreit, Johannes Christianus
Hebenstreit, Joannes Christianus</t>
  </si>
  <si>
    <t xml:space="preserve">Walther, Augustin Friedrich</t>
  </si>
  <si>
    <t xml:space="preserve">Hundertmark, Carl Friedrich
Hundertmark, Charles Frederic
Hundermark, Carl Friedrich
Hundertmarck, Carolus Fridericus</t>
  </si>
  <si>
    <t xml:space="preserve">Rivinus, Augustus Quirinus</t>
  </si>
  <si>
    <t xml:space="preserve">Walther, August Friedrich
Walther, Augustinus F.
Waltherus, Augustinus F.
Walther, Augustinus Fridericus
Waltherus, Augustinus Fridericus
Walther, Augustin F.
</t>
  </si>
  <si>
    <t xml:space="preserve">Rivinus, August Quirin
Bachmann, August Quirin
Bachmann, Augustus Quirinus
Rivin, August Quirin
D. A. Q. R.
A. Q. R.
R., D. A. Q.
R., A. Q.
Rivinus, Augustus Q.
Bachmann, August Q.
Rivinus, August Q.
Rivin, August Q.
Rivinus, August Quirinus</t>
  </si>
  <si>
    <t xml:space="preserve">Wilhelm Ernst, Sachsen-Weimar, Herzog</t>
  </si>
  <si>
    <t xml:space="preserve">
Elisabeth Christine
Braunschweig, Elisabeth Christine von
Elisabetha Christina, Imperatrice
Elisabeth Christine, Kaiserin
Elisabeth Christina, Braunschweig, Herzogin
Elisabeth Christina Juliana
, Braunschweig, Herzogin
Elisabetha Christina, Brunsvicum-Luneburgum, Ducissa</t>
  </si>
  <si>
    <t xml:space="preserve">Arminius</t>
  </si>
  <si>
    <t xml:space="preserve">Guilielmus Ernestus, Saxonia, Dux
Guilielmus Ernestus, Saxo-Vimaria, Dux
Guilielmus Ernestus, Vimariensis Dux
Guillaume Ernest, Saxe, Duc
Wilhelm Ernst, Sachsen, Herzog
Wilhelm Ernst, Sachsen-Weimar-Eisenach, Großherzog
Wilhelm Ernst, Sachsen-Weimar-Eisenach, Herzog
Wilhelmus Ernestus, Saxonia, Dux
Quilielmus Ernestus, Saxonia, Dux
</t>
  </si>
  <si>
    <t xml:space="preserve">Hermann, der Cherusker
Arminius, der Cherusker
Arminius, Prince of the Cherusci
Harminius
Harminius, Dux Cheruscorum
Armenius</t>
  </si>
  <si>
    <t xml:space="preserve">http://friedensbilder.gnm.de/content/frieden_object29e4c
http://friedensbilder.gnm.de/content/frieden_objectcb647
http://friedensbilder.gnm.de/content/frieden_objectcbc89
http://friedensbilder.gnm.de/content/frieden_objectcc7e1
http://friedensbilder.gnm.de/content/frieden_object30651</t>
  </si>
  <si>
    <t xml:space="preserve">
Carl I., Braunschweig, Herzog
Carl, Braunschweig, Herzog
Carolus, Brunovicensium ac Luneburgensium, Dux
Carolus, Brunovicensium et Luneburgensium, Dux
Carolus I., Brunovicensium et Luneburgensium, Dux
Carolus I., Brunsvicum et Lunaeburgum, Dux
Carolus, Brunsvicum et Lunaeburgum, Dux
Carolus, Brunsvicum et Lunaeburgum, Princeps
Carolus, Brunsvicensium ac Luneburgensium, Dux
Charle, Brunsvic et Lunebourg, Duc
Charle, Bronswick et Lunebourg, Duc
Karl, Braunschweig, Herzog
Karl I., Braunschweig, Herzog
Charles, Brunsvic, Duc
Charles, d'Este
Serenissimus</t>
  </si>
  <si>
    <t xml:space="preserve">http://friedensbilder.gnm.de/content/frieden_objectcc8df
http://friedensbilder.gnm.de/content/frieden_object1014e4</t>
  </si>
  <si>
    <t xml:space="preserve">Friedrich Christian, Sachsen, Kurprinz
Friedrich, Sachsen, Kurprinz
Friedrich Christian, Polen, Prinz
Friedrich Christian, Pohlen, Prinz
Friedrich Christian, Sachsen, Prinz
Fridericus Christianus, Saxonia, Princeps
Friedrich Christian, Kurprinz von Sachsen
Friedrich Christian, Prinz von Sachsen
Friedrich Christian, Elector of Saxony
Friedrich Christian, Prinz von Polen</t>
  </si>
  <si>
    <t xml:space="preserve">Karl Thomas, Lothringen, Prinz</t>
  </si>
  <si>
    <t xml:space="preserve">Johann Georg II., Sachsen, Herzog
Johann George II., Sachsen, Herzog
Johannes Georgius II., Saxonia, Dux
Johannes Georgius II., Iulia-Cliavia-Montes, Dux
Johannes Georgius II., Thuringia, Landgravius
Johannes Georgius II., Misnia, Marchio
Johannes Georgius II., Utra Lusatia, Marchio
Johannes Georgius II., Magdeburgum, Burggravius
Johannes Georgius II., Marcha, Comes
Johannes Georgius II., Ravensberga, Comes
Johannes-Georgius, Saxonia, Dux
Jean-Georges II., Saxe, Duc
Johann Georg, dem Andern
Johann Georg, Sachsen, Herzog, II
Johann Georg, Sachsen, Herzog, II.
Johann George, Sachsen, Herzog, II.
Johannes Georgius, Saxonia, Dux, II.
Johannes Georgius, Iulia-Cliavia-Montes, Dux, II.
Johannes Georgius, Thuringia, Landgravius, II.
Johannes Georgius, Misnia, Marchio, II.
Johannes Georgius, Utra Lusatia, Marchio, II.
Johannes Georgius, Magdeburgum, Burggravius, II.
Johannes Georgius, Marcha, Comes, II.
Johannes Georgius, Ravensberga, Comes, II.</t>
  </si>
  <si>
    <t xml:space="preserve">http://friedensbilder.gnm.de/content/frieden_object2df23
http://friedensbilder.gnm.de/content/frieden_object36e31</t>
  </si>
  <si>
    <t xml:space="preserve">Conti, François Louis de</t>
  </si>
  <si>
    <t xml:space="preserve">Carl Thomas, Lothringen, Prinz
Charles Thomas, Lorraine, Prince
</t>
  </si>
  <si>
    <t xml:space="preserve">http://friedensbilder.gnm.de/content/frieden_object31d35</t>
  </si>
  <si>
    <t xml:space="preserve">Philippe V., Espagne, Roi
Philip V., Spain, King
Filippo V., Espagna, Re
Philippe, de France
Philippus V., Hispania, Rex
Phelipe V., Espanas, Rey
Philippe, Anjou, Duc</t>
  </si>
  <si>
    <t xml:space="preserve">http://friedensbilder.gnm.de/content/frieden_object31d35
http://friedensbilder.gnm.de/content/frieden_object1014e4
http://friedensbilder.gnm.de/content/frieden_object1aca4d
http://friedensbilder.gnm.de/content/frieden_object29fc1
http://friedensbilder.gnm.de/content/frieden_objectdfaca</t>
  </si>
  <si>
    <t xml:space="preserve">Eugenius, Flavius</t>
  </si>
  <si>
    <t xml:space="preserve">Montespan, Marquise de
Montespan, Madame de
</t>
  </si>
  <si>
    <t xml:space="preserve">Hunold, Christian Friedrich</t>
  </si>
  <si>
    <t xml:space="preserve">Zeitler, Johann Friedrich</t>
  </si>
  <si>
    <t xml:space="preserve">Hunold, Christian Friderich
Hunold, Christianus Fridericus
Hunold, Christian F.
Hunold, Christian Friederich</t>
  </si>
  <si>
    <t xml:space="preserve">Fleischhauer, Johann Georg</t>
  </si>
  <si>
    <t xml:space="preserve">Zeidler, Joh. Frid.
Zeidler, Johann Friedrich
Zeidlerus, Joh. Frid.
Zeidlerus, Johannes Frider.
Zeitler, Johan Fridrich
Zeitler, Johann Friderich
Zeitlerus, Io. Frid.
Zeitlerus, Io. Fridericus
Zeitlerus, Ioh. Fridericus
Zeitlerus, Joannes Fridericus
Zeitlerus, Joh. Frider.
Zeitlerus, Johannes Fridericus</t>
  </si>
  <si>
    <t xml:space="preserve">Logau, Friedrich von</t>
  </si>
  <si>
    <t xml:space="preserve">Eitner, Gustav</t>
  </si>
  <si>
    <t xml:space="preserve">Golaw, Salomon von
Golau, Salomon von
Glogau, Nicolaus von
Salomon, von Golaw
Logaw, Fridericus a
G., S. v.
F. V. L.
Verkleinernde, Der
Gehorsamer Unterthan, Ein
Logau redivivus
S. v. G.</t>
  </si>
  <si>
    <t xml:space="preserve">Haufe, Eberhard</t>
  </si>
  <si>
    <t xml:space="preserve">Eitner, Ernst Gustav
Eitner, Gustav Ernst
Eitner, G.</t>
  </si>
  <si>
    <t xml:space="preserve">Langenbucher, Jacob</t>
  </si>
  <si>
    <t xml:space="preserve">Eichler, C.</t>
  </si>
  <si>
    <t xml:space="preserve">Langenbucher, Jakob</t>
  </si>
  <si>
    <t xml:space="preserve">Müller, Wilhelm </t>
  </si>
  <si>
    <t xml:space="preserve">
Huebner, Bartholomaeus
Hubnerus, Bartholomaeus
Hubenerus, Bartholomaeus
Hubner, Bartholomaeus
B. H.
</t>
  </si>
  <si>
    <t xml:space="preserve">Bedford, John Russell, Duke of</t>
  </si>
  <si>
    <t xml:space="preserve">Choiseul-Chévigny, César Gabriel de Praslin</t>
  </si>
  <si>
    <t xml:space="preserve">Russell, John, Duke of Bedford
Russell of Bedford, John, Duke
Bedford, John, Duke of</t>
  </si>
  <si>
    <t xml:space="preserve">Grimaldi, Gerolamo</t>
  </si>
  <si>
    <t xml:space="preserve">Goedeke, Karl</t>
  </si>
  <si>
    <t xml:space="preserve">Grimaldi, Paolo G.
Grimaldi, Geronimo
</t>
  </si>
  <si>
    <t xml:space="preserve">Goetze, Edmund</t>
  </si>
  <si>
    <t xml:space="preserve">Stahl, Karl
Goedeke, Karl Friedrich Ludwig
Goedeke, Carl
Goedecke, Karl
Goedeke, Carl F.
Goedeke, Karl L.
Goedeke, Karl Friedrich Leopold
Goedecke, Carl
Goedeke, Carl Friedrich Ludwig
G., K.
Stahl, Carl</t>
  </si>
  <si>
    <t xml:space="preserve">Ziegenspeck, Michael</t>
  </si>
  <si>
    <t xml:space="preserve">Goetze, E.</t>
  </si>
  <si>
    <t xml:space="preserve">Zigenspeck, Michael</t>
  </si>
  <si>
    <t xml:space="preserve">Karl IV., Lothringen, Herzog</t>
  </si>
  <si>
    <t xml:space="preserve">Philippus, Austriacus
Philippus IV., Hispania, Rex
Philippus Dominicus Victor, Austriacus
Filippo IIII.
Filippo, il Grande
Felippe IV., Espana, Rey
Filippo IIII., R`e
Filippo IV., Spagna, Re
Phelipe III., Espaigne, Roi
Phelippe IV., Espana, Rey
Philip, Spain, King, IV
Philippe IV., Espagne, Roi
Philippe, Espagne, Roi
Filippo IIII., Spagna, Re
Filippo, d'Austria
</t>
  </si>
  <si>
    <t xml:space="preserve">http://friedensbilder.gnm.de/content/frieden_object29fc1
http://friedensbilder.gnm.de/content/frieden_object1cee19</t>
  </si>
  <si>
    <t xml:space="preserve">Rákóczi, Georg II., Siebenbürgen, Fürst</t>
  </si>
  <si>
    <t xml:space="preserve">Karl III., 1604-1675, Lothringen, Herzog
Karl III., Lothringen, Herzog
Carolus, a Lotharingia
Carl III., 1604-1675, Lothringen, Herzog
Carolus III., 1604-1675, Lothringen, Herzog
Charles, de Loraine
Charles, de Lorraine
Loraine, Charles de
Lorraine, Charles de IV., Lothringen, Herzog
Charles, Lorraine et de Bar, Duc
Charles IV., Lorraine, Duc
Carl III., Lothringen, Herzog
Carl IV., Lothringen, Herzog
Carolus, Lothringen, Herzog, III
Carolus IV., Lothringen, Herzog
Carolus IV., Lotharingia, Dux</t>
  </si>
  <si>
    <t xml:space="preserve">http://friedensbilder.gnm.de/content/frieden_object29fc1
http://friedensbilder.gnm.de/content/frieden_object152b99
http://friedensbilder.gnm.de/content/frieden_object1aca4d</t>
  </si>
  <si>
    <t xml:space="preserve">Anselm Casimir, Mainz, Erzbischof</t>
  </si>
  <si>
    <t xml:space="preserve">
Ferdinand, Bayern, Prinz
Ferdinand, Bayern, Herzog
Ferdinand, Hildesheim, Bischof
Ferdinand I., Paderborn, Bischof
Ferdinandus, Archiepiscopus Coloniensis
Ferdinandus, Archiepiscopus Leodiensis
Ferdinandus, Bavaria, Dux
Ferdinandus, Dux Bavariae
Ferdinandus, Colonia, Archiepiscopus
Ferdinandus, Palatinus Rheni, Comes
Wittelsbach, Ferdinand von
Ferdinand von Wittelsbach
Ferdinand, von Bayern
Ferdinand von Bayern
Ferdinandus, Administrator von Berchtesgaden</t>
  </si>
  <si>
    <t xml:space="preserve">Oranje-Nassau, Frederik Hendrik van</t>
  </si>
  <si>
    <t xml:space="preserve">Anselm Kasimir, Mainz, Erzbischof
Anshelm Kasimir, Mainz, Erzbischof
Anshelm Casimir, Mainz, Erzbischof
Anselmus Casimir, Mainz, Erzbischof
Anshelm Kasimir Wambold von Umstadt, Mainz, Erzbischof
Wambold von Umstadt, Anshelm Kasimir
Wambolt von Umstadt, Anselm Casimir
Wamboldt von Umstadt, Anselm Casimir
Wambold von Umstadt, Anselm Kasimir
Wamboldt von Umstadt, Anselm Kasimir
Wamboldt von Umstadt, Anshelm Casimir
Umstadt, Anselm Casimir Wamboldt von
Umstadt, Anselm Casimir Wambolt von
Anselm Casimir, Mainz
Anselm Casimir, Moguntiae</t>
  </si>
  <si>
    <t xml:space="preserve">Wilhelm V., Hessen-Kassel, Landgraf</t>
  </si>
  <si>
    <t xml:space="preserve">Oranien-Nassau, Friedrich Heinrich von
Oranje-Nassau, Frederick Hendrick van
Nassau, Frederik Hendrik van Oranje-
Friedrich Heinrich, Niederlande, Statthalter
Nassau-Dillenburg, Friedrich H. von
Orange, Frederik H. d'
Nassauw, Frederick Hendrick van
Frederik Hendrik, Orange, Prince
Frederik Hendrik, Oranje-Nassau, Prins
Friedrich Heinrich, Oranien-Nassau, Prinz
Frederick Henry, Orange, Prince
Fredrik Henrik, Oranje, Prins
Frederik Hendrik, Oranje, Prins
Henricus Fridericus, Oranje, Prins
Fredericus Henricus, Nassavia, Comes
Heinrich Friedrich, Oranien, Prinz
Frederik Henrik, Oranje, Prins
Frederik Henry, Orange, Prince
Friedrich Heinrich, Nassau, Graf
Fridericus Henricus, Nassavia, Comes
Frederik Henrik, Nassau, Graave
Friedrich Heinrich, Oranien, Prinz
Fredericus Henricus, Arausionensium, Princeps
Henrich Friderich, Oranien, Printz
Heinrich Friedrich, Uranien, Prinz
Heinrich Friederich, Uranien, Prinz
Frederick Hendrick
Frederick Hendrick, Oranje, Prins
Frederick Hendrick, Oranje-Nassau, Prins
Frederick Henderick, Orangien, Prince
Frederick Henderick, Oranje, Prins
Frederick Henrick, Orangien, Prins
Friedrich Heinrich, Prinz von Oranien, Statthalter der Generalstaaten
Frederick Henry, Prinz von Oranien, Statthalter der Generalstaaten
Frederik Hendrik, Prinz von Oranien, Statthalter der Generalstaaten
Nassau-Oranien, Friedrich Heinrich, Staathalter der Generalstaaten
Nassau-Dillenburg, Friedrich Heinrich, Prinz von Oranien, Staathalter der Generalstaaten
Oranien, Friedrich Heinrich, Staathalter der Generalstaaten
Oranien-Nassau, Friedrich Heinrich, Staathalter der Generalstaaten
Oranje-Nassau, Frederick Hendrick van, Staathalter der Generalstaaten
Nassau, Friedrich Heinrich, Staathalter der Generalstaaten</t>
  </si>
  <si>
    <t xml:space="preserve">http://friedensbilder.gnm.de/content/frieden_object29fc1
http://friedensbilder.gnm.de/content/frieden_object5ab30</t>
  </si>
  <si>
    <t xml:space="preserve">Vahrenbilder, Johann Cunrad</t>
  </si>
  <si>
    <t xml:space="preserve">Wilhelm V., Hessen, Landgraf
Wilhelm, der Standhaftige
Wilhelmus V., Hessen-Kassel, Landgraf
Guilhelmus, Hassia, Landgravius
Catzenelnbogen-Dietz-Ziegenhain &amp; Nidda, Guilhelmus in
Guilielmus, Hassia, Landgravius
Wilhelmus, Hassia, Landgravius
Wilhelm, der Standhafte
Wilhelm V, Landgraf von Hessen
Wilhelm V, Landgraf von Hessen-Kassel</t>
  </si>
  <si>
    <t xml:space="preserve">Balde, Jakob</t>
  </si>
  <si>
    <t xml:space="preserve">Bohn, Johann Friedrich</t>
  </si>
  <si>
    <t xml:space="preserve">Balde, Jacob
Balde, Johann J.
Balde, Jakobus
Balde, I.
Baldaeus, Jacobus
Balde, Jacobi
Balde, Jacobo
Balde, Jacobus
Balde, Joannes Jacobus
Balde, Johann Jacob
Balde, Johann Jakob
Balde, Johannes Jacobus
Balde, Joh. Jacob
Baldesius, Jacobus
Baldesius, Johannes Jacobus
Balde, Iacobus
Baldes, Jacobus
Baldes, Jakob</t>
  </si>
  <si>
    <t xml:space="preserve">Maucke, Johann Michael</t>
  </si>
  <si>
    <t xml:space="preserve">Bohn, Friedrich
Bohn, Johannes Friedericus
Bohn, Joh. Fried.
Bohn, Ioh. Fried.</t>
  </si>
  <si>
    <t xml:space="preserve">Herder, Gottfried von</t>
  </si>
  <si>
    <t xml:space="preserve">Mauke, J. M.
Mauke, Jean Michel
Mauke, Johann Michael</t>
  </si>
  <si>
    <t xml:space="preserve">Herder, Johann Gottfried Von</t>
  </si>
  <si>
    <t xml:space="preserve">Petzold, Gottlieb August</t>
  </si>
  <si>
    <t xml:space="preserve">Herder, ...
Herder, Johann G. Von
Gerder, ...
Herder, Johann Gottfried
Herder, Yohan Gotfrid Fon
Herder, Juan Godofredo De
Herder, Johann
Herder, J. G.
Herder, Joh. Gottfried
Herder, Johann G.</t>
  </si>
  <si>
    <t xml:space="preserve">Liebpert, Ulrich</t>
  </si>
  <si>
    <t xml:space="preserve">Petzoldt, Gottlieb August
Petzoldus, Gottlieb August</t>
  </si>
  <si>
    <t xml:space="preserve">Liebert, Ulricus
Liebpert, Olrico
Liebpert, Ulric
Liebperten, Ulrich
Liebpertus, Ulricus
Liepert, Ulrich
Liepertus, Ulricus
Liepbert, Ulrich</t>
  </si>
  <si>
    <t xml:space="preserve">
Sophie Charlotte, Brandenburg, Kurprinzessin
Sophie Charlotte, Hannover, Prinzessin
Sophie Charlotte, Hannover, Herzogin
Sophie Charlotte, Brandebourg, Marquise
Sophie Charlotte, Brandebourg, Princesse Electorale
Sophie Charlotte, Bronsvic-Lunebourg, Duchesse
Sophie Charlotte, von Hohenzollern
Sophia Charlotta, Brandenburgum, Electrix
Sophia Charlotta, Prussia, Regina
Sophia Carolotta, Borussia, Regina
Carlotta Sophia, Borussia, Regina
Carlotta Sofia, di Brandemburgo
Sofia Carlotta, Brandenburgo, Elettrice
Sofia Charlotta, Hannover, Prinzessin
</t>
  </si>
  <si>
    <t xml:space="preserve">Hommel, Sebastian</t>
  </si>
  <si>
    <t xml:space="preserve">Johann Albrecht II., Mecklenburg, Herzog
Hans Albrecht, Meckelnburg, Hertzog
Hans Albrecht II., Mecklenburg, Herzog
Hans Albrecht, Mecklenburg, Herzog
Johann Albrecht, Ronow und Bieberstein, Reichsgraf
Johann Albrecht, Mecklenburg, Herzog
Johan Albrecht, Mecklenburg, Herzog
Johann Albrecht, Herzog von Mecklenburg
Johann Albrecht II., Herzog von Mecklenburg
Biberstein, Johannes Albertus de Ronow et
Bieberstein, Johann Albrecht von Ronow und
Bieberstein, Johannes Albertus de Ronow et
Meckhelburg, Hanniss Albrecht von
Meckhelburg, Hanns Albrecht von
Ronow et Bieberstein, Johannes Albertus de
Ronow und Biberstein, Johann Albrecht von
Ronow, Johannes Albertus de</t>
  </si>
  <si>
    <t xml:space="preserve">Hoeflerus, Casparus</t>
  </si>
  <si>
    <t xml:space="preserve">Hommel, Sebastianus</t>
  </si>
  <si>
    <t xml:space="preserve">Starck, Benjamin</t>
  </si>
  <si>
    <t xml:space="preserve">Fleischmann, Friedrich</t>
  </si>
  <si>
    <t xml:space="preserve">Starck, Beniamin
Starckius, Benjamin
Starckius, Beniamin
Starke, Benjamin
Starcke, Benjamin</t>
  </si>
  <si>
    <t xml:space="preserve">Kortholt, Christian</t>
  </si>
  <si>
    <t xml:space="preserve">Fleischmann, Fr.
Fleischmann, F.
F. Fl.
</t>
  </si>
  <si>
    <t xml:space="preserve">Christian Albrecht, Schleswig-Holstein-Gottorf, Herzog</t>
  </si>
  <si>
    <t xml:space="preserve">
Kortholt, Christianus
Kortholtus, ...
Kortholtus, Christian
Kortholzius, ...
Sincerus, Theophilus
Korthold, Christianus
Kortholdt, Christian
Kortholdt, Christianus
Kortholten, Christian
Kortholtus, Christianus
Theophilus Sincerus
Kortholziu, Christianus
Theophilus</t>
  </si>
  <si>
    <t xml:space="preserve">Christian V., Dänemark, König</t>
  </si>
  <si>
    <t xml:space="preserve">Christian Albrecht, Norwegen, Erbe
Christianus Albertus, Schleswig-Holstein-Gottorf, Dux
Christian Albrecht, Holstein-Gottorp, Herzog
Christian Albrecht, Holstein-Gottorf, Herzog
Christian Albert, Schleswig-Holstein, Herzog
Christian Albert, Norwegen, Erbe
Christian Albrecht, Schleswig-Holstein-Gottorp, Herzog
Christian Albrecht, Schleswig-Holstein-Stormarn-Dithmarschen, Herzog
Christian Albrecht, Schleßwig-Holstein-Stormarn-Ditmarschen, Herzog
Oldenburg und Delmenhorst, Christian Albrecht zu
Delmenhorst, Christian Albrecht zu Oldenburg und
Christianus Albertus, Schleswigae et Holsatiae, Dux
Christianus Albertus, Episcopus Lubecensis
Christianus Albertus, Norvagia, Heres
</t>
  </si>
  <si>
    <t xml:space="preserve">http://friedensbilder.gnm.de/content/frieden_objectea258</t>
  </si>
  <si>
    <t xml:space="preserve">Fehre, Samuel Benjamin</t>
  </si>
  <si>
    <t xml:space="preserve">http://friedensbilder.gnm.de/content/frieden_object10ea5f</t>
  </si>
  <si>
    <t xml:space="preserve">Stößel, Johann Christoph</t>
  </si>
  <si>
    <t xml:space="preserve">Fehren, Samuel Benjamin
Fehr, Samuel Benjamin
Fehrius, Samuel Benjamin</t>
  </si>
  <si>
    <t xml:space="preserve">Faber, Daniel Benjamin</t>
  </si>
  <si>
    <t xml:space="preserve">Mahmud I., Osmanisches Reich, Sultan</t>
  </si>
  <si>
    <t xml:space="preserve">Cartheuser, Friedrich August</t>
  </si>
  <si>
    <t xml:space="preserve">Mahmud I., Sultan
Mahmud I., Ghazi</t>
  </si>
  <si>
    <t xml:space="preserve">http://friedensbilder.gnm.de/content/frieden_objectea3d6
http://friedensbilder.gnm.de/content/frieden_objecteb076
http://friedensbilder.gnm.de/content/frieden_objecteb190</t>
  </si>
  <si>
    <t xml:space="preserve">Winter, Johann Christian</t>
  </si>
  <si>
    <t xml:space="preserve">Cartheuser, Fridericus Augustus</t>
  </si>
  <si>
    <t xml:space="preserve">Consbruch, Florens Arnold</t>
  </si>
  <si>
    <t xml:space="preserve">Winter, Joannes Christianus
Winter, Johannes Christianus
Winterus, Jo. Christianus
Winterus, Joannis Christianus
Winterus, Joannes Christianus
Winterus, Johannes Christianus</t>
  </si>
  <si>
    <t xml:space="preserve">Horaz</t>
  </si>
  <si>
    <t xml:space="preserve">Consbruck, Florens Arnold
Consbruch, Florenz Arnold</t>
  </si>
  <si>
    <t xml:space="preserve">http://friedensbilder.gnm.de/content/frieden_objecteadf8</t>
  </si>
  <si>
    <t xml:space="preserve">Machnitzky, Carl Siegmund</t>
  </si>
  <si>
    <t xml:space="preserve">Christian IV., Danmark of Norge, Konge
Christian IV., Norge, Konge
Christianus IV., Dania, Rex
Christian IV., Denmark, King
Christian IV., Danmark og Norge, Konge
Kristian IV., Danmark, Konge
Christian, Schleswig, Herzog
Christian, Holstein, Herzog
Christian, Schleswig-Holstein, Herzog
Christian IV., Danmark, Konge
Christian IV.</t>
  </si>
  <si>
    <t xml:space="preserve">Peter I., Russland, Zar</t>
  </si>
  <si>
    <t xml:space="preserve">Machnizki, Carolus Sigismundus
Machnizki, Carl Sigismund</t>
  </si>
  <si>
    <t xml:space="preserve">Hornbostel, Gerhard Christian Otto</t>
  </si>
  <si>
    <t xml:space="preserve">Petr I., Rossija, Imperator
Alexiobitzes, Petros
Peter, der Große
Peter I., Rossija, Czar
Peter I., Rossija, Imperator
Peter I., Russia, Emperor
Peter I., Russland, Kaiser
Peter, the Great
Peter Alexejewitsch I., Russland, Zar
Petr, Pervyj
Petr
 I., Rossija, Car'
Petr I., Rossija, Car'
Petr, Velikij
Petros, Rhussia, Autokrator
Petrus, Magnus
Petrus I., Russia, Imperator
Petrus I., Czaar
Petrus Alexiowicius, Russia, Tzarus
Petrus Alexiowiczius, Russia, Tzarus
Petrus Alexejewicz I., Rußland, Kayser
Petrus Alexiewiz, Car
Pierre, le Grand
Pjotr Aleksjewitsch
Pjotr I., Russland, Zar
Pjotr Alksejewitsch I., Russland, Zar
Peter Alexiewitz, Czar
Peter Alexiewiz, Czaar
Petrus Alexiewiz, Czaar
Petrus Alexiewitz, Czaar
Pierre I., Russie, Tsar
Pierre I., Russie, Czar
Pierre, Russie, Empereur
Petrus Alexiowitz" I., Rußland, Zar
Petrus Alexowitz</t>
  </si>
  <si>
    <t xml:space="preserve">http://friedensbilder.gnm.de/content/frieden_objecteb076</t>
  </si>
  <si>
    <t xml:space="preserve">Hager, Johann Friedrich</t>
  </si>
  <si>
    <t xml:space="preserve">Tiefensee, Samuel</t>
  </si>
  <si>
    <t xml:space="preserve">Hager, J. F.
Hager, Joh. Friedr.
Hager, Johann Friederich
Hagerus, Io. Frid.
Hagerus, Io. Fridericus
Hagerus, Ioannes Friedericus
Hagerus, Ioannes Fridericus
Hagerus, Ioann. Frider.
Hagerus, Iohannes Fridericus
Hagerus, Joannes Fridericus
Hagerus, Joannes Friedericus</t>
  </si>
  <si>
    <t xml:space="preserve">Kunst, Johann Ludwig</t>
  </si>
  <si>
    <t xml:space="preserve">Tieffensee, Samuel</t>
  </si>
  <si>
    <t xml:space="preserve">Rottendorff, Bernhard</t>
  </si>
  <si>
    <t xml:space="preserve">Kunst, J. L.
Kunst, Johann Ludewig
Kunstius, Joannes Ludovicus
Kunstius, Joh. Ludov.</t>
  </si>
  <si>
    <t xml:space="preserve">Geitzighofler, Ferdinandus</t>
  </si>
  <si>
    <t xml:space="preserve">Rottendorf, Bernhard
Rottendorffius, Bernhardus
Rottendorffius, Bernardus
Rottendorfius, Bernhardus
Rottendorfius, Bernardus
Rottendorff, Bernardus
Rottendorfer, Bernhard</t>
  </si>
  <si>
    <t xml:space="preserve">Chemlinus, Kaspar</t>
  </si>
  <si>
    <t xml:space="preserve">Futuro, Desiderius de</t>
  </si>
  <si>
    <t xml:space="preserve">Chemlin, Kaspar
Chemlin, Caspar
Chemlinus, Caspar
Chemlinus, Casparus
Chemlein, Caspar</t>
  </si>
  <si>
    <t xml:space="preserve">Budessinus, Marcus</t>
  </si>
  <si>
    <t xml:space="preserve">Rehefeld, Elias</t>
  </si>
  <si>
    <t xml:space="preserve">Börner, Johann</t>
  </si>
  <si>
    <t xml:space="preserve">Rehefeldt, Elias
Rehefelt, Elias
Rehefeldius, Elias
Rehefeldus, Elias
Rehfeld, Elias
Rehfeldt, Elias
Rehfelt, Elias
Rehfeldius, Elias
Rehfeldus, Elias
Rhefeldius, Elias</t>
  </si>
  <si>
    <t xml:space="preserve">Valentin</t>
  </si>
  <si>
    <t xml:space="preserve">Hutwelcker, Rudolph</t>
  </si>
  <si>
    <t xml:space="preserve">August, Sachsen-Weißenfels, Herzog</t>
  </si>
  <si>
    <t xml:space="preserve">Hutwelcker, Rudolf
Hutwelcker, Rodolphus
Hutwelker, Rudolph
Hutwelker, Rudolf
Hutwelckerus, Rodolphus
Hutwelckerus, Rudolphus</t>
  </si>
  <si>
    <t xml:space="preserve">Olivieri, Angelo</t>
  </si>
  <si>
    <t xml:space="preserve">Auguste, Saxe-Weissenfels, Duc
Augustus, Saxe-Weissenfels, Duke
August, Magdeburg, Administrator
August, Magdeburg, Erzbischof
August, Sachsen, Herzog
August, Ertz-Stifft Magdeburg, Administrator
August, Sachsen-Halle, Herzog
August, Erz-Stift Magdeburg, Administrator
Augustus, Magdeburg, Administrator
Augustus, Magdeburgum, Administrator
Augustus, Magdeburgum, Archiepiscopus
Augustus, Saxonia, Dux
Augustus, Sachsen, Herzog
Augustus, Magdeburg, Erzstift, Administrator
Augustus, Magdeburgensis, Administratoris
Augustus, Primatus Magdeburgensis
Augustus, Magdeburgensis, Postulatus Administrator
August II., Sachsen, Herzog
Sachsen-Weißenfels, August von</t>
  </si>
  <si>
    <t xml:space="preserve">Kreidenmann, Johann Conrad</t>
  </si>
  <si>
    <t xml:space="preserve">Wolsdorff gen. Weller, Rudolphus von</t>
  </si>
  <si>
    <t xml:space="preserve">Kreidenmann, Johannes Conradus
Kreidenmann, Johann Konrad
Kreydenman, Johannes Conradus
Kreydenman, Johann Conrad
Kreydenmann, Johannes Conradus
Kreydenmann, Johann Conrad
Kreichenmann, Johann Conrad
Kreidtmann, Johann Conrad
Kreidemann, Johann Conrad
Kreydemann, Johann Conrad
Creidemann, Johann Conrad
Kreidenmann, Joannes Conradus
Pfister, Johann Conrad
Pfister Kreidenmann, Johann Conrad
Pfister genannt Kreidenmann, Johann Conrad
Pfister, Joannes Conradus
Pfister, Johannes Conradus
Pfister, Johann Konrad</t>
  </si>
  <si>
    <t xml:space="preserve">Beham, Sebald</t>
  </si>
  <si>
    <t xml:space="preserve">Josua (biblische Gestalt, AT)</t>
  </si>
  <si>
    <t xml:space="preserve">
Behm, Hanß Sebaldt
Behm, Hanß Sebl
Beham, Hans Sebald
Beham, Sebaldus
Behem, Sebaldus
H.S.B.
H.S.P.
Beham, Hans S.
I. S. B.
B., I. S.
Beheim, Sebald;
Beheym, Sebald
Behem, Hanns Sebald
Beham, Hanns Sebald
Behem, Sebald
Behm, Hans Sebald
Behem, Seewald
Behem, Johann Seewald
Behm, Hanss Sebaldt</t>
  </si>
  <si>
    <t xml:space="preserve">Monogrammist HIBF</t>
  </si>
  <si>
    <t xml:space="preserve">Johann III., Trier, Erzbischof</t>
  </si>
  <si>
    <t xml:space="preserve">Hermann II., Paderborn, Bischof
Herman V., Cologne, Archbishop
Hermannus, Colonia, Archiepiscopus
Wied, Hermann von
Weda, Hermannus de
Hermann, von Wied
Hermannus, Coloniensis
Hermannus, Archiepiscopus Coloniensis
Herman II, Bischof von Paderborn
Hermann II, Bischof von Paderborn
</t>
  </si>
  <si>
    <t xml:space="preserve">Valentin I., Burggraf, Alzey</t>
  </si>
  <si>
    <t xml:space="preserve">
Johann, von Metzenhausen
Metzenhausen, Johann von
Johann, Trier, Erzbischof
Johan, Trier, Erzbischof</t>
  </si>
  <si>
    <t xml:space="preserve">Joachim I. Nestor
Joachim I., Brandenburg, Markgraf
Joachim, Nestor</t>
  </si>
  <si>
    <t xml:space="preserve">Friederich, der Weise
Friedrich, der Weise, 1482-1556
Friedrich II., Pfalz, Pfalzgraf
Friedrich, Pfalzgraf
Friedrich, der Weise
</t>
  </si>
  <si>
    <t xml:space="preserve">Philipp, Pfalz-Neuburg, Pfalzgraf</t>
  </si>
  <si>
    <t xml:space="preserve">
Ottheinrich, Pfalz, Pfalzgraf
Ottheinrich, Rhein, Pfalzgraf
Ottheinrich, Rhein, Pfaltzgrav
Otto Heinrich, Pfalz-Neuburg, Pfalzgraf
Ottheynrich, Pfalz, Pfalzgraf
Otto Heinrychus, Rhenus, Palatinus
Ottho Heinrich, Rein, Pfaltzgraff
Ottheynrich, Rhein, Pfaltzgraf
Otto Hainrich, Pfalz, Pfalzgraf
Otto Heinricus, Rhenus, Palatinus
Otho Henricus, Palatinus, Elector
Otthainrich, Pfalzgraf bei Rhein
O H P C
O.H.P.
O H P
Pfalz, Ottheinrich von der
Ottheinrich, Pfalzgraf
Otto Heinrychus, Palatinus Rheni
Ottheinrich, Pfalzgraf bei Rhein
Otto Heinrich, Elector of Palatine
Otto Heinrich, Elector of the Palatinate
Ott-Heinrich, von Pfalz-Neuburg
Ottheinrich, Electeur du Palatinat
Ottheinrich, Elector of Palatine
Otho Henricus, Elector Palatinus
Otto Heinrich, Electeur du Palatinat</t>
  </si>
  <si>
    <t xml:space="preserve">Wilhelm IV., Bayern, Herzog</t>
  </si>
  <si>
    <t xml:space="preserve">Philipp, bey Rhein, Pfalzgraf
Philipp, am Rhein, Pfalzgraf
Philipp, der Streitbare
Pfalz, Philippus von der
Philippus, Pfalz, Graf
Philipp, Pfalz am Rhein, Graf
Philippus, der Streitbare
Philippus, am Rhein, Pfalzgraf
Philipp, Pfalz-Neuburg, Herzog</t>
  </si>
  <si>
    <t xml:space="preserve">Ludwig X., Bayern-Landshut, Herzog</t>
  </si>
  <si>
    <t xml:space="preserve">Wilhelm, Pfalz, Pfalzgraf
Wilhelm, Pfalzgraf bei Rhein
Wilhelm, Rhein, Pfalzgraf
Wilhelm, Bayern, Herzog</t>
  </si>
  <si>
    <t xml:space="preserve">Georg, Sachsen, Herzog</t>
  </si>
  <si>
    <t xml:space="preserve">Ludwig X., Ober- und Niederbayern, Herzog
Ludwig, von Bayern
Ludwig X., Bayern, Herzog
Ludwig, Bayern, Herzog</t>
  </si>
  <si>
    <t xml:space="preserve">George, Saxony, Duke
George, the Bearded
Georges, Saxe, Duc
Georgius, Saxonia, Dux
Georg, Herzog
Georg, Hertzog
Georg, Sachsen, Hertzog
Georg, Herzog von Sachsen
Georg, Duke of Saxony</t>
  </si>
  <si>
    <t xml:space="preserve">Johann Albrecht I., Mecklenburg, Herzog</t>
  </si>
  <si>
    <t xml:space="preserve">
Heinrich, Braunschweig, Herzog
Henricus, Braunschweig, Herzog
Henricus, Brunsvicensis
Henricus, Luneburgensis
Henrich, Braunschweig, Herzog</t>
  </si>
  <si>
    <t xml:space="preserve">Ludwig XVI., Oettingen, Graf</t>
  </si>
  <si>
    <t xml:space="preserve">Hans Albrecht I., Mecklenburg, Herzog
Johan Albrecht I., Mecklenburg, Herzog
Johann Albrecht I., Mecklenburg-Schwerin, Herzog
Johannes Albert I., Mecklenburg, Herzog
Johannes Albert, Mecklenburg, Herzog
Johannes Albertus I., Mecklenburg, Herzog
Johannes Albertus I., Megalburgum, Dux
Johannes Albertus I., Megapolis, Dux
Mechelburg, Johann Albert von
Mechelburg, Johann Albrecht von
Johannes Albertus, Megapolis, Dux
Johann Albrecht I. Herzog von Mecklenburg
Hans Albrecht I. Herzog zu Mecklenburg
Johannes, Mecklenburg, Herzog</t>
  </si>
  <si>
    <t xml:space="preserve">Ludwig Martin, Oettingen, Graf</t>
  </si>
  <si>
    <t xml:space="preserve">Ludwig XV., Oettingen, Graf
Oettingen, Ludwig zu
Oettingen, Ludwig von
Ludwig XVI, Graf von Oettingen</t>
  </si>
  <si>
    <t xml:space="preserve">Kress von Kressenstein, Christoph</t>
  </si>
  <si>
    <t xml:space="preserve">Volckamer, Clemens</t>
  </si>
  <si>
    <t xml:space="preserve">Kreß von Kressenstein, Christoph
Kressenstein, Christoph Kress von
Kressenstein, Christoph Kreß von
Kress, Christoph
Kreß, Christoph</t>
  </si>
  <si>
    <t xml:space="preserve">Weis, Joachim</t>
  </si>
  <si>
    <t xml:space="preserve">Volckamer, Klemens</t>
  </si>
  <si>
    <t xml:space="preserve">Christoph, Augsburg, Bischof</t>
  </si>
  <si>
    <t xml:space="preserve">Christoph, von Augsburg
Stadion, Christophorus a
Stadion, Christophorus
Christophorus, Bischof von Augsburg
Stadion, Christophorus von
Christophorus, Augustae Vindelicorum Episcopus
Christoph
Stadion, Christoph von
Christof, von Augsburg
Christoph, Bischof von Augsburg
Stadion, Christoph von, Bischof von Augsburg</t>
  </si>
  <si>
    <t xml:space="preserve">Matthäus, Salzburg, Erzbischof</t>
  </si>
  <si>
    <t xml:space="preserve">Christoph, Bremen, Erzbischof
Christoph, Verden, Bischof
Christoph, Erzbischof zu Bremen und Bischof zu Verden</t>
  </si>
  <si>
    <t xml:space="preserve">Beyer, Christian</t>
  </si>
  <si>
    <t xml:space="preserve">Brück, Georg</t>
  </si>
  <si>
    <t xml:space="preserve">Baier, Christian
Bayer, Christian
Peyer, Christian
Bayarius, Christian
Bayoarius, Christian
Bayarius, Christianus
Bayer, Christianus</t>
  </si>
  <si>
    <t xml:space="preserve">Schweis, Alexander von</t>
  </si>
  <si>
    <t xml:space="preserve">Valdés, Alfonso de</t>
  </si>
  <si>
    <t xml:space="preserve">Oranje-Nassau, Maria van</t>
  </si>
  <si>
    <t xml:space="preserve">Franz Egon, Straßburg, Bischof</t>
  </si>
  <si>
    <t xml:space="preserve">Mary, of Orange
Oranje-Nassau, Maria Henrietta van
Mary Henrietta, Stuart
Stuart, Mary Henrietta
Mary, England, Princess
Marie, England, Princess
Maria, Stuart
Stuart, Maria
Mary, Orange, Princess
Mary, Stuart
Stuart, Mary
Maria, Oranje, Prinses
Mary Henrietta, England, Princess
Mary Henrietta, Orange, Princess
Maria Henrietta, Oranje, Prinses
Oranje, Maria van
Oranje, Maria Henrietta van</t>
  </si>
  <si>
    <t xml:space="preserve">Oxlin, Johann Georg</t>
  </si>
  <si>
    <t xml:space="preserve">Franciscus Egon, Episcopus Argentinensis
Fuerstenberg, Franz Egon von
Fuerstenberg-Heiligenberg, Franz Egon von
Fuerstenberg Heiligenberg, Franz Egon von
Furstenberg, Franciscus Ego de
Francesco Egone, Argentina, Vescovo</t>
  </si>
  <si>
    <t xml:space="preserve">Trandorff, August Adolph von</t>
  </si>
  <si>
    <t xml:space="preserve">Giffen, Johann von</t>
  </si>
  <si>
    <t xml:space="preserve">Gobelius, Cornelius</t>
  </si>
  <si>
    <t xml:space="preserve">
Giffen, Iohannes a</t>
  </si>
  <si>
    <t xml:space="preserve">Hettinger, Johann Franz</t>
  </si>
  <si>
    <t xml:space="preserve">
Gobel, Cornelius</t>
  </si>
  <si>
    <t xml:space="preserve">Abrique, Simon del</t>
  </si>
  <si>
    <t xml:space="preserve">Hettinger, Joannes Franciscus</t>
  </si>
  <si>
    <t xml:space="preserve">Silbermann, Wolff Michael</t>
  </si>
  <si>
    <t xml:space="preserve">Eiselein, Laurentius</t>
  </si>
  <si>
    <t xml:space="preserve">Heyland, Polycarpus</t>
  </si>
  <si>
    <t xml:space="preserve">Moutteroda, Otto von</t>
  </si>
  <si>
    <t xml:space="preserve">Thiersberg, Carl Röder von </t>
  </si>
  <si>
    <t xml:space="preserve">Sengel, Johann Adam</t>
  </si>
  <si>
    <t xml:space="preserve">Löffelholtz, Burckhart</t>
  </si>
  <si>
    <t xml:space="preserve">Schölnbach, Tobias Oehlhafen von</t>
  </si>
  <si>
    <t xml:space="preserve">Grasart, Franciscus</t>
  </si>
  <si>
    <t xml:space="preserve">Halverer, Herman</t>
  </si>
  <si>
    <t xml:space="preserve">Schneider, Johann Balthasar</t>
  </si>
  <si>
    <t xml:space="preserve">Birr, Daniel</t>
  </si>
  <si>
    <t xml:space="preserve">Schneider, Jean Balthazar
Schneider, Ian-Balthasar</t>
  </si>
  <si>
    <t xml:space="preserve">Frisch, David</t>
  </si>
  <si>
    <t xml:space="preserve">Frisch, Johann Jacob</t>
  </si>
  <si>
    <t xml:space="preserve">Heuchelein, Augustus Friedrich</t>
  </si>
  <si>
    <t xml:space="preserve">Höfel, Johann </t>
  </si>
  <si>
    <t xml:space="preserve">Roth, Johann Georg</t>
  </si>
  <si>
    <t xml:space="preserve">Oexlin, Hans Jacob</t>
  </si>
  <si>
    <t xml:space="preserve">Wolfsberg, Bartholomaeus von</t>
  </si>
  <si>
    <t xml:space="preserve">Huetner, Johann</t>
  </si>
  <si>
    <t xml:space="preserve">Bürger, Salomon</t>
  </si>
  <si>
    <t xml:space="preserve">Mendoza, Francisco de</t>
  </si>
  <si>
    <t xml:space="preserve">Johann Sigismund, Brandenburg, Kurfürst</t>
  </si>
  <si>
    <t xml:space="preserve">http://friedensbilder.gnm.de/content/frieden_object36518</t>
  </si>
  <si>
    <t xml:space="preserve">Philipp Ludwig, Pfalz-Neuburg, Pfalzgraf, 1547-1614</t>
  </si>
  <si>
    <t xml:space="preserve">Johann II., Pfalz-Zweibrücken, Pfalzgraf</t>
  </si>
  <si>
    <t xml:space="preserve">Philip Ludtwig, Pfalzgraf bei Rhein
Philipp Ludewig, Pfalzgraf am Rhein
Philip Ludtwig, Rhein, Pfalzgraf
Philipp Ludwig, bei Rhein, Pfalzgraf
Philipp Ludwig, Neuburg, Herzog
Philipp Ludwig, Neuburg, Pfalzgraf
Philipp Ludwig, Pfalz, Graf
Philipp Ludwig, Pfalz, Pfalzgraf
Philipp Ludwig, Pfalz-Neuburg, Graf
Philipp Ludwig, Pfalz-Neuburg, Pfalzgraf
Philipp Ludwig, Rhein, Pfalzgraf
Philipp Ludwig, von Pfalz-Neuburg
Philippus Ludovicus, Pfalz, Graf
Philips Ludwig, Pfalz-Neuburg, Pfalzgraf, 1547-1614
Pfalz-Neuburg, Philipp L. von
Pfalz-Neuburg, Philipp Ludwig von
Philipp Ludwig, Pfalzgraf von Pfalz-Neuburg
Philipp Ludwig, Pfalzgraf bei Rhein
Pfalz-Neuburg, Philipp Ludwig von, Pfalzgraf
Neuburg, Philipp Ludwig von, Pfalzgraf
Philippus Ludovicus, Pfalzgraf von Pfalz-Neuburg</t>
  </si>
  <si>
    <t xml:space="preserve">Wesenbecius, Matthaeus</t>
  </si>
  <si>
    <t xml:space="preserve">Keyser, Georgius</t>
  </si>
  <si>
    <t xml:space="preserve">Reichard, Johann</t>
  </si>
  <si>
    <t xml:space="preserve">Mamitzsch, Andreas</t>
  </si>
  <si>
    <t xml:space="preserve">Gotter, Johann August</t>
  </si>
  <si>
    <t xml:space="preserve">Müller, Peter</t>
  </si>
  <si>
    <t xml:space="preserve">Gotter, Johannes August
Gotter, Jo. Aug.
Gotter, Johannes Augustus
Gotterus, Johannes Augustus</t>
  </si>
  <si>
    <t xml:space="preserve">Beyer, Christoph</t>
  </si>
  <si>
    <t xml:space="preserve">Reuther, Andreas</t>
  </si>
  <si>
    <t xml:space="preserve">Becker, Johann</t>
  </si>
  <si>
    <t xml:space="preserve">Steiner, Samuel</t>
  </si>
  <si>
    <t xml:space="preserve">Wilhelm, Landgraf zu Hessen</t>
  </si>
  <si>
    <t xml:space="preserve">Staubsandus, Arnholdus</t>
  </si>
  <si>
    <t xml:space="preserve">Metzsch, Friedrich</t>
  </si>
  <si>
    <t xml:space="preserve">Ziani, Pietro Andrea</t>
  </si>
  <si>
    <t xml:space="preserve">1652 </t>
  </si>
  <si>
    <t xml:space="preserve">Aureli, Aurelio</t>
  </si>
  <si>
    <t xml:space="preserve">Ziani, Pietro A.</t>
  </si>
  <si>
    <t xml:space="preserve">Murano (Venedig)</t>
  </si>
  <si>
    <t xml:space="preserve">Schubart, Christian Friedrich Daniel</t>
  </si>
  <si>
    <t xml:space="preserve">Härtling, Peter</t>
  </si>
  <si>
    <t xml:space="preserve">Schubart, Chr. Daniel Friedrich
Schubart, Chr. Fr. D.
Schubart, Chr. Fr. Daniel
Schubart, C. F. D.
Schubart, Christian Frdr. Daniel
Schubart, Daniel
Schubart, Christian
Schubart, Christian D.
Schubart, Christian F.
Schubart, Christof Friedrich Daniel
Shubart, Kristian Fridrikh Daniel
Schubart, Christian Daniel Friedrich
Schubart, Christian Daniel
Schubart, Christ. Frid. Daniel
Schubart, Christ. Fr. Dan.
Schubart, Chr. F. D.
Schubart, Ch. Fr. Daniel
Schubart, Ch. Fr. Dan</t>
  </si>
  <si>
    <t xml:space="preserve">Scheible, Johann</t>
  </si>
  <si>
    <t xml:space="preserve">Batti, Giacomo</t>
  </si>
  <si>
    <t xml:space="preserve">Scheible, J.
Cornelius, Willibald
Scheible, Johannes</t>
  </si>
  <si>
    <t xml:space="preserve">Piva, Francesco</t>
  </si>
  <si>
    <t xml:space="preserve">Georg Wilhelm, Braunschweig, Herzog
Georgius Guilielmus, Brunsvicum-Lynenburgum, Dux
Georgius Wilhelmus, Brunsvicum-Luneburgum, Dux
Georges Guillaume, Bronswich et Lunebourg, Duc
Georges Guillaume, Zell, Duc
George Guillaume, Brunswic &amp; Lunebourg, Duc</t>
  </si>
  <si>
    <t xml:space="preserve">Schulz, Carl Wilhelm </t>
  </si>
  <si>
    <t xml:space="preserve">Elisabeth, Russland, Zarin</t>
  </si>
  <si>
    <t xml:space="preserve">Lanciani, Francesco Antonio</t>
  </si>
  <si>
    <t xml:space="preserve">Elisabeth, Rußland, Kaiserin
Elizaveta, Rossija, Carica
Elizaveta Petrovna, Rossija, Imperatrica
Elisaveta, Rossija, Imperatrica
Elisabeth Petrowna, Rußland, Kaiserin
Elizabeth, Russia, Empress
Jelisaweta, Rußland, Kaiserin
Jelisaweta Petrowna, Rußland, Kaiserin
Elizaveta, Russland, Zarin
Elisaveta I., Rossija, Imperatrica
Elizaveta, Rossija, Imperatrica
Elizaveta Petrovna
Elisabeth Petrovna
Elisabeth Petrowna, Russland, Zarin
Elizaveta Petrovna, Russland, Zarin
Jelisaweta Petrowna, Russland, Zarin</t>
  </si>
  <si>
    <t xml:space="preserve">http://friedensbilder.gnm.de/content/frieden_objecteb9b9
http://friedensbilder.gnm.de/content/frieden_object1c9c21</t>
  </si>
  <si>
    <t xml:space="preserve">Sperling, Samuel Gottfried</t>
  </si>
  <si>
    <t xml:space="preserve">Kühlmann, Wilhelm</t>
  </si>
  <si>
    <t xml:space="preserve">Schäfer, Walter Ernst</t>
  </si>
  <si>
    <t xml:space="preserve">Rompler von Löwenhalt, Jesaias</t>
  </si>
  <si>
    <t xml:space="preserve">Fabricius, Johann Andreas</t>
  </si>
  <si>
    <t xml:space="preserve">Keitel, Arnold Jacob</t>
  </si>
  <si>
    <t xml:space="preserve">Fabricius, Johannes Andreas
Fabricius, Iohannes Andreas
Fabricius, Ioannes Andreas
Fabricius, Joannes Andreas</t>
  </si>
  <si>
    <t xml:space="preserve">Keitel, A. C.
Keitel, Arnold Jakob
Keydel, Arnold Jacob
Keydel, Arnold Jakob</t>
  </si>
  <si>
    <t xml:space="preserve">Bucholtz, Andreas Heinrich</t>
  </si>
  <si>
    <t xml:space="preserve">
Ernst Ferdinand, Braunschweig, Prinz
Ernestus Ferdinandus, Brunsviga et Luneburgum, Princeps
Ernst Ferdinand, Braunschweig-Bevern, Herzog
</t>
  </si>
  <si>
    <t xml:space="preserve">http://friedensbilder.gnm.de/content/frieden_object1014e4</t>
  </si>
  <si>
    <t xml:space="preserve">Lucius, Peter</t>
  </si>
  <si>
    <t xml:space="preserve">Buchholz, Andreas Heinrich
Bucholtz, Andreas
Buchholtz, Andreas Heinrich
Bucholtz, Andreas Henrich
Buchholtzer, Andreas Heinrich
A. H. B.
M. A. H. B.
A. H. B. S.
Bucholtz, Andreas-Henricus
Bucholz, Andreas Heinrich
Bucholtz, Andreas Henricus</t>
  </si>
  <si>
    <t xml:space="preserve">Oxenstierna, Anna Margaretha</t>
  </si>
  <si>
    <t xml:space="preserve">Lucius, Petrus
Lucius, Peter, Senior
Lucius, Peter I.
Lucius, Petrus I.</t>
  </si>
  <si>
    <t xml:space="preserve">Winckelmann, Johann Just</t>
  </si>
  <si>
    <t xml:space="preserve">Sture, Anna Margareta
Sture, Anna Margaretha
Sture zu Horningsholm, Anna Margaretha
</t>
  </si>
  <si>
    <t xml:space="preserve">Hampel, Joseph Dieterich</t>
  </si>
  <si>
    <t xml:space="preserve">Winkelmann, Johan Just
Wynkelman, Hans Just
Winckelmann, Hans Just
Wynkelmann, Johan-Iustus
Wynkelmann, Johan-Justus
Winckelmann, Johannes Justus
Wynkelmannus, Johannes Iustus
Wynkelmannus, Johann-Iustus
Wynkelmannus, Johann-Justus
Winkelmann, Joannis
Minck von Weinsheim, Stanilaus
Mink von Weunsheim, Stanilaus
Minck von Weinsheun, Stanilaus
Mink von Weinsheun, Stanilaus
Mink von Weunshein, Stanilaus
Winckelmann, Johann-Justus
Winkelmann, Johann-Just.
Weinsheim, Stanislaus Minck von
Weinsheun, Stanisl. Mink de
Winckelmann, Johann Justus
Winkelmann, Johann Justus
Wynkelmann, Johann Justus
Winkelman, Johann Justus
Winkelmann, Hans Just
Wynkelmann, Hans Just
Winkelmannus, Johannes Justus
Winckelmannus, Johannes Justus
Wynkelmannus, Johannes Justus
Wynckelmann, Johannes Justus
Winkelmann, Joannes
Winkelmann, Johannes
Winkelmann, Johann Just
Minck von Weinsheim, Stanislaus
Wynckelmannus, Johannes Justus</t>
  </si>
  <si>
    <t xml:space="preserve">Günther von Brennhausen, Hans</t>
  </si>
  <si>
    <t xml:space="preserve">Reuchlin, Johann Caspar</t>
  </si>
  <si>
    <t xml:space="preserve">
Sennacherib, Roi d'Assyrie
Sennacherib, King of Assyria
Sanherib, Roi d'Assyrie
Sanherib, King of Assyria</t>
  </si>
  <si>
    <t xml:space="preserve">http://friedensbilder.gnm.de/content/frieden_object2e028</t>
  </si>
  <si>
    <t xml:space="preserve">Pietsch, Daniel</t>
  </si>
  <si>
    <t xml:space="preserve">Reuchlin, Johann Kaspar
Reuchlin, Johannes Caspar
Reuchlin, Johannes Kaspar
Reuchlin, Johannes Casparus
Reuchlinus, Johannes Casparus
Reuchlinus, Joannes Casparus
Reuchlin, Johann C.</t>
  </si>
  <si>
    <t xml:space="preserve">Bissone, Giovanni Ambrogio</t>
  </si>
  <si>
    <t xml:space="preserve">Zopff, Johann-Caspar</t>
  </si>
  <si>
    <t xml:space="preserve">Bissoni, Giovanni Ambrogio</t>
  </si>
  <si>
    <t xml:space="preserve">Zur Horst, Andreas</t>
  </si>
  <si>
    <t xml:space="preserve">Zachariae, Christophorus</t>
  </si>
  <si>
    <t xml:space="preserve">Waldeck, Wolrath von</t>
  </si>
  <si>
    <t xml:space="preserve">Waldeck, Johann von</t>
  </si>
  <si>
    <t xml:space="preserve">Waldeck, Georg Friedrich von</t>
  </si>
  <si>
    <t xml:space="preserve">Langenhayn, Johannes Michael</t>
  </si>
  <si>
    <t xml:space="preserve">Poppo, Ludovicus</t>
  </si>
  <si>
    <t xml:space="preserve">Lange, Christian</t>
  </si>
  <si>
    <t xml:space="preserve">Wernicke, Philipp</t>
  </si>
  <si>
    <t xml:space="preserve">Lange, Christianus
Lang, Christian
Lang, Christianus
Langen, Christian
Langius, Christianus</t>
  </si>
  <si>
    <t xml:space="preserve">Zschigner, Zacharias</t>
  </si>
  <si>
    <t xml:space="preserve">Zeidler, Christoph</t>
  </si>
  <si>
    <t xml:space="preserve">Winckler, Hans</t>
  </si>
  <si>
    <t xml:space="preserve">Bohemus, Joh.</t>
  </si>
  <si>
    <t xml:space="preserve">Waldschmidt, Bernhard</t>
  </si>
  <si>
    <t xml:space="preserve">Angelinus, Jacobus</t>
  </si>
  <si>
    <t xml:space="preserve">Schönburg, Georg Ernst von</t>
  </si>
  <si>
    <t xml:space="preserve">Stang, Julius Georg</t>
  </si>
  <si>
    <t xml:space="preserve">Witte, Otto</t>
  </si>
  <si>
    <t xml:space="preserve">Gangloff, Johan Friederich</t>
  </si>
  <si>
    <t xml:space="preserve">Schütze, Johann</t>
  </si>
  <si>
    <t xml:space="preserve">Wildfewer, Bartholomaeus</t>
  </si>
  <si>
    <t xml:space="preserve">Schröter, Christoph</t>
  </si>
  <si>
    <t xml:space="preserve">Mencker, Johann</t>
  </si>
  <si>
    <t xml:space="preserve">Schacher, Hartmann</t>
  </si>
  <si>
    <t xml:space="preserve">Rücker, Daniel</t>
  </si>
  <si>
    <t xml:space="preserve">Risius, Johann Heinrich</t>
  </si>
  <si>
    <t xml:space="preserve">Mitternacht, Johann Sebastian</t>
  </si>
  <si>
    <t xml:space="preserve">Lang, Johann</t>
  </si>
  <si>
    <t xml:space="preserve">Mitternacht, Johann-Sebastian
Mitternacht, Johannes Sebastianus
Mitternacht, Johannes-Sebastianus
Mitternacht, ...
Marth, Michael
Marth, Michel
Medius, Jocosus Severus
Medius, Iocosus Severus
Mitternacht, Joh. Sebastianus
Mitternachdt, Johannes Sebastianus
Mitternacht, Iohannes Sebastianus
Mitternacht, Ioannes Sebastianus
Mitternacht, Joh. Seb.
Mitternacht, Johann Sebastianus
Mitternacht, Joh. Sebast.
Mesonyctius, Johannes Sebastianus
Mitternacht, Johann Sebastian, dt. Theologe und Philologe
Mitternacht, ..., dt. Theologe und Philologe
Mitternacht, Joh. Sebast., dt. Theologe und Philologe
Mitternacht, Johann Sebastianus, dt. Theologe und Philologe
Mitternacht, Johannes Sebastianus, dt. Theologe und Philologe
Mitternacht, Joh. Seb., dt. Theologe und Philologe
Medius, Jocosus Severus, dt. Theologe und Philologe
Marth, Michael, dt. Theologe und Philologe
Marth, Michel, dt. Theologe und Philologe</t>
  </si>
  <si>
    <t xml:space="preserve">Mack, Christophorus</t>
  </si>
  <si>
    <t xml:space="preserve">Ehrhardt, Johann</t>
  </si>
  <si>
    <t xml:space="preserve">Reichardt, Bartholomaeus</t>
  </si>
  <si>
    <t xml:space="preserve">Wachter, Georgius</t>
  </si>
  <si>
    <t xml:space="preserve">Bödenknecht, Johannes Cunradus</t>
  </si>
  <si>
    <t xml:space="preserve">Albrecht, Daniel</t>
  </si>
  <si>
    <t xml:space="preserve">Ruff, Tobias</t>
  </si>
  <si>
    <t xml:space="preserve">Risius, Johannes</t>
  </si>
  <si>
    <t xml:space="preserve">Lindener, Martin</t>
  </si>
  <si>
    <t xml:space="preserve">Tzscheiper, Georgius</t>
  </si>
  <si>
    <t xml:space="preserve">Lindener, Martinus
Lindner, Martin</t>
  </si>
  <si>
    <t xml:space="preserve">Weissenberger, Johann Sebastian</t>
  </si>
  <si>
    <t xml:space="preserve">Olearius, Johannes</t>
  </si>
  <si>
    <t xml:space="preserve">Lilien, Georg</t>
  </si>
  <si>
    <t xml:space="preserve">Koch, Johannes</t>
  </si>
  <si>
    <t xml:space="preserve">Clauder, Joseph</t>
  </si>
  <si>
    <t xml:space="preserve">Crell, Michael</t>
  </si>
  <si>
    <t xml:space="preserve">Clauderus, Josephus
Clauderus, Iosephus
Clauder, Josef</t>
  </si>
  <si>
    <t xml:space="preserve">Kayser, Georg</t>
  </si>
  <si>
    <t xml:space="preserve">Krell, Michael
Crellius, Michael</t>
  </si>
  <si>
    <t xml:space="preserve">Illgen, Jacob Heinrich</t>
  </si>
  <si>
    <t xml:space="preserve">Grosse, Jakob</t>
  </si>
  <si>
    <t xml:space="preserve">Götting, Matthias</t>
  </si>
  <si>
    <t xml:space="preserve">Timpling, Philipp Henrich von</t>
  </si>
  <si>
    <t xml:space="preserve">Cannewurff, Adam Henrich von</t>
  </si>
  <si>
    <t xml:space="preserve">Dyeck, Sebastian</t>
  </si>
  <si>
    <t xml:space="preserve">Dorsche, Johann Georg</t>
  </si>
  <si>
    <t xml:space="preserve">Dyecken, Sebastianus
Dyeck, Sebastianus
Dyecken, Sebastian
Dyck, Sebastian</t>
  </si>
  <si>
    <t xml:space="preserve">Zeisolff, Johann Sebastian</t>
  </si>
  <si>
    <t xml:space="preserve">Dorscheus, Johannes Georgius
Dorscheus, Joannes Georgius
Dorscheus, Iohannes Georgius
Dorscheus, Johann Georg
Dorsch, Joannes Georgius
Dorsch, Johannes Georg
Dorscheus, Joh. Georgius
J. G. D. D.
Dorschens, Johann Georg
Dorsche, Jo. Georg.
Dorschaeus, Jo. Georg.
Anticogentius, Theodor
Anticogentius, Theodorus
Als., Th. Ant.
Ant. Als., Th.
Ant., Th.
Dorsch, Johann G.
Dorscheus, Johannes G.
Dorsche, Johann G.
Dorscheus, Joannes G.
Dorscheus, Iohannes G.
Dorscheus, Io. Georg.
Dorscheus, Jo. Georg.
Dorsch, Johann Georg
Dorschaeus, Johannes G.
Dorscheus, Johannes Georg</t>
  </si>
  <si>
    <t xml:space="preserve">Wesner, Albrecht</t>
  </si>
  <si>
    <t xml:space="preserve">Immlin, Daniel</t>
  </si>
  <si>
    <t xml:space="preserve">Heus, Ernst</t>
  </si>
  <si>
    <t xml:space="preserve">Stenglin, Jeremias Jacob</t>
  </si>
  <si>
    <t xml:space="preserve">Dannhauer, Johann Conrad</t>
  </si>
  <si>
    <t xml:space="preserve">Huber, Marx</t>
  </si>
  <si>
    <t xml:space="preserve">Dannhauer, Johannes Conrad
Dannhauer, Johannes Konrad
Dannhauer, Johann-Conrad
Dannhauer, Johannes Conradus
Dannhauer, Joannes Conradus
Dannhauer, Joh. Conr.
Dannhauer, Joh. Conradus
Dannhauer, Johann Conrade
Dannhauer, Johann
Dannhauer, Johannes
Danhauer, Johann Konrad
Danhauer, Johann Conrad
Danhauer
Dannhauerus, Johannes Conradus
Dannhauerus, Joannes Conradus
Dannhauerus, Johannes
Dannhauerus, Joh.
Dannhauerus, Conradus
Dannhauerus, Joh. Conradus
Dannhaver, Johann Conrad
Dannhaver, Johannes Conradus
Dannhaver, Johann Konrad
Dannhaverus, Johannes Conradus
Dannhawer, Johann Conrad
Dannhawer, Johann Konrad
Dannhawer, Johan Conrad
Dannhawer, Johannes Conrad
Dannhawer, Johannes Conradus
Dannhawer, Johannes-Conradus
Dannhawer, Johann-Conradus
Dannhawer, Joannes Conradus
Dannhawer, Joh-Conradus
Dannhawer, Johann Cunradt
Danhawer, Johannes Conrad
Dannhawerus, Johan-Conradus
Dannhawerus, Johan Conradus
Dannhawerus, Iohannes Conradus
Dannhawerus, Joannes Conradus
Dannhawerus, Johannes
Dannhawerus, Joh. Conradus
Dannhawerus, Joh. Conr.
Dannhawerus, Jo. Conradus
Danhawerus, Johannes Conradus
Danhawerus, Joannes Conradus
Dannhawern, Johann Conrad
Donhauerus, Johannes Conradus
Elias
Dannhauer, Johann Konrad
Dannhauser, Johann Konrad
Danhauerus, Johannes Conradus
Danhawer, Johann Conrad
Dannhawerus, Johann Conrad
Dannhawerus, Johannes Conradus</t>
  </si>
  <si>
    <t xml:space="preserve">Mair, Christoff Görg</t>
  </si>
  <si>
    <t xml:space="preserve">Müller, Michael</t>
  </si>
  <si>
    <t xml:space="preserve">Delitzsch</t>
  </si>
  <si>
    <t xml:space="preserve">Clauder, Jacob</t>
  </si>
  <si>
    <t xml:space="preserve">Altenburg</t>
  </si>
  <si>
    <t xml:space="preserve">Brehme, Christian</t>
  </si>
  <si>
    <t xml:space="preserve">Clauder, Jakob
Clauder, Jacobus
Clauder, Jakobus
Clauderus, Jacobus
Clauderus, Iacobus
Claudern, Jacob
Klauder, Jakobus
Klauder, Jakob</t>
  </si>
  <si>
    <t xml:space="preserve">Zeis, Christianus</t>
  </si>
  <si>
    <t xml:space="preserve">Brehmen, Christianus
Brehmius, Christianus
Brehme, Christianus
Brehmen, Christian
Brehm, Christian
Corimbo
C. B. L. G. D. B.
C. B. L.</t>
  </si>
  <si>
    <t xml:space="preserve">Zehmen, Johann Wilhelm von</t>
  </si>
  <si>
    <t xml:space="preserve">Zehmen, Tobias von</t>
  </si>
  <si>
    <t xml:space="preserve">Zapf, Nicolaus</t>
  </si>
  <si>
    <t xml:space="preserve">Chemnitius, Christianus</t>
  </si>
  <si>
    <t xml:space="preserve">Zochmann, Johannes</t>
  </si>
  <si>
    <t xml:space="preserve">Mose, Martinus</t>
  </si>
  <si>
    <t xml:space="preserve">Egger, Alexius</t>
  </si>
  <si>
    <t xml:space="preserve">Kaiser, Ulrich</t>
  </si>
  <si>
    <t xml:space="preserve">Doppelmäyer, Johann</t>
  </si>
  <si>
    <t xml:space="preserve">Molsdorff, Petrus</t>
  </si>
  <si>
    <t xml:space="preserve">Walther, Michael</t>
  </si>
  <si>
    <t xml:space="preserve">Pistorius, Georg</t>
  </si>
  <si>
    <t xml:space="preserve">Martin, David</t>
  </si>
  <si>
    <t xml:space="preserve">Pistor, Georg
Pistorius, Georgius</t>
  </si>
  <si>
    <t xml:space="preserve">Mayr, Melchior</t>
  </si>
  <si>
    <t xml:space="preserve">Brodtreyß, Georg</t>
  </si>
  <si>
    <t xml:space="preserve">Lesemann, Heinrich</t>
  </si>
  <si>
    <t xml:space="preserve">Philipp, Graf zu Schawenburg Lippe und Sternberg</t>
  </si>
  <si>
    <t xml:space="preserve">Wilhelm VI., Landgraf zu Hessen</t>
  </si>
  <si>
    <t xml:space="preserve">Christiani, Christian</t>
  </si>
  <si>
    <t xml:space="preserve">Carrl, Johann</t>
  </si>
  <si>
    <t xml:space="preserve">Kobürger, Johann Philip</t>
  </si>
  <si>
    <t xml:space="preserve">Witkopff, Georg</t>
  </si>
  <si>
    <t xml:space="preserve">Schirmer, Paul</t>
  </si>
  <si>
    <t xml:space="preserve">Stempel, Johan</t>
  </si>
  <si>
    <t xml:space="preserve">Pfau, Casparus</t>
  </si>
  <si>
    <t xml:space="preserve">Windeln, Nicolaus</t>
  </si>
  <si>
    <t xml:space="preserve">Hedling, Michel</t>
  </si>
  <si>
    <t xml:space="preserve">Töpffer, Mauritius</t>
  </si>
  <si>
    <t xml:space="preserve">Schröder, Cosmus</t>
  </si>
  <si>
    <t xml:space="preserve">Wegner, Lippolt</t>
  </si>
  <si>
    <t xml:space="preserve">Klein, Sebastian</t>
  </si>
  <si>
    <t xml:space="preserve">Mesme, Claude de</t>
  </si>
  <si>
    <t xml:space="preserve">Reinmann, Georg Friederich</t>
  </si>
  <si>
    <t xml:space="preserve">Rosenthal, Johannes</t>
  </si>
  <si>
    <t xml:space="preserve">Gaches, Raymond</t>
  </si>
  <si>
    <t xml:space="preserve">Prediger und protestantischer Pfarrer in Charenton-le-Pont von 1654 bis 1668.Info aus:&amp;nbsp;http://data.bnf.fr/atelier/14455528/raymond_gaches/ [zuletzt eingesehen am 04.01.2018]</t>
  </si>
  <si>
    <t xml:space="preserve">Weller, Jacob</t>
  </si>
  <si>
    <t xml:space="preserve">https://de.wikipedia.org/wiki/Jakob_Weller</t>
  </si>
  <si>
    <t xml:space="preserve">Gaches, Raimond</t>
  </si>
  <si>
    <t xml:space="preserve">Markneukirchen</t>
  </si>
  <si>
    <t xml:space="preserve">Vinhold, Andreas</t>
  </si>
  <si>
    <t xml:space="preserve">Wellerus, Jacobus
Weller, Jakob
Weller, Jacobus
Vvellerus, Iacobus</t>
  </si>
  <si>
    <t xml:space="preserve">Schneider, Augustin</t>
  </si>
  <si>
    <t xml:space="preserve">Schüffner, Abraham</t>
  </si>
  <si>
    <t xml:space="preserve">Claiust, Melchior</t>
  </si>
  <si>
    <t xml:space="preserve">Martin, Malchior Elias</t>
  </si>
  <si>
    <t xml:space="preserve">Zimmerman, Johann</t>
  </si>
  <si>
    <t xml:space="preserve">Richter, Johann</t>
  </si>
  <si>
    <t xml:space="preserve">Reichel, Matthes</t>
  </si>
  <si>
    <t xml:space="preserve">Seidendörffer, Gregor</t>
  </si>
  <si>
    <t xml:space="preserve">Zieger, Christoph</t>
  </si>
  <si>
    <t xml:space="preserve">Froberger, Matthes</t>
  </si>
  <si>
    <t xml:space="preserve">Möstel, Ehrenfried</t>
  </si>
  <si>
    <t xml:space="preserve">Stoltz, Christian</t>
  </si>
  <si>
    <t xml:space="preserve">Peisker, Gottfried Siegmund</t>
  </si>
  <si>
    <t xml:space="preserve">Schede, Johann</t>
  </si>
  <si>
    <t xml:space="preserve">Schreiter, Johann</t>
  </si>
  <si>
    <t xml:space="preserve">Werdermann, Petrus</t>
  </si>
  <si>
    <t xml:space="preserve">Peißker, Zacharias</t>
  </si>
  <si>
    <t xml:space="preserve">Nitze, Oswals</t>
  </si>
  <si>
    <t xml:space="preserve">Kotte, Caspar</t>
  </si>
  <si>
    <t xml:space="preserve">Olearius, Gottfried</t>
  </si>
  <si>
    <t xml:space="preserve">Lucius, Johannes Andreas</t>
  </si>
  <si>
    <t xml:space="preserve">Lehmann, Michael Theophilus</t>
  </si>
  <si>
    <t xml:space="preserve">Eichler, Johann</t>
  </si>
  <si>
    <t xml:space="preserve">Lehmann, Michael Theophil
Lehmann, Michael Gottlieb
Lehmann, M. T.</t>
  </si>
  <si>
    <t xml:space="preserve">Franzius, Johannes</t>
  </si>
  <si>
    <t xml:space="preserve">Kennler, Valentinus</t>
  </si>
  <si>
    <t xml:space="preserve">Kübel, Johannes</t>
  </si>
  <si>
    <t xml:space="preserve">Weise, Elias</t>
  </si>
  <si>
    <t xml:space="preserve">Hülsemann, Johann</t>
  </si>
  <si>
    <t xml:space="preserve">Facilides, Christoph Siegmund</t>
  </si>
  <si>
    <t xml:space="preserve">Johann Georg, Herzog zu Sachsen und Kurfürst</t>
  </si>
  <si>
    <t xml:space="preserve">Beerensprung, Daniel</t>
  </si>
  <si>
    <t xml:space="preserve">Bose, Carl</t>
  </si>
  <si>
    <t xml:space="preserve">Stibar von Buttenheim, Sophia</t>
  </si>
  <si>
    <t xml:space="preserve">Calov, Abraham</t>
  </si>
  <si>
    <t xml:space="preserve">Sibelius, Casparus</t>
  </si>
  <si>
    <t xml:space="preserve">Warre, Richard</t>
  </si>
  <si>
    <t xml:space="preserve">Wagner, Michael</t>
  </si>
  <si>
    <t xml:space="preserve">Drelincourt, Charles</t>
  </si>
  <si>
    <t xml:space="preserve">Stökken, Christian von</t>
  </si>
  <si>
    <t xml:space="preserve">Drelincourt, Carolus
Drelincourt, ...
Drelincourt
Drelincourt, C.
Drelincourt, Carol
Drelincourt, Carl
Drelincurtius, Carolus
Drelincourtius, Carolus
</t>
  </si>
  <si>
    <t xml:space="preserve">Söllner, Johann</t>
  </si>
  <si>
    <t xml:space="preserve">Pistorius, Elias</t>
  </si>
  <si>
    <t xml:space="preserve">Scheler, Georg</t>
  </si>
  <si>
    <t xml:space="preserve">Ammersbach, Heinrich</t>
  </si>
  <si>
    <t xml:space="preserve">Sharp, John</t>
  </si>
  <si>
    <t xml:space="preserve">Ris, Georg Philipp</t>
  </si>
  <si>
    <t xml:space="preserve">Eleonore, Heiliges Römisches Reich, Kaiserin</t>
  </si>
  <si>
    <t xml:space="preserve">Wagner, Johann Sebastian</t>
  </si>
  <si>
    <t xml:space="preserve">Johann Friedrich, Brandenburg, Markgraf</t>
  </si>
  <si>
    <t xml:space="preserve">Geier, Martin</t>
  </si>
  <si>
    <t xml:space="preserve">Carpzov, Samuel Benedikt</t>
  </si>
  <si>
    <t xml:space="preserve">Beier, Martin
Geierus, Martinus
Geierus, Martin
Geier, Martinus
Gejer, Martin
Gejer, Martinus
Geyer, Martin
Geyer, Martinus</t>
  </si>
  <si>
    <t xml:space="preserve">Bürger, Georg Adam</t>
  </si>
  <si>
    <t xml:space="preserve">Petermann, Daniel</t>
  </si>
  <si>
    <t xml:space="preserve">Baldovius, Samuel</t>
  </si>
  <si>
    <t xml:space="preserve">Johann Georg der Dritte Herzog zu Sachsen Kurprinz</t>
  </si>
  <si>
    <t xml:space="preserve">Baldov, Samuel
S. B.
Seelen-Bedienter, Ein</t>
  </si>
  <si>
    <t xml:space="preserve">Johann Georg der Andere Herzog zu Sachsen, Kurfürst</t>
  </si>
  <si>
    <t xml:space="preserve">Schlemm, Johannes</t>
  </si>
  <si>
    <t xml:space="preserve">Johann Ernst, II. Sachsen-Weimar, Herzog</t>
  </si>
  <si>
    <t xml:space="preserve">Johann Wilhelm, Sachsen-Jena, Herzog</t>
  </si>
  <si>
    <t xml:space="preserve">Mühlberger, Johann Joachim</t>
  </si>
  <si>
    <t xml:space="preserve">Wider, Philipp-Ericus</t>
  </si>
  <si>
    <t xml:space="preserve">Menckhusen, Matthias</t>
  </si>
  <si>
    <t xml:space="preserve">Ramelovius, Christian</t>
  </si>
  <si>
    <t xml:space="preserve">Rudolph August, Braunschweig-Lüneburg, Herzog</t>
  </si>
  <si>
    <t xml:space="preserve">Beaulieu, Luke</t>
  </si>
  <si>
    <t xml:space="preserve">Renner, Johann</t>
  </si>
  <si>
    <t xml:space="preserve">Spener, Philipp Jakob</t>
  </si>
  <si>
    <t xml:space="preserve">Winckler, Johann</t>
  </si>
  <si>
    <t xml:space="preserve">Spener, Philipp Jacob
Spener, Philippus Jacobus
Spener, Philipus Jacobus
Spenerus, Philippus Iacobus
Philalethes, Germanus
Spener, Philipp. Iacobus
Spenerus, Filippus Giacopus
Spenero, Filippo Giacopo
Desiderius, Pius
S. M. E. F.
Germanus
, Philaletha
Wahrmund, Martin
Spener, Philip Jacob
Spenerus, Philippus Jacobus</t>
  </si>
  <si>
    <t xml:space="preserve">Stoltz, Johannes Sigismund</t>
  </si>
  <si>
    <t xml:space="preserve">Hilliger, Johann Wilhelm</t>
  </si>
  <si>
    <t xml:space="preserve">Fritzsche, Adamus</t>
  </si>
  <si>
    <t xml:space="preserve">Facilides, Jacob Sigemundt</t>
  </si>
  <si>
    <t xml:space="preserve">Schönburg, Ludwich von</t>
  </si>
  <si>
    <t xml:space="preserve">Bergmann, Nicolaus</t>
  </si>
  <si>
    <t xml:space="preserve">Hildebrand, Hanns Georg</t>
  </si>
  <si>
    <t xml:space="preserve">Bergmann, Nikolaus
Bergmannus, Nicolaus</t>
  </si>
  <si>
    <t xml:space="preserve">Bomler, Andreas</t>
  </si>
  <si>
    <t xml:space="preserve">Weise, Georg</t>
  </si>
  <si>
    <t xml:space="preserve">Meder, Abel</t>
  </si>
  <si>
    <t xml:space="preserve">Kerst, Andreas</t>
  </si>
  <si>
    <t xml:space="preserve">Wettich, Lorentz</t>
  </si>
  <si>
    <t xml:space="preserve">Welton, Richard</t>
  </si>
  <si>
    <t xml:space="preserve">Taylor, Thomas</t>
  </si>
  <si>
    <t xml:space="preserve">Romanus Austriacus</t>
  </si>
  <si>
    <t xml:space="preserve">Törring, Johann Adam Franz von</t>
  </si>
  <si>
    <t xml:space="preserve">Pratt, Samuel</t>
  </si>
  <si>
    <t xml:space="preserve">Horneck, Anthony</t>
  </si>
  <si>
    <t xml:space="preserve">Gregory, Francis</t>
  </si>
  <si>
    <t xml:space="preserve">Gallaway, William</t>
  </si>
  <si>
    <t xml:space="preserve">Comber, Thomas</t>
  </si>
  <si>
    <t xml:space="preserve">Brady, Nicholas</t>
  </si>
  <si>
    <t xml:space="preserve">Rival, Pierre</t>
  </si>
  <si>
    <t xml:space="preserve">Purselt, Conrad</t>
  </si>
  <si>
    <t xml:space="preserve">Lothar Franz, Mainz, Erzbischof</t>
  </si>
  <si>
    <t xml:space="preserve">Kaunitz, Dominik Andreas von</t>
  </si>
  <si>
    <t xml:space="preserve">Paget, Simon</t>
  </si>
  <si>
    <t xml:space="preserve">Nicholetts, Charles</t>
  </si>
  <si>
    <t xml:space="preserve">Hancocke, John</t>
  </si>
  <si>
    <t xml:space="preserve">Collins, Samuel</t>
  </si>
  <si>
    <t xml:space="preserve">Arwaker, Edmund</t>
  </si>
  <si>
    <t xml:space="preserve">Carpzov, Johann Benedict</t>
  </si>
  <si>
    <t xml:space="preserve">Hesse, Johann Caspar</t>
  </si>
  <si>
    <t xml:space="preserve">Carpzov, Johann Benedikt II.
Carpzov, Johannes Benedictus
Carpzovius, Johannes Benedictus
Carpzovius, Johann Benedict
Carpzov, Joannes Benedictus
J. B. C.
Carpzov, Johannes Benedict
Carpzovius, Joannes Benedictus
Carpzov, Johan. Benedictus
Carpzovius, J. Ben.
Carpzov, Johann Benedikt
Carpzov, Johannes Benedikt
Carpzovius, Ioannes Benedictus
Carpzov, Jo. Benedictus
Carpzovius, Jo. Benedictus</t>
  </si>
  <si>
    <t xml:space="preserve">Stolberg, Friedrich Wilhelm zu</t>
  </si>
  <si>
    <t xml:space="preserve">Weiße, Christian Felix</t>
  </si>
  <si>
    <t xml:space="preserve">Klencke, Caroline Luise von</t>
  </si>
  <si>
    <t xml:space="preserve">Weisse, Christiaan Felix
Weiße, Christian F.
Weiß, Christian Felix
Weisse, Christian F.
Weiß, Christian F.
Weisse, Christiaan F.
Weisz, Christian F.
Weisz, Christian Felix
Weiße, ...
Weisse, C. F.
Weise, Chr. Felix
Weisse, Ch. F.
W., ...
Weise, F. C.
Weissius, Christianus F.
Weiße, C. F.
Weise, Christian Felix
Weisse, C.F.
Weisse, Christian Felix
Weiss, Christian Felix</t>
  </si>
  <si>
    <t xml:space="preserve">Maurer, Friedrich</t>
  </si>
  <si>
    <t xml:space="preserve">Klencke, Karoline Luise von
Klencke, Karoline von
Karsch, Caroline Luise
Klencke, Luise Karoline von
Klenke, Caroline L. von
Klenke, E. E. von
Karschin, E. E. von
Karschin, Caroline L. von
Klenke, Karoline L. von
Karsch, Karoline L. von
Karschin, E. E.
Klenke, C. L. von</t>
  </si>
  <si>
    <t xml:space="preserve">Elzevier, Ludwig</t>
  </si>
  <si>
    <t xml:space="preserve">Maurer, Fr.
Maurer, Frid.
Maurer, Frederic
</t>
  </si>
  <si>
    <t xml:space="preserve">Elsevier, Ludwig
Elzevirius, Ludovicus
Elzevier, Lowijs III.
Elzevier, Louis</t>
  </si>
  <si>
    <t xml:space="preserve">Ungnad, Johannes Samuel</t>
  </si>
  <si>
    <t xml:space="preserve">
Ermelinda Talea
Ermedlinda Thalia
Thalia, Ermelinda
Ermelinda Talea Pastorella Arkadia
Ermelinda Thalia
Ermelinda Talea Pastorella Arcadia
E. T. P. A.
D. C. R. A.
, Mr.
, Monsieur
A., D. C. R.
Marie-Antoinette Walpurgis, Pologne, Princesse
MA
Maria Antonia Walpurgis
Maria Antonia, von Bayern
Antonia Maria Walburgis, Bayern, Prinzessin
Talea, Ermelinda
Arcada, Ermelinda Talea Pastorella
Walpurgis, Maria Antonia
E.T.P.A.
Ermelinda Talea Pastorella Arcada
Maria Antonia Walpurgis, Saxony, Electress</t>
  </si>
  <si>
    <t xml:space="preserve">http://friedensbilder.gnm.de/content/frieden_object103c63</t>
  </si>
  <si>
    <t xml:space="preserve">Kleyb, Johann Christian</t>
  </si>
  <si>
    <t xml:space="preserve">Heinrich IV., Heiliges Römisches Reich, Kaiser</t>
  </si>
  <si>
    <t xml:space="preserve">Kleyb, Johann C.
Kleybius, Iohannes Christianus
Kleyb, Jo. Christian
Kleybius, Jo. Christianus
Kleib, Johann Christian
Kleibius, Johannes Christianus
Kleibius, Johann Christian
Kleibius, Joannes Christianus</t>
  </si>
  <si>
    <t xml:space="preserve">Brauer, David</t>
  </si>
  <si>
    <t xml:space="preserve">http://friedensbilder.gnm.de/content/frieden_object103cdd</t>
  </si>
  <si>
    <t xml:space="preserve">Goldtschmied, Friedrich</t>
  </si>
  <si>
    <t xml:space="preserve">Guck, Johann</t>
  </si>
  <si>
    <t xml:space="preserve">Guck, Johannes</t>
  </si>
  <si>
    <t xml:space="preserve">Hyndford, John Carmichael of</t>
  </si>
  <si>
    <t xml:space="preserve">Fridericus Augustus II., Saxonia, Rex
Friedrich, Sachsen, Mitregent
Friedrich, Sachsen, Prinz
Friedrich August, Sachsen, Herzog
Friedrich August, Sachsen, Prinz
Friedrich August Albert, Sachsen, Prinz</t>
  </si>
  <si>
    <t xml:space="preserve">1650c</t>
  </si>
  <si>
    <t xml:space="preserve">Komarek, Giovanni Giacomo</t>
  </si>
  <si>
    <t xml:space="preserve">Buchdrucker, Verleger, Buchhändler</t>
  </si>
  <si>
    <t xml:space="preserve">Carmichael, John</t>
  </si>
  <si>
    <t xml:space="preserve">Hradec Kralové</t>
  </si>
  <si>
    <t xml:space="preserve">Lotti, Giovanni</t>
  </si>
  <si>
    <t xml:space="preserve">Komarek, Gio. Giacomo
Komarek, Jan Jakub
Komarek, Joannes Jacobus
Komarek, Johannes Jacobus</t>
  </si>
  <si>
    <t xml:space="preserve">Pomarance (Pisa)</t>
  </si>
  <si>
    <t xml:space="preserve">Magni, Bartolomeo</t>
  </si>
  <si>
    <t xml:space="preserve">Valentini, Giovanni</t>
  </si>
  <si>
    <t xml:space="preserve">Arondeaux, Regnier</t>
  </si>
  <si>
    <t xml:space="preserve">Heinsius, Daniel</t>
  </si>
  <si>
    <t xml:space="preserve">Barlaeus, Caspar</t>
  </si>
  <si>
    <t xml:space="preserve">Heinsius, Dan.
Heinsius, Danielus
Heinssius, Daniel
Heins, Daniel
Heinsio, Daniel
Heyns, Daniel
Heynsius, D.
Heynsius, Daniel
Heynsius, Danielus
Heynsius
Batavus, I. R.
Theocritus, a Ganda
Ianus
, Philodusus
Janus, Philodusus
Philodusus, Jonas
Philodusus, Janus
Philodosus, Janus
Philodusus, Ianus
Philodosus, Ianus
Th.Ag.
Th. Ag.</t>
  </si>
  <si>
    <t xml:space="preserve">Ballard, Robert</t>
  </si>
  <si>
    <t xml:space="preserve">Baarle, Kaspar van
Barlaeus, Gaspar
Barlaeus, Casparus
Baerle, Kaspar von
Barleus, Caspar
Baerle, Gaspard van
Baerle, Kasper van
Van Baerle, Kaspar
VanBaerle, Kaspar
Baerle, Kaspar van
Baarle, Caspar van
Baerle, Caspar van
</t>
  </si>
  <si>
    <t xml:space="preserve">Buti, Francesco</t>
  </si>
  <si>
    <t xml:space="preserve">Cavalli, Francesco</t>
  </si>
  <si>
    <t xml:space="preserve">Michael, Otto</t>
  </si>
  <si>
    <t xml:space="preserve">Knauth, Gottfried</t>
  </si>
  <si>
    <t xml:space="preserve">Michael, Ottho</t>
  </si>
  <si>
    <t xml:space="preserve">Penckforth, Grimbaldus</t>
  </si>
  <si>
    <t xml:space="preserve">Knauthen, Gottfried</t>
  </si>
  <si>
    <t xml:space="preserve">Brunner, Martin</t>
  </si>
  <si>
    <t xml:space="preserve">Vestner, Georg Wilhelm</t>
  </si>
  <si>
    <t xml:space="preserve">Müller, Philipp Heinrich</t>
  </si>
  <si>
    <t xml:space="preserve">Vestner, Georg W.
Vestner, G.W.</t>
  </si>
  <si>
    <t xml:space="preserve">Öxlein, Christoph Daniel</t>
  </si>
  <si>
    <t xml:space="preserve">Vintimille du Luc, Charles-François de</t>
  </si>
  <si>
    <t xml:space="preserve">Courteille, Jacques Dominique de Barberie</t>
  </si>
  <si>
    <t xml:space="preserve">Hohn, Johann</t>
  </si>
  <si>
    <t xml:space="preserve">Barberie de Courteille, Dominique Jacques de
Courteille, Dominique Jacques de Barberie de
Courteille, Dominique Jacques de Barberie, marquis de
Courteille, Jacques Dominique de Barberie de
Courteilles, Jacques Dominique Barberie de</t>
  </si>
  <si>
    <t xml:space="preserve">Pufendorf, Samuel von</t>
  </si>
  <si>
    <t xml:space="preserve">Pufendorf, Samuel de
Pufendorf, Samuel a
Pufendorf, Samuelis de
Pufendorf, Samuel J.
Pufendorf, Samuel A.
Pufendorff, Samuel de
Pufendorff, Samuel von
Pufendorff, Samuelis von
Puffendorf, Samuel von
Puffendorf, Samuel de
Puffendorf, Samuel L. B. de
Puffendorff, Samuel
Puffendorf, Samuel
Puffendorff, Samuel de
Puffendorff, Samuel von
Puffendorffius, Samuel
Puffendorfius, Samuel
Puffendorffius, Samuelis
Puffendorffius, ...
Pufendorffius, Samuelis
Pufendorffius, Samuel
Pufendorfius, Samuel
Pufendorffer, Samuel
Pufendorfferus, Samuel
Puffendorfus, Samuel
Puffendorfus, Samuel von
A. O. R.
Monzambano Veronensis, Severinus de
Severinus, ... de
Monzambano, Severin von
Monzambanus, Severinus
Monzambane, Severinus de
Monzambano, Severinus de
Hypereta, Basilius
Monzambano, ... e
Mozambano, Severinus de
Monzambano, Severinus von
Severinus, von Monzambano
Rolletus, Johann
Rolletus, Joannes
Dunaeus, Petrus
Rondinus, Julius
Pufendorf, Samuel
Pufendorff, Samuel
Severinus, de Monzambano
Pufendorf, Samuel, Freiherr von</t>
  </si>
  <si>
    <t xml:space="preserve">Riegel, Christoph</t>
  </si>
  <si>
    <t xml:space="preserve">
Dahlberg, Ericus de
Dahlberg, Erich
Dahlberg, Erik
Dahlbergh, Erik
Dahlbergh, Erich
Dahlberg, E. I.
Dahlbergh, E. I.
E. I. D. B.
Dahlberg, Ericus de, Graf, Marschall, Baumeister
Dahlberg, Ericus de, Count, Marshal, Master builder
Dahlberg, Erich, Graf, Marschall, Baumeister
Dahlberg, Erich, Count, Marshal, Master builder
Dahlberg, Erik, Graf, Marschall, Baumeister
Dahlberg, Erik, Count, Marshal, Master builder
Dahlbergh, Erik, Graf, Marschall, Baumeister
Dahlbergh, Erik, Count, Marshal, Master builder
Dahlberg, Erik Jonsson, Graf, Marschall, Baumeister
Dahlberg, Erik Jonsson, Count, Marshal, Master builder
Dahlberg, Erik, Graf von Dahlberg, Marschall, Baumeister
Dahlberg, Erik, Count of Dahlberg, Marshal, Master builder</t>
  </si>
  <si>
    <t xml:space="preserve">Le Pautre, Jean</t>
  </si>
  <si>
    <t xml:space="preserve">Riegel, Christoff
Riegel, C.
Riegelius, Christophorus</t>
  </si>
  <si>
    <t xml:space="preserve">Knorz, Andreas, Witwe</t>
  </si>
  <si>
    <t xml:space="preserve">Pautre, Jean le
Paultre, Jean le
Le Potre, Jean
Potre, Jean le
Le Paustre, Jean
Paustre, Jean le
Pautre, Jean
Le Postre, Jean
Postre, Jean le
LePautre, Jean
LePaultre, Jean
LePotre, Jean
Le Pautre
Le Poutre
Lepautre
Lepautre, Jean
Le Paultre, Jean
Pautre, Jean Le
Paultre, Jean Le</t>
  </si>
  <si>
    <t xml:space="preserve">Terlon, Hugues de</t>
  </si>
  <si>
    <t xml:space="preserve">Knortz, Andreas, Witwe
Knorz, Maria Magdalena</t>
  </si>
  <si>
    <t xml:space="preserve">Sidney, Algernon</t>
  </si>
  <si>
    <t xml:space="preserve">Terlin, Hughes de
Terlon, Hugo</t>
  </si>
  <si>
    <t xml:space="preserve">http://friedensbilder.gnm.de/content/frieden_object1094d3</t>
  </si>
  <si>
    <t xml:space="preserve">Haren, Willem van</t>
  </si>
  <si>
    <t xml:space="preserve">Sydney, Algernon</t>
  </si>
  <si>
    <t xml:space="preserve">Slingelandt, Govert van</t>
  </si>
  <si>
    <t xml:space="preserve">Haren, W. v.</t>
  </si>
  <si>
    <t xml:space="preserve">Huybert, Pieter de</t>
  </si>
  <si>
    <t xml:space="preserve">Slingeland, Govert
Slingelandt, Godfried
Slingeland, Godfried
Slingelandius, Godefredus
Slingelandt, Godefred
Slingeland, Godefred
Slingeland, Govert van
Slingelandt, Godfried van
Slingeland, Godfried van
Slingelandius, Godefredus van
Slingelandt, Godefred van
Slingeland, Godefred van
Slingelant, G. v.</t>
  </si>
  <si>
    <t xml:space="preserve">Reetz, David</t>
  </si>
  <si>
    <t xml:space="preserve">Hubert, Pieter de</t>
  </si>
  <si>
    <t xml:space="preserve">Vogelsang, Pieter</t>
  </si>
  <si>
    <t xml:space="preserve">Reetze, David
Reetzen, David</t>
  </si>
  <si>
    <t xml:space="preserve">Urup, Axel</t>
  </si>
  <si>
    <t xml:space="preserve">Honywood, Robert</t>
  </si>
  <si>
    <t xml:space="preserve">Sligeland, Gottfried</t>
  </si>
  <si>
    <t xml:space="preserve">Hubert, Petrus de</t>
  </si>
  <si>
    <t xml:space="preserve">Parsberg, Oluf</t>
  </si>
  <si>
    <t xml:space="preserve">Bielke, Steno</t>
  </si>
  <si>
    <t xml:space="preserve">Aubry, Abraham, II.</t>
  </si>
  <si>
    <t xml:space="preserve">Condé, Anne Henriette Julie de Bourbon de</t>
  </si>
  <si>
    <t xml:space="preserve">Montpensier, Anne Marie Louise Henriette D'Orléans de</t>
  </si>
  <si>
    <t xml:space="preserve">http://friedensbilder.gnm.de/content/frieden_object10a217</t>
  </si>
  <si>
    <t xml:space="preserve">Conti, Armand De Bourbon de</t>
  </si>
  <si>
    <t xml:space="preserve">Orléans, Gaston d'</t>
  </si>
  <si>
    <t xml:space="preserve">Orléans, Philippe d'</t>
  </si>
  <si>
    <t xml:space="preserve">Gramont, Antoine de</t>
  </si>
  <si>
    <t xml:space="preserve">
Anne, Espagne, Princesse
Anne, France, Reine, 1601-1666
Anne, d'Autriche
Anna Maria, von Spanien
Anna, d'Austria
Anna, Reine de France
Anna, Queen of France
Anne, Reine de France
Anne, Queen of France
Anne, reine de France
Anne, de France</t>
  </si>
  <si>
    <t xml:space="preserve">http://friedensbilder.gnm.de/content/frieden_object10a217
http://friedensbilder.gnm.de/content/frieden_object14854e</t>
  </si>
  <si>
    <t xml:space="preserve">Alexei, Russland, Zar</t>
  </si>
  <si>
    <t xml:space="preserve">Grandmont, Antoine de
Grammont, Antoine de
Grandmont, Antonius de
Gramont, Anthonius de
Gramond, Antoine de</t>
  </si>
  <si>
    <t xml:space="preserve">Aleksej, Russland, Zar
Alexei Michailowitsch, Russland, Zar
Alexey Mikhailovich, Tsar of Russia
Alexio Mihailovich, Moscovia, Gran Duca
Alexei Michailowitsch
</t>
  </si>
  <si>
    <t xml:space="preserve">http://friedensbilder.gnm.de/content/frieden_object10a961</t>
  </si>
  <si>
    <t xml:space="preserve">Monogrammist ICA</t>
  </si>
  <si>
    <t xml:space="preserve">
Frederick III., Denmark, King
Fedrigo III., Danimarca, Re
Frederick III., Norway, King
Frederik III., Danmark og Norge, Konge
Frederik III., Denmark, King
Fridericus
Fridericus III., Dania, Norvegia, Rex
Fridericus III., Dania, Norwegia, Rex
Friderik III., Danmark, Konge
Friederich
Friederich, Bremen, Erzbischof
Friedrich II., Schleswig-Holstein, Herzog
Friedrich, Schleswig-Holstein, Herzog
Frederik III., Danmark, Konge
Friderich III., Danmark og Norge, Konge
Friderich III., Danmark, Konge</t>
  </si>
  <si>
    <t xml:space="preserve">Hooghe, Romeyn de</t>
  </si>
  <si>
    <t xml:space="preserve">Ottens, Joachim</t>
  </si>
  <si>
    <t xml:space="preserve">Hooghe, Romanus
Hooge, R. de
Hooge, Romein de
Hoogue, Romein de
Hooghe, Romyn de
Hooghe, Romanus de
Hooge, Romain de
Hooghe, Romayn de
Hooge, Romeyn de
Hooghe, Romein de
Hoogue, Romeyn de
Hooghe, Romain de
Hooghe, Romanns de
Hogius, Romain de
Hoogh, Romyn de</t>
  </si>
  <si>
    <t xml:space="preserve">Holles, Denzil Holles</t>
  </si>
  <si>
    <t xml:space="preserve">Ottens, Jochem</t>
  </si>
  <si>
    <t xml:space="preserve">Coventry, Henry</t>
  </si>
  <si>
    <t xml:space="preserve">Holles, Denzil
Hollis, Denzel
Hollis, Denzil Holles
Holis, Denzell
Hollis, Denzill
Hollis, Densell
Holles, Densell
Hollis, ...
Holles, Denzil H.
Holles, Denzell
Hollis, Denzil
Hollis, Denzil H.
Holles of Ifield, Denzil
Ifield, Denzil H. of</t>
  </si>
  <si>
    <t xml:space="preserve">Geiger, Wolffgang Jacob</t>
  </si>
  <si>
    <t xml:space="preserve">Langlois, Nicolas</t>
  </si>
  <si>
    <t xml:space="preserve">Geiger, Wolfgang Jacob
Geiger, Wolffgang Jakob
Geiger, Wolfgang Jakob</t>
  </si>
  <si>
    <t xml:space="preserve">Luiken, Jan</t>
  </si>
  <si>
    <t xml:space="preserve">L'Anglois, Nicolas</t>
  </si>
  <si>
    <t xml:space="preserve">Colbert de Croissy, Charles</t>
  </si>
  <si>
    <t xml:space="preserve">Croissy, Charles Colbert, marquis de
Croissy, Charles Colbert de
Colbert von Croissy, Carolus
Colbert, Charles
Colbert, Charles, marquis de Croissy</t>
  </si>
  <si>
    <t xml:space="preserve">Strattmann, Theodor Heinrich</t>
  </si>
  <si>
    <t xml:space="preserve">
Goessen, Johann von
Goessen, Johannes von
Goessen, Johann Franz von
Goes, Joannes de
Goess, Johann von
Trooch, Johann de
Trooch, Johannes de
Trooch, Johann Franz de
Johann, Gurk, Bischof
Johannes, Gurk, Bischof
Johannes, Gurca, Episcopus
Johannes, Gurcensis
Joannes, Gurcensis</t>
  </si>
  <si>
    <t xml:space="preserve">Estrades, Godefroy d'</t>
  </si>
  <si>
    <t xml:space="preserve">Stratmann, Theodor Altet Heinrich
Strattmann, Theodor Heinrich von
Stratmann, Theodor Heinrich von
Strattmann, Heinrich
Strattmann, Theodor von
Stratman, Henry de
Strattman, Theodorus Althetus von
Strattman, Theodorus Althetus Henricus von
Strattman, Theodor Althet Heinrich von
Strattman, Theodor Althetus Heinrich von
Stratman, Theodor Heinrich
Stratman, T. A. Henr.
Stratman, ...
Stratman, ..., Conte
Strattmann, Theodor Althetus von
Strattmann, Theodor Altetus von
Strattmann, Theodorus Althetus von
Strattmann, Theodorus Althetus Henricus von
Strattmann, Theodor Althet Heinrich von
Strattmann, Theodor Althetus Heinrich von
Strattmann, Theodor Althetus
Strattmann, Theodor Althet
Stratmann, Theodor Altet
Straatman, Henri de
Straatmann, Henri de
Straatman, Heinrich von
Straatmann, Heinrich von
Straatman, Heinrich
Straatmann, Heinrich
Straatman, Theodor Heinrich</t>
  </si>
  <si>
    <t xml:space="preserve">Avaux, Jean A. d'</t>
  </si>
  <si>
    <t xml:space="preserve">Estrades, ... d'
Estrades, Godefroi d'
Estrades, Gottfried von
Estrades, Godefroy Louis d'</t>
  </si>
  <si>
    <t xml:space="preserve">Stratemann, Heinrich</t>
  </si>
  <si>
    <t xml:space="preserve">Avaux, Jean Antoine de Mesmes d'
Avaux, Jean Antoine d'
DesMesmes d'Avaux, Jean A.
Mesmes, Jean A. de
Mesmes, Jean Antoine de
Avaux, Jean Antoine de Mesmes</t>
  </si>
  <si>
    <t xml:space="preserve">http://friedensbilder.gnm.de/content/frieden_object31d35
http://friedensbilder.gnm.de/content/frieden_object10e109</t>
  </si>
  <si>
    <t xml:space="preserve">Bos, Lambert van den</t>
  </si>
  <si>
    <t xml:space="preserve">Aitzema, Lieuwe van</t>
  </si>
  <si>
    <t xml:space="preserve">Bosch, Lambert van den
Bosh, Lambert van den
Bosh, Lambertus van den
Bosch, L. V.
Bosch, L. v.
Wood, Lambert
Bos, Lambert
Bos, Lambertus
Bos, Lambert van
Bos, Lambert von den
Bos, Lambertus van den
Dubois, Lambert
Du Bois, Lambert
Bois, Lambert du
V. D. B.
B., ... v. d.
L. v. B.
Sylvius, Lambertus
Silvius, Lambertus
Bosch, Lambertus van den
Wood, Lambertus
Bosch, Lambert vanden
Van den Bosch, Lambert</t>
  </si>
  <si>
    <t xml:space="preserve">Hoorn, Jan Claesz ten</t>
  </si>
  <si>
    <t xml:space="preserve">Aitzema, Leon ab
Aysma, Lieuwe van
Aysma, Leo ab
Aitzeman, Leo ab
Aetsema, Lieuwe
L. v. A.
Sylvius, Lodewijck
Aitsema, Leo von
Aytzma, Lieuwe van
A., L. v.
Aitzema, Leonis ab
Aetsma, Leo
Aitzema, Leo van
VanAitzema, Lieuwe
Aizema, Leo van
Aissema, Leo van
Aitzema, Lion
Aitzema, Leo ab
Van Aitzema, Lieuwe</t>
  </si>
  <si>
    <t xml:space="preserve">Bouman, Jan</t>
  </si>
  <si>
    <t xml:space="preserve">Ten Hoorn, Jan Claesz
Ten Hoorn, Jan
J. C. T. H
Hooren, Jan Claesz ten
Hooren, Jan ten
Hoorn, Ian Claesz ten
Hoorn, J. Nicolaus ten
Hoorn, Jan Klaesz ten
Hoorn, Jan ten
Hoorn, Joan ten
Hoorn, Johannes ten
Horren, Jan Claesz ten
Tenhoorn, Jan</t>
  </si>
  <si>
    <t xml:space="preserve">Felsecker, Johann Jonathan</t>
  </si>
  <si>
    <t xml:space="preserve">Bouman, Jan I.
Beauman, Jean</t>
  </si>
  <si>
    <t xml:space="preserve">Felsecker, Wolfgang Eberhard</t>
  </si>
  <si>
    <t xml:space="preserve">Ecker, Johann Jonathan Fels-
Fels Ecker, Johann Jonathan
Felsecker, J. J.
Fels-Ecker, Johann Jonathan
Felsecker, Johannes Jonathan
Felsecker, Jonathan
Felßecker, Johann Jonathan
Felßecker, Johannes Jonathan</t>
  </si>
  <si>
    <t xml:space="preserve">Felßecker, Wolfgang Eberhard
Felßecker, Wolff Eberhard
Felsecker, Wolfgang E.
Felsecker, Wolf Eberhard</t>
  </si>
  <si>
    <t xml:space="preserve">Charles II., Grande Bretagne, Roy
Charles II., Great Britain, King
Carolus II., Britannia, Rex
Carolus II., Anglia, Rex
Carlos II., Inglaterra, Rey
Charles II., England, King</t>
  </si>
  <si>
    <t xml:space="preserve">
Charles II., Espagne, Roi
Charles II., Spain, King
Carlos II., Spanien
Carl II., Spanien
Carolus II., Hispania, Rex</t>
  </si>
  <si>
    <t xml:space="preserve">http://friedensbilder.gnm.de/content/frieden_object10ea5f
http://friedensbilder.gnm.de/content/frieden_object1aca4d
http://friedensbilder.gnm.de/content/frieden_object19d34</t>
  </si>
  <si>
    <t xml:space="preserve">Ferdinand II., Paderborn, Bischof</t>
  </si>
  <si>
    <t xml:space="preserve">Wilhelm Henrich, Oranien, Prinz
Wilhelm Heinrich III., Oranien, Prinz
Wilhelm Heinrich, von Oranien
Wilhelm, von Oranien, 1650-1702
Oranje-Nassau, Willem van
Nassau, Willem van Oranje-
Wilhelm III., Niederlande, Statthalter
Wilhem III., Engeland, Koning
Willem III., Engeland, Koning
William III., Great Britain, King
William III., England, King
William III., Ireland, King
William, of Nassau
Wilhelm Heinrich, von Nassau
William Henry, of Nassau
William Henry, of Orange
William Henry, Orange, Prince
William Henry III., Orange, Prince
William III., Orange, Prince
William, of Orange
Willem III., Orange, Prince
Willem III., Oranje, Prins
Willem, Oranje, Prins
Willem, van Oranje
Willem Hendrik III., Orange, Prince
Willem Hendrik III., Oranje, Prins
Willem Henrick, Oranje, Prins
Willem Henrik III., Orangien, Prince
Wilhelm III., Oranien, Prinz
Wilhelm III., Oranien
Guillaume, d'Orange
Guillaume III., Grande-Bretagne, Roi
Guillaume III., Angleterre, Roi
Guillaume III., Orange, Prince
Guillaume III., Pays-Bas, Gouverneur
Guillaume III., Pays-Bas, Stathouder
Guillaume Henri, Orange, Prince
Guillaume Henry, Orange, Prince
Guillaume Henri III., Orange, Prince
Guillaume Henry III., Orange, Prince
Wilhelm Heinrich, Oranien, Prinz
Wilhem Henrik, Orangien, Prince
Willem Hendrik, Orange, Prince
Vilhelmus, Arausiacus
Wilhelmus, Princeps Arausionensis
Guilielmus III., Magna Britannia, Rex
Guilielmus III., Britannia, Rex
Guilielmus III., Anglia, Rex
Guilielmus, Auriacus
Guilielmus Henricus, Orange, Prince
Guilhelmus, Anglia, Rex
Guilhelmus III., Anglia, Rex
Wilhelm, von Oranien
Oranien-Nassau, Wilhelm von
Willem, Prinz von Oranien
Wilhelm Heinrich von Nassau, 1650-1702
Willem Hendrik, Prinz von Oranien
Wilhelm Heinrich, Prinz von Oranien
William III, King of England
Wilhelmus III, Rex Angliae
Willem II, Prins van Oranje
Wilhelmus III., Rex, Magna Britannia</t>
  </si>
  <si>
    <t xml:space="preserve">http://friedensbilder.gnm.de/content/frieden_object1aca4d
http://friedensbilder.gnm.de/content/frieden_objectb79bc</t>
  </si>
  <si>
    <t xml:space="preserve">Boufflers, Louis François de</t>
  </si>
  <si>
    <t xml:space="preserve">Ferdinand, Paderborn, Bischof
Furstenberg, Ferdinandus de
Furstenberg, Ferdinandus a
Furstenbergius, Ferdinandus
Ferdinandus II., Paderborn, Bischof
Ferdinandus, Paderborna, Episcopus
Ferdinandus, Paderborn, Bischof
Ferdinandus, Paderbornensis
Ferdinandus, Paderborna et Monasterium, Episcopus
Ferdinandus, Monasteriensis</t>
  </si>
  <si>
    <t xml:space="preserve">Portland, William Bentinck of</t>
  </si>
  <si>
    <t xml:space="preserve">Hautsch, Georg</t>
  </si>
  <si>
    <t xml:space="preserve">Portland, Hans Willem Bentinck
Portland, Guillaume Bentin
Portland, Grave van
Portland, Comte de
Bentinck, Hans Willem
Bentinck, William
Bentingh, William
Bentinck, Jan Willem
Bentinck, Guillaume
Bentink, Hans Willem
Bentinck, Johan Willem
Bentinck, Johannes
Bentin, Guillaume de</t>
  </si>
  <si>
    <t xml:space="preserve">Talman, Michael</t>
  </si>
  <si>
    <t xml:space="preserve">Virmondt, Damian Hugo von</t>
  </si>
  <si>
    <t xml:space="preserve">Talman, Michael von
Talman, Michaelis</t>
  </si>
  <si>
    <t xml:space="preserve">http://friedensbilder.gnm.de/content/frieden_object116a56</t>
  </si>
  <si>
    <t xml:space="preserve">Sutton, Robert</t>
  </si>
  <si>
    <t xml:space="preserve">Virmondtius, Damianus Hugo de
Virmondt, Damian H. von
Virmund, Damian Hugo von
Virmont, Damian Hugo von</t>
  </si>
  <si>
    <t xml:space="preserve">Graf von Colier, Jacob</t>
  </si>
  <si>
    <t xml:space="preserve">Aga, Ibrahim</t>
  </si>
  <si>
    <t xml:space="preserve">Aga, Mehmed</t>
  </si>
  <si>
    <t xml:space="preserve">Thalmann, Michael von</t>
  </si>
  <si>
    <t xml:space="preserve">Ibrahim Aga</t>
  </si>
  <si>
    <t xml:space="preserve">Mehmed Aga</t>
  </si>
  <si>
    <t xml:space="preserve">Geyer, Andreas</t>
  </si>
  <si>
    <t xml:space="preserve">Mustafa III., Osmanisches Reich, Sultan</t>
  </si>
  <si>
    <t xml:space="preserve">Tottleben, Gottlob Curt Heinrich von</t>
  </si>
  <si>
    <t xml:space="preserve">
Mustapha III.</t>
  </si>
  <si>
    <t xml:space="preserve">http://friedensbilder.gnm.de/content/frieden_object1170e7</t>
  </si>
  <si>
    <t xml:space="preserve">Tottleben, Gottlob Kurt Heinrich von
Totleben, Gottlob Curt Heinrich von
Tottleben, Gottlieb Kurt Heinrich von
Totleben, Gottlieb Kurt Heinrich von
Todtleben, Gottlieb Kurt Heinrich von
Tottleben, Gottlob Heinrich von
Tottleben, Gottlieb Henryk
Tottleben, Gottlieb Kurt Henryk
Totleben, Gotlib-Kurt-Genrich
Totleben, Gotlib Kurt Genrich
Totleben, Gottlieb Heinrich von
Tottleben, Gottlieb Heinrich von</t>
  </si>
  <si>
    <t xml:space="preserve">Widemann, Anton Franz</t>
  </si>
  <si>
    <t xml:space="preserve">Repnin, Nikolaj
Repnin, Nikolai
Repnin, Nikolay
Repnin, Nikolaj V.</t>
  </si>
  <si>
    <t xml:space="preserve">http://friedensbilder.gnm.de/content/frieden_object1174df</t>
  </si>
  <si>
    <t xml:space="preserve">Remshard, Abraham</t>
  </si>
  <si>
    <t xml:space="preserve">
Wiedemann, Anton Franz
Wiedmann, Anton Franz</t>
  </si>
  <si>
    <t xml:space="preserve">Korn, Johann Jacob</t>
  </si>
  <si>
    <t xml:space="preserve">Remshard, Abraham II.</t>
  </si>
  <si>
    <t xml:space="preserve">Marschall von Burgholzhausen, Ernst Dietrich</t>
  </si>
  <si>
    <t xml:space="preserve">Korn, Johann Jakob
Korn, Jacob
Korn, Jean Jacques
Korn, Iean Iacques
Kornius, Io. Iacob.
Kornius, Johannes Jacobus
Kornius, Jo. Jac.
Kornius, Joannes Jacobus</t>
  </si>
  <si>
    <t xml:space="preserve">Burgholzhausen, Ernst Dietrich Marschall von
Marschall, Ernst Dietrich von</t>
  </si>
  <si>
    <t xml:space="preserve">http://friedensbilder.gnm.de/content/frieden_object1185d1</t>
  </si>
  <si>
    <t xml:space="preserve">Nassau, Christoph Ernst von</t>
  </si>
  <si>
    <t xml:space="preserve">Malachowski, Hyazinth von</t>
  </si>
  <si>
    <t xml:space="preserve">Nassau, Christoph E. von
Nassau, Christof Ernst von</t>
  </si>
  <si>
    <t xml:space="preserve">Heinrich, Preußen, Prinz</t>
  </si>
  <si>
    <t xml:space="preserve">Malachowski, Hyacinth von</t>
  </si>
  <si>
    <t xml:space="preserve">Wallis, Georg Olivier von</t>
  </si>
  <si>
    <t xml:space="preserve">Königsegg-Rothenfels, Christian von</t>
  </si>
  <si>
    <t xml:space="preserve">Wallis von Carighmain, Georg Olivier</t>
  </si>
  <si>
    <t xml:space="preserve">Starhemberg, Guido von</t>
  </si>
  <si>
    <t xml:space="preserve">Thüngen, Adam Siegmund von</t>
  </si>
  <si>
    <t xml:space="preserve">Starhemberg, Guidobald von
Stahremberg, ... von
Starhemberg, Guidobald von, Graf, General
Starhemberg, Guidobald von, Count, General
Stahrenberg, Guido von, Graf, General
Stahrenberg, Guido von, Count, General
Starembergh, Guido von, Graf, General
Starembergh, Guido von, Count, General</t>
  </si>
  <si>
    <t xml:space="preserve">Körnlein, Johann Nikolaus</t>
  </si>
  <si>
    <t xml:space="preserve">Busch, Georg Christoph</t>
  </si>
  <si>
    <t xml:space="preserve">Blöst, Heinrich</t>
  </si>
  <si>
    <t xml:space="preserve">Sophie Dorothea, Preußen, Königin</t>
  </si>
  <si>
    <t xml:space="preserve">Holtzhey, Johann Georg</t>
  </si>
  <si>
    <t xml:space="preserve">http://friedensbilder.gnm.de/content/frieden_objectcc8b8</t>
  </si>
  <si>
    <t xml:space="preserve">Maschenbauer, Johann A.</t>
  </si>
  <si>
    <t xml:space="preserve">Holtzhey, Joan George
Gol'cge, Ioann Georg</t>
  </si>
  <si>
    <t xml:space="preserve">Wolrab, Johann Jakob</t>
  </si>
  <si>
    <t xml:space="preserve">Maschenbauer, Johann Andreas Erdmann</t>
  </si>
  <si>
    <t xml:space="preserve">Wolrab, Johann Jacob
Wohlrab, Johann Jakob
Wohlrab, Joh. Jakob
Wolrab, Hans Jacob
Wohlrab, Hans Jacob
Wolrab, Hans Jakob
Wohlrab, Hans Jakob</t>
  </si>
  <si>
    <t xml:space="preserve">Massimiliano Emanuele II., Baviera, Duca
Maximilianus Emmanuel, Bayern, Herzog
Maximilianus Emmanuel, Palatinae Dux
Maximilianus Emmanuel II., Bavaria, Dux
Max Emanuel
Max Emanuel von Bayern
Maximilian Emanuel II
Maximilian II Emanuel, Elector of Bavaria
</t>
  </si>
  <si>
    <t xml:space="preserve">http://friedensbilder.gnm.de/content/frieden_object121de1
http://friedensbilder.gnm.de/content/frieden_object1aca4d
http://friedensbilder.gnm.de/content/frieden_objectb781e</t>
  </si>
  <si>
    <t xml:space="preserve">Wiedemann, Michael</t>
  </si>
  <si>
    <t xml:space="preserve">Iohannes Georgius III., Iulia-Clivia-Montes, Dux
Iohannes Georgius III., Saxonia, Dux
Johann Georg III., Sachsen, Herzog
Johannes Georgius III., Iulia-Cleve-Montes, Dux
Johannes Georgius III., Magdeburgum, Burggravius
Johannes Georgius III., Marcha, Comes
Johannes Georgius III., Misnia, Marchio
Johannes Georgius III., Ravensberga, Comes
Johannes Georgius III., Saxonia, Dux
Johannes Georgius III., Saxonia, Princeps
Johannes Georgius III., Thuringia, Landgravius
Johannes Georgius III., Utra Lusatia, Marchio
Johann-Georg III., Sachsen, Herzog
John George III., Saxony, Elector
Johannes Georgius III., Saxonia, Elector</t>
  </si>
  <si>
    <t xml:space="preserve">Stubs, Philip</t>
  </si>
  <si>
    <t xml:space="preserve">Hoffmann, Johann Gottlieb</t>
  </si>
  <si>
    <t xml:space="preserve">Chapman, Richard</t>
  </si>
  <si>
    <t xml:space="preserve">Moss, Robert</t>
  </si>
  <si>
    <t xml:space="preserve">Bisse, Philip</t>
  </si>
  <si>
    <t xml:space="preserve">Wright, Samuel</t>
  </si>
  <si>
    <t xml:space="preserve">Smalridge, George</t>
  </si>
  <si>
    <t xml:space="preserve">Mayo, Daniel</t>
  </si>
  <si>
    <t xml:space="preserve">Loveling, Benjamin</t>
  </si>
  <si>
    <t xml:space="preserve">Knaggs, Thomas</t>
  </si>
  <si>
    <t xml:space="preserve">Hayley, Thomas</t>
  </si>
  <si>
    <t xml:space="preserve">Ham, Robert</t>
  </si>
  <si>
    <t xml:space="preserve">Fleetwood, William</t>
  </si>
  <si>
    <t xml:space="preserve">Eyken, Sebastian Vander</t>
  </si>
  <si>
    <t xml:space="preserve">Cooke, Thomas</t>
  </si>
  <si>
    <t xml:space="preserve">Butler, William</t>
  </si>
  <si>
    <t xml:space="preserve">Böhm, Anton Wilhelm</t>
  </si>
  <si>
    <t xml:space="preserve">Ayerst, William</t>
  </si>
  <si>
    <t xml:space="preserve">Anderson, James</t>
  </si>
  <si>
    <t xml:space="preserve">Altham, Roger</t>
  </si>
  <si>
    <t xml:space="preserve">Wyvill, John</t>
  </si>
  <si>
    <t xml:space="preserve">Prosser, Jacob</t>
  </si>
  <si>
    <t xml:space="preserve">Milbourne, Luke</t>
  </si>
  <si>
    <t xml:space="preserve">Meuschen, Johann Gerhard</t>
  </si>
  <si>
    <t xml:space="preserve">Law, William</t>
  </si>
  <si>
    <t xml:space="preserve">Meuschen, Johannes Gerhardus
Meuschen, Johannes Gerhard
Meuschen, Joannes Gerhardus
Meuschenius, Johannes Gerhardus
Meuschenius, Joh. Gerhardus
Meuschenius, Joannes Gerhardus
Meuschenus, Johannes Gerhardus
Parrhasius Alethes
Parrasius Alethes
Alethes, Parrhasius
Alethes, Parrasius
Alethe, Parrasius</t>
  </si>
  <si>
    <t xml:space="preserve">Hooper, George</t>
  </si>
  <si>
    <t xml:space="preserve">Hole, Matthew</t>
  </si>
  <si>
    <t xml:space="preserve">Harrison, Joseph</t>
  </si>
  <si>
    <t xml:space="preserve">Good, Thomas</t>
  </si>
  <si>
    <t xml:space="preserve">Gardiner, James</t>
  </si>
  <si>
    <t xml:space="preserve">Eyre, Richard</t>
  </si>
  <si>
    <t xml:space="preserve">Delany, Patrick</t>
  </si>
  <si>
    <t xml:space="preserve">Davies, James</t>
  </si>
  <si>
    <t xml:space="preserve">Cummings, George</t>
  </si>
  <si>
    <t xml:space="preserve">Burton, Thomas</t>
  </si>
  <si>
    <t xml:space="preserve">Bear, William</t>
  </si>
  <si>
    <t xml:space="preserve">Reiffenstuell, Ignatius</t>
  </si>
  <si>
    <t xml:space="preserve">Berriman, William</t>
  </si>
  <si>
    <t xml:space="preserve">Heinold, Johann Jacob</t>
  </si>
  <si>
    <t xml:space="preserve">Raschke, Johann David</t>
  </si>
  <si>
    <t xml:space="preserve">Formey, Jean Henri Samuel</t>
  </si>
  <si>
    <t xml:space="preserve">Einem, Johann Just von</t>
  </si>
  <si>
    <t xml:space="preserve">Burg, Johann Friedrich</t>
  </si>
  <si>
    <t xml:space="preserve">Gronau, Johann Hermann</t>
  </si>
  <si>
    <t xml:space="preserve">Rockensüß, Johann Daniel</t>
  </si>
  <si>
    <t xml:space="preserve">Gronau, Johann H.
Gronau, Johannes Hermannus
Gronau, Joannes Hermannus
Gronau, Joannes Hermann
Gronau, Joannes Herm.</t>
  </si>
  <si>
    <t xml:space="preserve">Wentzelmann, Ernst</t>
  </si>
  <si>
    <t xml:space="preserve">Meene, Heinrich</t>
  </si>
  <si>
    <t xml:space="preserve">Martini, Fridrich Wilhelm</t>
  </si>
  <si>
    <t xml:space="preserve">Jachmann, Gottlieb</t>
  </si>
  <si>
    <t xml:space="preserve">Elsner, Jacob</t>
  </si>
  <si>
    <t xml:space="preserve">Decker, Johann Christoph</t>
  </si>
  <si>
    <t xml:space="preserve">Wright, Robert</t>
  </si>
  <si>
    <t xml:space="preserve">Warden, John</t>
  </si>
  <si>
    <t xml:space="preserve">Thomas, John</t>
  </si>
  <si>
    <t xml:space="preserve">Stennett, Joseph</t>
  </si>
  <si>
    <t xml:space="preserve">King, Arnold</t>
  </si>
  <si>
    <t xml:space="preserve">Kennicott, Benjamin</t>
  </si>
  <si>
    <t xml:space="preserve">Kennedy, Gilbert</t>
  </si>
  <si>
    <t xml:space="preserve">Hughes, Obadiah</t>
  </si>
  <si>
    <t xml:space="preserve">Henry, William</t>
  </si>
  <si>
    <t xml:space="preserve">Harris, Thomas</t>
  </si>
  <si>
    <t xml:space="preserve">Fothergill, Thomas</t>
  </si>
  <si>
    <t xml:space="preserve">Finch, Robert Pool</t>
  </si>
  <si>
    <t xml:space="preserve">Drummond, Robert Hay</t>
  </si>
  <si>
    <t xml:space="preserve">Doddridge, Philip</t>
  </si>
  <si>
    <t xml:space="preserve">Conybeare, John</t>
  </si>
  <si>
    <t xml:space="preserve">Blackburn, John</t>
  </si>
  <si>
    <t xml:space="preserve">Bisset, John</t>
  </si>
  <si>
    <t xml:space="preserve">Bennet, Philip</t>
  </si>
  <si>
    <t xml:space="preserve">Ball, Nathaniel</t>
  </si>
  <si>
    <t xml:space="preserve">Mylius, Ernst Friedrich</t>
  </si>
  <si>
    <t xml:space="preserve">Roloff, Michael</t>
  </si>
  <si>
    <t xml:space="preserve">Liersch, Balthasar</t>
  </si>
  <si>
    <t xml:space="preserve">Dupont, John</t>
  </si>
  <si>
    <t xml:space="preserve">Petermann, George</t>
  </si>
  <si>
    <t xml:space="preserve">Ostermeyer, Joachim Heinrich</t>
  </si>
  <si>
    <t xml:space="preserve">Lüttmann, Matthias</t>
  </si>
  <si>
    <t xml:space="preserve">Löw, Johann Adam</t>
  </si>
  <si>
    <t xml:space="preserve">Le Maitre, Jean Henri</t>
  </si>
  <si>
    <t xml:space="preserve">Hollard, Albert Aimé Louis</t>
  </si>
  <si>
    <t xml:space="preserve">Gedicke, Friedrich</t>
  </si>
  <si>
    <t xml:space="preserve">Franck, Henrich Jobst</t>
  </si>
  <si>
    <t xml:space="preserve">Franck, Johann Sigismund</t>
  </si>
  <si>
    <t xml:space="preserve">Bussmann, Just Friderich</t>
  </si>
  <si>
    <t xml:space="preserve">Schaeffer, Jacob Christian</t>
  </si>
  <si>
    <t xml:space="preserve">Hamburg</t>
  </si>
  <si>
    <t xml:space="preserve">Goeze, Johann Melchior</t>
  </si>
  <si>
    <t xml:space="preserve">http://d-nb.info/gnd/118540386Pastor zu St. Catharinen, Senior des&amp;nbsp;Ministerii&amp;nbsp;und Ephorus der Schulen in Hamburghttps://de.wikipedia.org/wiki/Johann_Melchior_Goeze&amp;nbsp;</t>
  </si>
  <si>
    <t xml:space="preserve">Halberstadt</t>
  </si>
  <si>
    <t xml:space="preserve">Doering, Kaspar</t>
  </si>
  <si>
    <t xml:space="preserve">
Goezius, Johannes M.
Goeze, Joannes Melchior
Goetz, Johann Melchior
Goetz, Johan Melchior
Goetz, Johan M.
Goeze, Johan Melchior
Goetze, Johann Melchior
Goeze, Joannes M.
Goetz, Johann M.
Goeze, Ioannes M.
Goeze, Johan M.
Goezen, Johan Melchior</t>
  </si>
  <si>
    <t xml:space="preserve">Fischer, Erdmann Rudolph</t>
  </si>
  <si>
    <t xml:space="preserve">Rautenberg, Christian Günther</t>
  </si>
  <si>
    <t xml:space="preserve">Fränkel, David Hirschel</t>
  </si>
  <si>
    <t xml:space="preserve">Rabbiner
Oberrabbiner</t>
  </si>
  <si>
    <t xml:space="preserve">Brüll, N.: [Art.] Fränkel, David in: ADB Bd. VII, S. 269–270.Ein symbolischer Anfang der Berliner Haskala: Veitel Ephraim, David Fränckel, Aron Gumpertz und die patriotische Feier in der Synagoge am 28. Dezember 1745, in: Judaica.&amp;nbsp;Beiträge zum Verstehen des Judentums 61, H. 3 (2005) S. 193–251.</t>
  </si>
  <si>
    <t xml:space="preserve">Green, John</t>
  </si>
  <si>
    <t xml:space="preserve">Russell, Joseph</t>
  </si>
  <si>
    <t xml:space="preserve">Ortmann, Adolph Dieterich</t>
  </si>
  <si>
    <t xml:space="preserve">Baumgarten, Nathanael</t>
  </si>
  <si>
    <t xml:space="preserve">Bando, Joseph Friedrich</t>
  </si>
  <si>
    <t xml:space="preserve">Baumgarten, M. Nathanael</t>
  </si>
  <si>
    <t xml:space="preserve">Wiederhold, Christian Friedrich</t>
  </si>
  <si>
    <t xml:space="preserve">Wright, Thomas</t>
  </si>
  <si>
    <t xml:space="preserve">Williams, Griffith</t>
  </si>
  <si>
    <t xml:space="preserve">Stölzel, Wilhelm Friedrich</t>
  </si>
  <si>
    <t xml:space="preserve">Stöcker, Georg Christian</t>
  </si>
  <si>
    <t xml:space="preserve">Steinkopf, Georg</t>
  </si>
  <si>
    <t xml:space="preserve">Stead, William</t>
  </si>
  <si>
    <t xml:space="preserve">Smith, John</t>
  </si>
  <si>
    <t xml:space="preserve">Schultze, Wilhelm Heinrich</t>
  </si>
  <si>
    <t xml:space="preserve">Scheller, Gottlieb David Friedrich</t>
  </si>
  <si>
    <t xml:space="preserve">Sandercock, Edward</t>
  </si>
  <si>
    <t xml:space="preserve">Ruhmer, Johann Gottlob</t>
  </si>
  <si>
    <t xml:space="preserve">Roques, Jean Christoph</t>
  </si>
  <si>
    <t xml:space="preserve">Brunier, Jacques Abel</t>
  </si>
  <si>
    <t xml:space="preserve">Richardson, John</t>
  </si>
  <si>
    <t xml:space="preserve">Reim, Christian Benjamin</t>
  </si>
  <si>
    <t xml:space="preserve">Reader, Simon</t>
  </si>
  <si>
    <t xml:space="preserve">Rambach, Friedrich Eberhard</t>
  </si>
  <si>
    <t xml:space="preserve">Pollmann, Gabriel Heinrich</t>
  </si>
  <si>
    <t xml:space="preserve">Pilger, Wilhelm Arnold Henrich</t>
  </si>
  <si>
    <t xml:space="preserve">Parkhurst, John</t>
  </si>
  <si>
    <t xml:space="preserve">Mosessohn, Aaron</t>
  </si>
  <si>
    <t xml:space="preserve">Mosche, Gabriel Christoph Benjamin</t>
  </si>
  <si>
    <t xml:space="preserve">Lowthion, Samuel</t>
  </si>
  <si>
    <t xml:space="preserve">Lockwood, James</t>
  </si>
  <si>
    <t xml:space="preserve">Lilienthal, Theodor Christoph</t>
  </si>
  <si>
    <t xml:space="preserve">Knittel, Franz Anton</t>
  </si>
  <si>
    <t xml:space="preserve">Klotz, Johann Christian</t>
  </si>
  <si>
    <t xml:space="preserve">Horrocks, James</t>
  </si>
  <si>
    <t xml:space="preserve">Hirt, Johann Friedrich</t>
  </si>
  <si>
    <t xml:space="preserve">Hesse, Carl Friedrich</t>
  </si>
  <si>
    <t xml:space="preserve">Hermes, Hermann Daniel</t>
  </si>
  <si>
    <t xml:space="preserve">Hesse, Carl F.</t>
  </si>
  <si>
    <t xml:space="preserve">Hermann, Gottlob</t>
  </si>
  <si>
    <t xml:space="preserve">Heise, Ernst August</t>
  </si>
  <si>
    <t xml:space="preserve">Haven, Samuel</t>
  </si>
  <si>
    <t xml:space="preserve">Hahn, Gottlieb Herrmann</t>
  </si>
  <si>
    <t xml:space="preserve">Erman, Jean Pierre</t>
  </si>
  <si>
    <t xml:space="preserve">Eimbke, Georg Heinrich Bernhard</t>
  </si>
  <si>
    <t xml:space="preserve">Davis, George</t>
  </si>
  <si>
    <t xml:space="preserve">Crusius, Christian August</t>
  </si>
  <si>
    <t xml:space="preserve">Cruciger, Johann</t>
  </si>
  <si>
    <t xml:space="preserve">Craner, Thomas</t>
  </si>
  <si>
    <t xml:space="preserve">Cowper, Charles</t>
  </si>
  <si>
    <t xml:space="preserve">Castelfranc, Gideon</t>
  </si>
  <si>
    <t xml:space="preserve">Caner, Henry</t>
  </si>
  <si>
    <t xml:space="preserve">Bernard, Francis</t>
  </si>
  <si>
    <t xml:space="preserve">Basch, Siegmund</t>
  </si>
  <si>
    <t xml:space="preserve">Barth, Christian Heinrich</t>
  </si>
  <si>
    <t xml:space="preserve">Basch, Sigmund
Basch, Sigismund
Basch, Sigismundus
Baschius, Sigismundus
Baschius, Sigmundus
Baschius, Siegismundus</t>
  </si>
  <si>
    <t xml:space="preserve">Arnoldt, Daniel Heinrich</t>
  </si>
  <si>
    <t xml:space="preserve">Armand, Jacques</t>
  </si>
  <si>
    <t xml:space="preserve">Apthorp, East</t>
  </si>
  <si>
    <t xml:space="preserve">Am Ende, Johann Joachim Gottlob</t>
  </si>
  <si>
    <t xml:space="preserve">Superintendent
Oberkonsistorialrat</t>
  </si>
  <si>
    <t xml:space="preserve">http://d-nb.info/gnd/116297956&amp;nbsp;https://www.deutsche-biographie.de/sfz806.html&amp;nbsp;Dt. ev. Theologe; Lehrer in Schulpforta; Superintendent in Freyburg; kursächs. Oberkonsistorialrat, Superintendent und Pastor an der Kreuzkirche in Dresden&amp;nbsp;&amp;nbsp;</t>
  </si>
  <si>
    <t xml:space="preserve">Gräfenhainichen</t>
  </si>
  <si>
    <t xml:space="preserve">Abel, Heinrich Friderich</t>
  </si>
  <si>
    <t xml:space="preserve">Am Ende, Johannes Joachim Gottlob
Ende, Johann Joachim Gottlob am
Ende, Johannes Joachim Gottlob am
AmEnde, Johann Joachim Gottlob
AmEnde, Johannes Joachim Gottlob
Am-Ende, Johann Joachim Gottlob
Am-Ende, Johannes Joachimus Gottlob
Am-Ende, Joannes Joachimus Gottlob
Am-Ende, Jo. Joachim. Gotlob.
Ende, Johann Joachim Gottlob</t>
  </si>
  <si>
    <t xml:space="preserve">Vogel, Johann Georg</t>
  </si>
  <si>
    <t xml:space="preserve">Teller, Wilhelm Abraham</t>
  </si>
  <si>
    <t xml:space="preserve">Reclam, Peter Christian Friedrich</t>
  </si>
  <si>
    <t xml:space="preserve">Laurillard dit Fallot, Georges Jacques</t>
  </si>
  <si>
    <t xml:space="preserve">Cordiner, Charles</t>
  </si>
  <si>
    <t xml:space="preserve">Willard, Joseph</t>
  </si>
  <si>
    <t xml:space="preserve">Walker, George</t>
  </si>
  <si>
    <t xml:space="preserve">Wakefield, Gilbert</t>
  </si>
  <si>
    <t xml:space="preserve">Trumbull, Benjamin</t>
  </si>
  <si>
    <t xml:space="preserve">Smallwell, Edward</t>
  </si>
  <si>
    <t xml:space="preserve">Scott, Thomas</t>
  </si>
  <si>
    <t xml:space="preserve">Rodgers, John</t>
  </si>
  <si>
    <t xml:space="preserve">Pretyman, George</t>
  </si>
  <si>
    <t xml:space="preserve">Porter, Eliphalet</t>
  </si>
  <si>
    <t xml:space="preserve">Popham, Edward</t>
  </si>
  <si>
    <t xml:space="preserve">Osgood, David</t>
  </si>
  <si>
    <t xml:space="preserve">Keate, William</t>
  </si>
  <si>
    <t xml:space="preserve">Hunter, William</t>
  </si>
  <si>
    <t xml:space="preserve">Gaskin, George</t>
  </si>
  <si>
    <t xml:space="preserve">Ellis, William</t>
  </si>
  <si>
    <t xml:space="preserve">Duffield, George</t>
  </si>
  <si>
    <t xml:space="preserve">Dickens, Charles</t>
  </si>
  <si>
    <t xml:space="preserve">Cumings, Henry</t>
  </si>
  <si>
    <t xml:space="preserve">Cornish, Joseph</t>
  </si>
  <si>
    <t xml:space="preserve">Cook, Rozel</t>
  </si>
  <si>
    <t xml:space="preserve">Cappe, Newcome</t>
  </si>
  <si>
    <t xml:space="preserve">Burnaby, Andrew</t>
  </si>
  <si>
    <t xml:space="preserve">Brockway, Thomas</t>
  </si>
  <si>
    <t xml:space="preserve">Bennet, William</t>
  </si>
  <si>
    <t xml:space="preserve">Backhouse, William</t>
  </si>
  <si>
    <t xml:space="preserve">Wolff, Martin Luther</t>
  </si>
  <si>
    <t xml:space="preserve">Pilmore, Joseph</t>
  </si>
  <si>
    <t xml:space="preserve">LaSaussaye, J. G. C. de</t>
  </si>
  <si>
    <t xml:space="preserve">Ware, Henry</t>
  </si>
  <si>
    <t xml:space="preserve">Tyler, John</t>
  </si>
  <si>
    <t xml:space="preserve">Townsend, John</t>
  </si>
  <si>
    <t xml:space="preserve">Ancillon, Jean Pierre Frédéric</t>
  </si>
  <si>
    <t xml:space="preserve">Hewat, Alexander</t>
  </si>
  <si>
    <t xml:space="preserve">Emmons, Nathanael</t>
  </si>
  <si>
    <t xml:space="preserve">Kendall, James</t>
  </si>
  <si>
    <t xml:space="preserve">Paul, Jean</t>
  </si>
  <si>
    <t xml:space="preserve">Morse, John</t>
  </si>
  <si>
    <t xml:space="preserve">Latta, John Ewing</t>
  </si>
  <si>
    <t xml:space="preserve">Hobart, John Henry</t>
  </si>
  <si>
    <t xml:space="preserve">Appleton, Jesse</t>
  </si>
  <si>
    <t xml:space="preserve">Jefferson, Jacob</t>
  </si>
  <si>
    <t xml:space="preserve">Baudius, Karl Christian</t>
  </si>
  <si>
    <t xml:space="preserve">Lortie, André</t>
  </si>
  <si>
    <t xml:space="preserve">Stahl, Johann Ludwig</t>
  </si>
  <si>
    <t xml:space="preserve">Krüger, Johann Conrad</t>
  </si>
  <si>
    <t xml:space="preserve">Stahl, J. L.
Stahl, Joseph Ludwig
Stahl, Ludwig</t>
  </si>
  <si>
    <t xml:space="preserve">Trippel, Andreas</t>
  </si>
  <si>
    <t xml:space="preserve">Trippel, Alexander</t>
  </si>
  <si>
    <t xml:space="preserve">Wolf, Gottlieb Siegmund</t>
  </si>
  <si>
    <t xml:space="preserve">Wolf, Siegmund Gottlieb</t>
  </si>
  <si>
    <t xml:space="preserve">Liebe, Gottlob August</t>
  </si>
  <si>
    <t xml:space="preserve">Barthélemy, François de</t>
  </si>
  <si>
    <t xml:space="preserve">Liebe
Liebe, Christian Gottlieb August
Liebe, G. A.</t>
  </si>
  <si>
    <t xml:space="preserve">Hardenberg, Karl August von</t>
  </si>
  <si>
    <t xml:space="preserve">Ochs, Peter</t>
  </si>
  <si>
    <t xml:space="preserve">Hardenberg, Carl August von
Hardenberg, Karl A. von
Hardenberg, ...
Hardenberg, ... de
Hardenberg, Karl August de
Hardenberg, Carl A. von
Hardenberg, Carl von
Hardenberg, Carolus Augustus ab
Hardenberg, Carolus ab
Hardenberg, C. F. v.
Von Hardenberg, Karl August</t>
  </si>
  <si>
    <t xml:space="preserve">Bacher, Jacques Augustin Theobald von</t>
  </si>
  <si>
    <t xml:space="preserve">
Ochs, Pierre
Illustre Etranger (i.e. Pierre Ochs)
Un Illustre Etranger (i.e. Pierre Ochs)</t>
  </si>
  <si>
    <t xml:space="preserve">Hogenberg, Franz</t>
  </si>
  <si>
    <t xml:space="preserve">Jacobi, Johann Friedrich Conrad Christoph</t>
  </si>
  <si>
    <t xml:space="preserve">Hogenberg, Frans
Hogenberg, Franciscus
Hohenberg, Franz
Hohenbergus, Franciscus
Hogenbergivs, Franciscvs
Hohenbergivs, Franciscvs
Hohenbergius, Franciscus
Hagenbergh, Franz
Hogenbergius, Franciscus
Hohenberg, Franciscus
Hogenberg, Franziskus</t>
  </si>
  <si>
    <t xml:space="preserve">Grossner, Johann Christoph</t>
  </si>
  <si>
    <t xml:space="preserve">Jacobi, Johann F.
Jacobi, Johann Friedrich Konrad Christoph
Jacobi, Joannes Fridericus Conradus Christophorus</t>
  </si>
  <si>
    <t xml:space="preserve">Witschelius, Conrad</t>
  </si>
  <si>
    <t xml:space="preserve">Dann, Wolfgang Jacob</t>
  </si>
  <si>
    <t xml:space="preserve">Böbel, Johann Friedrich</t>
  </si>
  <si>
    <t xml:space="preserve">Schmidt, Wolfgang Melchior</t>
  </si>
  <si>
    <t xml:space="preserve">Wlöm, Heinrich Theodor</t>
  </si>
  <si>
    <t xml:space="preserve">Rosenmüller, Johann Georg</t>
  </si>
  <si>
    <t xml:space="preserve">Schindler, Johann Jacob</t>
  </si>
  <si>
    <t xml:space="preserve">Schöller, Johann Leonhard</t>
  </si>
  <si>
    <t xml:space="preserve">Herold, Johann Friedrich</t>
  </si>
  <si>
    <t xml:space="preserve">Günther, Leonhard Gottfried</t>
  </si>
  <si>
    <t xml:space="preserve">Herold, Johannes Friedrich
Herold, Johannes Fridericus
Herold, Johannes-Fridericus
Herold, Johann Friderich
Herold, Johann Friederich</t>
  </si>
  <si>
    <t xml:space="preserve">Frank, Peter Samuel</t>
  </si>
  <si>
    <t xml:space="preserve">Zucker, Christoph Friedrich</t>
  </si>
  <si>
    <t xml:space="preserve">Bauereiß, Christoph</t>
  </si>
  <si>
    <t xml:space="preserve">Lotter, Andreas</t>
  </si>
  <si>
    <t xml:space="preserve">Schmidt, Johann Michael</t>
  </si>
  <si>
    <t xml:space="preserve">Strobel, Jacob</t>
  </si>
  <si>
    <t xml:space="preserve">Alwich, Christian Gottlieb</t>
  </si>
  <si>
    <t xml:space="preserve">Koca Yusuf Pasha</t>
  </si>
  <si>
    <t xml:space="preserve">Plato</t>
  </si>
  <si>
    <t xml:space="preserve">Fauquier, Francis</t>
  </si>
  <si>
    <t xml:space="preserve">Aristokles
Eflatun
Platonius
Platonas
Platons
Pseudo-Plato
Platonis
Platao
Po-la-t'u
Bolatu
P'urat'on
P'ullat'o
P'ullat'on
Ps.-Platon
Plato, Atheniensus
Platonos
Plato, Atheniensis
Plato, Athenensis
Plato, Philosophus
Platon, Philosoph
Platon, Sohn des Ariston
Platon, von Athen
Plato, von Athen
Plato, Philosoph
Platon
Platone
Pseudo-Platon
</t>
  </si>
  <si>
    <t xml:space="preserve">http://friedensbilder.gnm.de/content/frieden_object1770e2
http://friedensbilder.gnm.de/content/frieden_object177731</t>
  </si>
  <si>
    <t xml:space="preserve">Roques de Maumont, Jacques Emmanuel</t>
  </si>
  <si>
    <t xml:space="preserve">F., F.</t>
  </si>
  <si>
    <t xml:space="preserve">Mendelssohn, Moses</t>
  </si>
  <si>
    <t xml:space="preserve">Philosoph</t>
  </si>
  <si>
    <t xml:space="preserve">Maumont, Jacques Emmanuel Roques de
Roques, Jacob Emmanuel de
Roques de Maumont, Jacob Emmanuel
Maumont, Jacob Emmauel Roques de
Roques, ...
Roques, Jacques Emanuel
Roques, Jacques-Emmanuel
Roques Maumont, Jacques Emmanuel
Roques, Jacques Emmanuel
Roques de Maumont, Jakob Emanuel
Maumont, Jakob Emanuel Roques de
Roques de Maumont de la Rochefoucauld, Jakob Emanuel
La Rochefoucauld, Jakob Emanuel Roques de Maumont de
Rochefoucauld, Jakob Emanuel Roques de Maumont de la
Roques, Jacob Emanuel
Roques, J. E.
LaRochefoucauld, Jakob Emanuel Roques de Maumont de
Roques de Maumont, Jacques E.
Roques, Jacob E. de
Roques, J. E. von
Maumont de la Rochefoucauld, Jakob Emanuel Roques de</t>
  </si>
  <si>
    <t xml:space="preserve">Dessau</t>
  </si>
  <si>
    <t xml:space="preserve">Hartog, Leo de</t>
  </si>
  <si>
    <t xml:space="preserve">Ben-Menachem, Moses
Ben-Menahem, Moses
Desa, Mosheh
Fils de Mendel, Moise
Mendel Sohn
Mendel, Moise Fils de
Mendel, Moyse de
Mendelii Filii, Mosis
Mendelsohn, Moses
Mendelsohn, Moisi
Mendel'son, Moisei
Mendelson, Moses
Mendelson, Mosheh
Mendelsshon, Moses
Mendelssohn
Mendelssohn, M.
Mendelssohn, Mosis
Mendelssohn, Moses von
Mendelssohn, Mose Ben-Menahem
Mendelszohn, Mosheh ben Menahem
Mendelszon, Mosheh
Mendelszoon, Moses
Mendelszoon, Mozes
Mendelzohn, Mozes
Mose mid-Dessau
Mose Ben-Menahem
Mosheh mi-Desa
Moses
Moses, aus Dessau
Moses ben Menahem
Mosheh ben Menahem
Moshe ben Menahem mi-Desoya
Moyse, Moses
Rambama"n
Rambaman
Rambeman
Remad
Dessau, Moses
</t>
  </si>
  <si>
    <t xml:space="preserve">Cube, Johann David</t>
  </si>
  <si>
    <t xml:space="preserve">Simonetti, Christian E.</t>
  </si>
  <si>
    <t xml:space="preserve">Silberschlag, Johann Esaias</t>
  </si>
  <si>
    <t xml:space="preserve">Simonetti, Christian Ernst</t>
  </si>
  <si>
    <t xml:space="preserve">Sucro, Johann Georg</t>
  </si>
  <si>
    <t xml:space="preserve">Silberschlag, Johann Esaias S.
Silberschlag, Johann Isaias
Silberschlag, Johannes Esaias
Silberschlag, Iohann Esaias
Silberschlag, Johann Jesajas
Silberschlag, Johann Jesaja
Silberschlag, Jean Isaye
Silberschlag, Johan Esaias
Silberschlag, Johann Esias
Silberschlag, Johann Elias
Silberschlag, Johannes Elias
Silberschlag, J. E.
J. E. S.</t>
  </si>
  <si>
    <t xml:space="preserve">Peltre, Johann</t>
  </si>
  <si>
    <t xml:space="preserve">Sucro, Johann G.
Sucro, Johannes Georg</t>
  </si>
  <si>
    <t xml:space="preserve">Pauli, Ernst Ludwig</t>
  </si>
  <si>
    <t xml:space="preserve">Michaelis, Johann Christian</t>
  </si>
  <si>
    <t xml:space="preserve">Pauli, Ernst Ludewig
Pauli, Ernst L.</t>
  </si>
  <si>
    <t xml:space="preserve">Holst, J. C.</t>
  </si>
  <si>
    <t xml:space="preserve">Michaelis, Johann C.
Michaelis, Johannes C.</t>
  </si>
  <si>
    <t xml:space="preserve">Feddersen, Jacob Friederich</t>
  </si>
  <si>
    <t xml:space="preserve">Pratje, Johann Hinrich</t>
  </si>
  <si>
    <t xml:space="preserve">Giseke, Nikolaus Dietrich</t>
  </si>
  <si>
    <t xml:space="preserve">Pratje, Johann Heinrich
Pratje, Johannes Henricus
Pratje, Johann H.
Pratje, Johannes H.
Pratie, Johann Heinrich
Pratie, Ioannes Henricus
Pratie, Johann H.
Pratie, Ioannes H.
</t>
  </si>
  <si>
    <t xml:space="preserve">Sack, August Friedrich Wilhelm</t>
  </si>
  <si>
    <t xml:space="preserve">Gisecke, Nikolaus Dietrich
Gisecke, Nicolaus Dietrich
Giesecke, Nikolaus Dietrich
Giesecke, Nicolaus Dietrich
Giseke, Nicolaus Dietrich
Gieseke, Nikolaus Dietrich
Giseke, N. D.
Koeszechi, Nikolas Dietrich
Giseke, Nikolaus D.
Giseke, Nicolas D.
Gieseke, Nikolaus D.
Giseke, Nicolas Dietrich
Giseke, Nikolas Dietrich
Gieseke, Nicolaus Dietrich
Giseke, Nicolas Diterich
Giseke, Nicolas Dieterich</t>
  </si>
  <si>
    <t xml:space="preserve">Ritter, Johann Christian</t>
  </si>
  <si>
    <t xml:space="preserve">Sysang, Johanna Dorothea</t>
  </si>
  <si>
    <t xml:space="preserve">Ritter, Johannes Christian
Ritter, Johannes Christianus
Ritter, Joannes Christianus</t>
  </si>
  <si>
    <t xml:space="preserve">Pauli, Hermann Reinhold</t>
  </si>
  <si>
    <t xml:space="preserve">Philippi, Johanna Dorothea
Philippin, Joh. Dor.
Philipp, J. D.
Philippin, I. D.
Sysangin, J. D.
Sysangin, I. D.
Philippin, J. D.
Philipp, Johanna Dorothea
Philippin, Johanna Dorothea
Sysangin, Johanna Dorothea</t>
  </si>
  <si>
    <t xml:space="preserve">Stemler, Johann Christian</t>
  </si>
  <si>
    <t xml:space="preserve">Pauli, Herman Reinhold
Pauli, Hermannus Reinholdus
Pauli, Hermann R.
Pauli, Herman R.
Pauli, Herrmann Reinhold
Pauli, Hermann Reinhard</t>
  </si>
  <si>
    <t xml:space="preserve">Schenck, Heinrich Christian Friedrich</t>
  </si>
  <si>
    <t xml:space="preserve">Stemlerus, Ioannes C.
Stemler, Johann C.</t>
  </si>
  <si>
    <t xml:space="preserve">Tecklenburg, Johann</t>
  </si>
  <si>
    <t xml:space="preserve">Junghans, Johann</t>
  </si>
  <si>
    <t xml:space="preserve">Tecklenburg, Johannes
Teclenburgius, Johannes
Teclenburg, Johann
Teclenburg, Johannes
Teclenburgh, Johann</t>
  </si>
  <si>
    <t xml:space="preserve">Leichner, Johann Carl</t>
  </si>
  <si>
    <t xml:space="preserve">Junghanß, Johannes
Junghans, Johannes
Junghanss, Johann
Junghanss, Johannes</t>
  </si>
  <si>
    <t xml:space="preserve">Bergen, Christian</t>
  </si>
  <si>
    <t xml:space="preserve">Leichner, Johann Karl
Leichner, Johannes Carl
Leichner, Johannes Karl
Leichner, Johann-Carolus
Leichner, Johann Carolus</t>
  </si>
  <si>
    <t xml:space="preserve">Bergen, Christian II.</t>
  </si>
  <si>
    <t xml:space="preserve">Lindemayr, Maurus</t>
  </si>
  <si>
    <t xml:space="preserve">
Johann Georg I., Sachsen, Herzog
Johannes Georgius I., Saxonia, Princeps</t>
  </si>
  <si>
    <t xml:space="preserve">http://friedensbilder.gnm.de/content/frieden_object102c29
http://friedensbilder.gnm.de/content/frieden_object29fc1
http://friedensbilder.gnm.de/content/frieden_object24fb2
http://friedensbilder.gnm.de/content/frieden_object2dc3c
http://friedensbilder.gnm.de/content/frieden_objecta4f8d
http://friedensbilder.gnm.de/content/frieden_object1030e2</t>
  </si>
  <si>
    <t xml:space="preserve">Münzer, Franz Xaver</t>
  </si>
  <si>
    <t xml:space="preserve">Lindemayr, Kajetan Benedikt Maximilian
Lindemayr, Kajetan Benedikt M.
Lindenmayr, Maurus
Lindemayr, Mauro
Lindemayr, P. Maurus
Lindermayr, Maurus
P. M. L. P. L.</t>
  </si>
  <si>
    <t xml:space="preserve">Madeweis, Friedrich</t>
  </si>
  <si>
    <t xml:space="preserve">Schultze, Georg</t>
  </si>
  <si>
    <t xml:space="preserve">Matheweis, Friedrich
Matheweis, Fridericus
Mateweisius, Fridericus
Madeweiß, Friedrich
Mateweiß, Friedrich
Madeweiß, F.
Madeweiß, Friederich
Mateweiss, Friedrich
Mateweis, Friedrich
Mateweiss, Friederich
Mateweis, Friederich
Mateweis, ...
Mateweis
Madewisius, Fridericus
Madeweis, Fridericus</t>
  </si>
  <si>
    <t xml:space="preserve">Schultze George
Schultzius, Georgius
Schulzius, Georgius
Scultze, Georg</t>
  </si>
  <si>
    <t xml:space="preserve">
Friedrich, der Eiserne
Fridericus, ferratus
Fridericus II., Brandenburg, Elector
Friedrich VII., Brandenburg, Markgraf
Friedrich II.</t>
  </si>
  <si>
    <t xml:space="preserve">http://friedensbilder.gnm.de/content/frieden_object14f4b5</t>
  </si>
  <si>
    <t xml:space="preserve">Beuther, Georg</t>
  </si>
  <si>
    <t xml:space="preserve">
Frederick III., Germany, Emperor
Federico III., Germania, Imperatore
Fridericus III., Germania, Imperator
Friedrich III., Deutschland, Kaiser
Fridericus III., Deutschland, Kaiser
Fridericus III., Imperator
Fridericus IV., Romanorum Rex
Friedrich III.
Fryderyk III.
Friedrich III, Emperor of the Roman-German Empire
Friedrich III, Empereur de l'Empire Romain-Germanique
</t>
  </si>
  <si>
    <t xml:space="preserve">http://friedensbilder.gnm.de/content/frieden_object749a3
http://friedensbilder.gnm.de/content/frieden_object14f4b5</t>
  </si>
  <si>
    <t xml:space="preserve">Heisler, Jakob Philipp</t>
  </si>
  <si>
    <t xml:space="preserve">
Beuther, George</t>
  </si>
  <si>
    <t xml:space="preserve">Heisler, Philipp Jakob</t>
  </si>
  <si>
    <t xml:space="preserve">Heislerus, Jacobus Philippus</t>
  </si>
  <si>
    <t xml:space="preserve">Friedrich Wilhelm, Sachsen, Herzog</t>
  </si>
  <si>
    <t xml:space="preserve">Heislerus, Philippus Iacobus
Heisler, Philippus Iacobus
Heisler, Philippus Jacobus
Heisler, Philipp Jacob
Heislerus, Philippus Jacobus
Heissler, Philipp Jakob</t>
  </si>
  <si>
    <t xml:space="preserve">Pitt, William</t>
  </si>
  <si>
    <t xml:space="preserve">Praß, Christoph</t>
  </si>
  <si>
    <t xml:space="preserve">Chatham, William of
Chatham, William P. of
Pitt, William, the Elder
Chatham, Lord
Lord Chatham
Pitt, William, Graf, Politiker
Pitt, William, Comte, Homme politique
Pitt, William, Earl, Politician
Chatham, William of, Graf, Politiker
Chatham, William of, Comte, Homme politique
Chatham, William of, Earl, Politician
Chatham, William P. of, Graf, Politiker
Chatham, William P. of, Comte, Homme politique
Chatham, William P. of, Earl, Politician
Pitt, William, l'Ancien, Comte, Homme politique
Pitt, William, the Elder, Earl, Politician
Chatham, Lord, Politiker
Chatham, Lord, Homme politique
Chatham, Lord, Politician
Lord Chatham, Politiker
Lord Chatham, Homme politique
Lord Chatham, Politician
</t>
  </si>
  <si>
    <t xml:space="preserve">http://friedensbilder.gnm.de/content/frieden_object12333a</t>
  </si>
  <si>
    <t xml:space="preserve">Blauschmidt, Johan.</t>
  </si>
  <si>
    <t xml:space="preserve">Erfurt, Christoph</t>
  </si>
  <si>
    <t xml:space="preserve">Matz, Lorentz</t>
  </si>
  <si>
    <t xml:space="preserve">Biner, Johann</t>
  </si>
  <si>
    <t xml:space="preserve">Breuner, Johann</t>
  </si>
  <si>
    <t xml:space="preserve">Biner, J.</t>
  </si>
  <si>
    <t xml:space="preserve">Eberhart, Georg</t>
  </si>
  <si>
    <t xml:space="preserve">Friedrich Wilhelm II., Sachsen-Altenburg, Herzog</t>
  </si>
  <si>
    <t xml:space="preserve">Schwan, Gottfried Heinrich</t>
  </si>
  <si>
    <t xml:space="preserve">Friderich Wilhelm, Sachsen, Herzog
Fridericus Guilielmus II., Sachsen, Herzog
Fridericus Guilielmus II., Saxonia, Dux
Fridericus Wilhelmus, Sachsen, Herzog
Friederich Wilhelm, Sachsen, Herzog
Friedrich Wilhelm, Posthumus
Friedrich Wilhelm II., Sachsen, Herzog
Friedrich Wilhelm, Sachsen, Herzog
Friedrich Wilhelm Posthumus II., Sachsen, Herzog
Friedrich Wilhelm Posthumus II., Sachsen-Altenburg, Herzog
Fridericus Wilhelmus, Iunior
Fridericus Wilhelmus, Dux Saxoniae, Iuliaci, Cliviae ac Montium</t>
  </si>
  <si>
    <t xml:space="preserve">Köhler, Gotthelf Benjamin</t>
  </si>
  <si>
    <t xml:space="preserve">Pfarrer, Diakon, Archidiakon</t>
  </si>
  <si>
    <t xml:space="preserve">http://d-nb.info/gnd/101024541&amp;nbsp;&amp;nbsp;</t>
  </si>
  <si>
    <t xml:space="preserve">Ahlers, Johann Georg</t>
  </si>
  <si>
    <t xml:space="preserve">Struck, Samuel Heinrich Christian</t>
  </si>
  <si>
    <t xml:space="preserve">Ahlers, Johann G.</t>
  </si>
  <si>
    <t xml:space="preserve">Mittag, Johann Gottfried</t>
  </si>
  <si>
    <t xml:space="preserve">Struck, S. H. C.
Struck, Sam. Heinr. Christ.
Struck, Samuel H. C.</t>
  </si>
  <si>
    <t xml:space="preserve">Decovius, Johann Caspar</t>
  </si>
  <si>
    <t xml:space="preserve">Mittag, Johannes Gottfried
Mittag, Joann Gottfried
Mittag, Joh. Gottfr.
Mittag, Ioannes Godofredus</t>
  </si>
  <si>
    <t xml:space="preserve">Westerfeld, Johann Marcellus</t>
  </si>
  <si>
    <t xml:space="preserve">Oesemann, Christoph Achatz</t>
  </si>
  <si>
    <t xml:space="preserve">Westerfeldt, Johann Marcellus
Westerfeld, Johann Marcell
Westerfeld, Johannes Marcellus
Westerfeldius, Johannes Marcellus
Westerfeldt, Johannes Marcellus
Westerfeldt, Johann Marcell
Guesterfeldus, Johannes Marcellus
Westerfelt, Johann Marcell
Westerfeld, Ioh. Marcell.</t>
  </si>
  <si>
    <t xml:space="preserve">Marquard, Gebhard Heinrich</t>
  </si>
  <si>
    <t xml:space="preserve">Groscurd, Christoph Wilhelm</t>
  </si>
  <si>
    <t xml:space="preserve">Fabricius, Jacob</t>
  </si>
  <si>
    <t xml:space="preserve">Groskurd, Christoph Wilhelm
Groskurt, Christoph Wilhelm
Groskurth, Christoph Wilhelm
Grosscurd, Christoph Wilhelm
Grosskurd, Christoph Wilhelm
Grosskurt, Christoph Wilhelm
Grosskurth, Christoph Wilhelm</t>
  </si>
  <si>
    <t xml:space="preserve">Memmingen</t>
  </si>
  <si>
    <t xml:space="preserve">Schelhorn, Johann Georg</t>
  </si>
  <si>
    <t xml:space="preserve">Dt. evangelischer Theologe, Historiker und Bibliothekar</t>
  </si>
  <si>
    <t xml:space="preserve">http://d-nb.info/gnd/119462761https://www.deutsche-biographie.de/sfz78129.html#adbcontent</t>
  </si>
  <si>
    <t xml:space="preserve">Fabricius, Jacobus
Schmied, Jakob
Schmidt, Jakob
Fabricius, Jakob</t>
  </si>
  <si>
    <t xml:space="preserve">Löber, Gotthilf Friedemann</t>
  </si>
  <si>
    <t xml:space="preserve">Schelhornius, Ioannes Georgius
Schelhornius, Jo. Georgius
Schelhorn, Johann Georg (Theologe, 1694-1773)
Schelhornius, Johannes Georgius
Schelhorn, Johannes Georgius
Schelhornius, Joannes Georgius
Schellhorn, Johann Georg
Schelhorn, Johannes Georg
Schelhorn, J.G.
J.G.S.</t>
  </si>
  <si>
    <t xml:space="preserve">Lutma, Janus</t>
  </si>
  <si>
    <t xml:space="preserve">Hartmann, J.G.</t>
  </si>
  <si>
    <t xml:space="preserve">
Lutma, Johann
Lutma, J.
Lutma, Ioannes
Lutma, Johannes
Lutma, Joannes
Lutma, Jan de Oude</t>
  </si>
  <si>
    <t xml:space="preserve">Davey, Thomas A.</t>
  </si>
  <si>
    <t xml:space="preserve">Röberle, B.</t>
  </si>
  <si>
    <t xml:space="preserve">Davey, Thomas</t>
  </si>
  <si>
    <t xml:space="preserve">Bossuet, Jacques Bénigne</t>
  </si>
  <si>
    <t xml:space="preserve">Montecuccoli, Raimondo</t>
  </si>
  <si>
    <t xml:space="preserve">Colbert, Jean Baptiste</t>
  </si>
  <si>
    <t xml:space="preserve">Montecuculi, Raimondo
Montecuccoli, Raymund von
Montecuccoli, ... di
Montecuccoli, Raymundus
Montecuccoli, Raymundus a
Montecuccoli, Raimundo
Montecuccoli, Raimund von
Montecucoli, Raimund
Montecuculi, Raimond
Montecuccoli, Raymond de
Montecuculi, Raimund von Melfi
Melfi Montecuculi, Raimund von
Montecocculi, Raimundo
Montecuculi, Raimondus
Montecuccolo, Raimundo di
Montecuccoli, Raimond
Montecuccoli, Raimund
Montecuccoli, Raimundus
Montecucculi, Reymundus de
Montecuccoli, Raimondo di
Montecuculi, Raimund von
Montekukuli, Raimund von
Montecuccoli, Franciscus Raymundus de
Montecuccoli, Raimond, Feldherr, Italien
Montecuccoli, Raimond, Chef militaire, Italie
Montecuccoli, Raimond, Military leader, Italy
Montecuculi, Raymund, Feldherr, Italien
Montecuculi, Raymund, Chef militaire, Italie
Montecuculi, Raymund, Military leader, Italy
Montecuccoli, Raimondo, principe di
Montecuccoli, Raimondo, Prince
</t>
  </si>
  <si>
    <t xml:space="preserve">Richelieu, Louis François Armand DuPlessis de</t>
  </si>
  <si>
    <t xml:space="preserve">Colbert, Jean-Baptiste
Colbert, Jean-Baptiste de
Seignelay, Jean-Baptiste Colbert de
Colbert, Iean Baptiste
Colbert, I. B.
Colbert, Ioannes Baptista
Colbert, Johannes Baptista
Colbertus, Johannes Baptista
Colbert, Joannes Baptista
Colbert, Jean B.
Colbert, J.-B.
Seignelay
Colbert de Seignelay, Joannes Baptista
Seignelay, Joannes Baptista Colbert de
Colbert</t>
  </si>
  <si>
    <t xml:space="preserve">Mazarin, Armand Charles de la Porte de</t>
  </si>
  <si>
    <t xml:space="preserve">Rehm, J.</t>
  </si>
  <si>
    <t xml:space="preserve">Porte, Armand Charles de la
La Porte, Armand Charles de
Mazarin, Armand Charles
Mazarin, Armand Charles de LaPorte de
Mazarin, Armand-Charles de LaPorte de
Mazarin, Armand-Charles de
La Porte de Mazarin, Armand Charles de
La Porte de Mazarin, Armand-Charles de
Porte de Mazarin, Armand Charles de la
Porte de Mazarin, Armand-Charles de la
Mazarin, ... de
Mazarin, Armand Charles marquis de la Porte et de la Meilleraye de
Mazarin, Armand Charles de LaPorte de LaMeilleraye de
Mazarin, Armand-Charles de LaPorte de LaMeilleraye de
La Meilleraye, Charles de La Porte de
La Porte de la Meilleraye de Mazarin, Armand Charles de
La Porte de la Meilleraye de Mazarin, Armand-Charles de
La Meilleraye de Mazarin, Armand Charles de LaPorte de
La Meilleraye de Mazarin, Armand-Charles de LaPorte de
La Meilleraie, Armand Charles de
LaPorte, Armand Charles de
LaPorte de Mazarin, Armand Charles de
LaPorte de Mazarin, Armand-Charles de
LaPorte de LaMeilleraye de Mazarin, Armand Charles de
LaPorte de LaMeilleraye de Mazarin, Armand-Charles de
LaMeilleraye de Mazarin, Armand Charles de LaPorte de
LaMeilleraye de Mazarin, Armand-Charles de LaPorte de
LaMeilleraie, Armand Charles de
Mazarinus, Armandus Carolus</t>
  </si>
  <si>
    <t xml:space="preserve">Condé, Louis de</t>
  </si>
  <si>
    <t xml:space="preserve">Luxembourg, François-Henri de Montmorency de</t>
  </si>
  <si>
    <t xml:space="preserve">Karl V., Lothringen, Herzog</t>
  </si>
  <si>
    <t xml:space="preserve">
Vauban, Sebastian LePrestre de
Vauban, Sebastian von
Vauban
Vauban de
Vauban von
Le Prestre de Vauban, Sebastien
Voban de
</t>
  </si>
  <si>
    <t xml:space="preserve">Wogau, J.S. von</t>
  </si>
  <si>
    <t xml:space="preserve">Charles V., Lorraine, Duc
Carolus, a Lotharingia
Charles, de Lorraine et de Bar
Lorraine, Charles de
Lorraine, Charles de V., Lothringen, Herzog
Guise, Charles de, 1643-1690
Karl Leopold, von Lothringen
Karl Leopold V., Lothringen, Herzog
Karl IV., 1643-1690, Lothringen, Herzog
Charles IV., 1643-1690, Lorraine, Duc
Carl, Lothringen und Baar, Herzog
Karl V, Herzog von Lothringen
Karl Leopold, Herzog von Lothringen
Charles V, duc de Lorraine
Guise, Charles de
</t>
  </si>
  <si>
    <t xml:space="preserve">Louvois, Francois Michael Le Tellier de</t>
  </si>
  <si>
    <t xml:space="preserve">Christian, Ludwig, Waldeck, Fürst</t>
  </si>
  <si>
    <t xml:space="preserve">Le Tellier, Francois Michael de</t>
  </si>
  <si>
    <t xml:space="preserve">Russell, Edward</t>
  </si>
  <si>
    <t xml:space="preserve">Durfort-Duras, Guy-Aldonse de</t>
  </si>
  <si>
    <t xml:space="preserve">Russel, Edward
Oxford, Edward R. of
Russel of Oxford, Edward
Ryssel, Edward
Orford, Edward Russell of
Orford, Edward Russel, Earl of</t>
  </si>
  <si>
    <t xml:space="preserve">Rabuß, J.</t>
  </si>
  <si>
    <t xml:space="preserve">Durasfort, Guy de
Duras, Guy-Aldonse de Durfort-
Larges-Quentin, Guy-Aldonse de Durfort-Duras de
Quentin, Guy-Aldonse de Durfort-Duras de Larges-
Durfort-Duras de Lorges-Quintin, Guy-Aldonce de</t>
  </si>
  <si>
    <t xml:space="preserve">Joseph Clemens, Köln, Erzbischof</t>
  </si>
  <si>
    <t xml:space="preserve">Marlborough, John Churchill of</t>
  </si>
  <si>
    <t xml:space="preserve">
Josephus I., Romanorum Rex
Josephus, Austria, Archidux
Josephus, Hungaria, Rex
Joseph I, Empereur de l'Empire Romain-Germanique
Joseph I, Emperor of the Roman-German Empire</t>
  </si>
  <si>
    <t xml:space="preserve">http://friedensbilder.gnm.de/content/frieden_object1aca4d
http://friedensbilder.gnm.de/content/frieden_object16e1b6</t>
  </si>
  <si>
    <t xml:space="preserve">Hübner, J.G.</t>
  </si>
  <si>
    <t xml:space="preserve">Marlborough, John Churchill von
Marlborough, John Churchil von
Marlborough, John of
Churchill Marlborough, John
Churchill, Jean de
Marleborugus, Joannes
Marlborough, John C. of
Churchill, John
Marlborough, John Churchill, Duke of
Churchill, John, Duke of Marlborough
Marlborough, Duke of</t>
  </si>
  <si>
    <t xml:space="preserve">Anton, Karl</t>
  </si>
  <si>
    <t xml:space="preserve">Drimborn, Johann</t>
  </si>
  <si>
    <t xml:space="preserve">Anton, Carl</t>
  </si>
  <si>
    <t xml:space="preserve">Spieß, Christoph Paul</t>
  </si>
  <si>
    <t xml:space="preserve">Drimborn, Iohann
Drimbornius, Iohannes
Drimbornius, Joannes
Drimbornius, Johannes</t>
  </si>
  <si>
    <t xml:space="preserve">Knorz, Andreas</t>
  </si>
  <si>
    <t xml:space="preserve">Spiess, Christoph Paul
Spies, Christoph Paul
Spieß, Christophorus Paulus
Spiess, Christoph Paulus
Spiesius, Christophorus Paulus
Spiessius, Christophorus Paulus
Spieß, Christoff Paul
Spies, C. P.
Spieß, C. P.
S., C. P.
C. P. S.</t>
  </si>
  <si>
    <t xml:space="preserve">Fietta, Domenicus</t>
  </si>
  <si>
    <t xml:space="preserve">Napoleon I., Frankreich, Kaiser</t>
  </si>
  <si>
    <t xml:space="preserve">Gräbenitz, Carl Ludwig</t>
  </si>
  <si>
    <t xml:space="preserve">
Napoleon I., France, emperor
Napoleon I., Francia, imperator
Napoleon I., Kaiser von Frankreich
Napoleon I., Kaiser der Franzosen
Napoleon I., Emperor of the French
Napoleon Buonaparte
Napoleon, der Große
Napoleone
Napoleone I., Kaiser, Frankreich
Napoleung
Napoleong
Napolun
Bonaparte, Napoleone
Bonaparte
Bonapart, Niclas
Buonaparte, Napoleon
Buonaparte, Napoleon, Emperor
Buonaparte, Napoleon, Kaiser
Buonaparte, Alexander Neoptolem
Buonaparte
</t>
  </si>
  <si>
    <t xml:space="preserve">http://friedensbilder.gnm.de/content/frieden_object15b1b9
http://friedensbilder.gnm.de/content/frieden_object16726a
http://friedensbilder.gnm.de/content/frieden_object16985a</t>
  </si>
  <si>
    <t xml:space="preserve">Aristoteles</t>
  </si>
  <si>
    <t xml:space="preserve">Petrus, Lombardus</t>
  </si>
  <si>
    <t xml:space="preserve">Aristoteles, Stagirites
Aristoteles, Atheniensis
Aristoteles, Philosophus
Aristoteles, Pellaeus
Aristote, de Stagyre
Aristoteles, von Stagiros
Aristoteles, von Stageira
Aristoteles, von Stageiros
Aristoteles, Philosoph
Aristoteles, Stagirita
Arystoteles
Arestoteles
Yalishiduode
Aristoteles, Stagyrites
Aristoteles, de Stagyre
Aristotelus
Pseudo Aristotele
Ps-Aristoteles
Pseudoaristoteles
Aristotelis
Aristotel
Pseudo-Aristoteles
Aristote
Aristotle
Aristotele
Pseudo-Aristote
Pseudo-Aristotele
Aristotile</t>
  </si>
  <si>
    <t xml:space="preserve">Chemnitz, Martin</t>
  </si>
  <si>
    <t xml:space="preserve">Lombardo, Pietro
Petrus Lombardus
Magister Sententiarum
Magister noster in Sententiis
Lombard, Peter
Petrus, Longobardus
Petrus, of Paris
Petrus, Parisiensis
Pierre, Lombard
Lombard, Pierre
Richardus, Cenomanus
Lombard, Petrus
Lombardus, Petrus
Pietro, Lombardo
Petrus Lombardus, Scholastiker, Bischof, Italien, Frankreich
Petrus Longobardus, Scholastiker, Bischof, Italien, Frankreich
Lombardus, Petrus, Scholastiker, Bischof, Italien, Frankreich
Lombard, Peter, Scholastiker, Bischof, Italien, Frankreich
Peter Lombard, Bishop of Paris
Peter Lombard, Scholastiker, Bischof, Italien, Frankreich
Lombardo, Pietro, Scholastiker, Bischof, Italien, Frankreich
Pierre Lombard, Scholastiker, Bischof, Italien, Frankreich
Peter, Lombard
Pietro Lombardo, Scholastiker, Bischof, Italien, Frankreich</t>
  </si>
  <si>
    <t xml:space="preserve">Gerhardt, Paul</t>
  </si>
  <si>
    <t xml:space="preserve">
Chemnitius, Martinus I.
Kemnitz, Martin
Kemniz, Martin
Chemnitius, Martinus
Chemnicius, Martinus
Kemnicius, Martinus
Chemnizius, Martinus
Kemnic., Martin
Kemnitius, Martinus
Kemnitz, Martinus
Cemnitius, Martinus
Chemnicium, Martinum
Stammichius, Gregorius
Chemnitz, Martin von
Von Chemnitz, Martin
</t>
  </si>
  <si>
    <t xml:space="preserve">Krösus, Lydien, König</t>
  </si>
  <si>
    <t xml:space="preserve">Gerhard, Paulus
Gerhardus, Paulus
Gerhardt, Paulus
Gerhart, Paul
Gerhart, Paulus
Gerhard
Gerharten, Paulus
Gerhardt, Paul Bernhard
Gerhard, Paul Bernhard
Gerhard, Paul</t>
  </si>
  <si>
    <t xml:space="preserve">Horatius Flaccus, Quintus</t>
  </si>
  <si>
    <t xml:space="preserve">Laidig, Hans Reinhard</t>
  </si>
  <si>
    <t xml:space="preserve">Horacyusz
Quintus Horacius Flakus
Horatz
Oracio
Oratio
Horacio Flaco, Quinto
Horacius Flakus, Quintus
Horazius Flakkus, Quintus
Horatius F., Q.
Horatius Flaccus, Quinctus
Horazius Flakus, Quintus
Goraz Flakk, Kvint
Orazjus Flaccus, Quintus
Flaccvs, Quintus Horatius
Flaccus, Qu. Horatius
Flaccus, Horatius
Horatius, Flaccus
Horatius, Poeta
Horace, Flacce
Orazio, Flacco
Horace, de Venouse
Oracius Flaccus
Horacij
Flaccus, Quintus H.
Horatius Flaccus, ...
Horatius, Quintus
Horatius Flaccus, Q.
Horatio Flacco, Quinto
Horazius Flaccus, Quintus
Orazio Flacco, Quinto
Horacjusz Flakkus, Kwintus
Horatz, ...
Horacy
Flaccus, Quintus Horatius
Horatius
Orazio
Horace
Horaz
Horacio
Quintus Horatius Flaccus</t>
  </si>
  <si>
    <t xml:space="preserve">Bergen, Anna</t>
  </si>
  <si>
    <t xml:space="preserve">Laidigen, Hans Reinhard</t>
  </si>
  <si>
    <t xml:space="preserve">Matthaei, Christoph</t>
  </si>
  <si>
    <t xml:space="preserve">Hindermeyer, Anna
Hindermeyerin, Anna
Hindermeier, Anna</t>
  </si>
  <si>
    <t xml:space="preserve">Petermann, Tobias</t>
  </si>
  <si>
    <t xml:space="preserve">Barthelische Schriften
Matthaei, Christ.
Matthaeus, Christoph
</t>
  </si>
  <si>
    <t xml:space="preserve">Petermanus, Tobias
Peterman, Tobias</t>
  </si>
  <si>
    <t xml:space="preserve">Maximilianus II., Imperium Romano-Germanicum, Imperator
Maximilianus II., Germania, Imperator
Maximilianus II., Germania, Caesar
Maximilianus, Hungaria, Rex
Maximilian II., Deutschland, Kaiser
Maximilian II.
Maximilianus II.
Maximilian II., Kaiser
Maximilianus, Rex
</t>
  </si>
  <si>
    <t xml:space="preserve">Matej II., Cisar
Matthias, Deutschland, Kaiser
Matthias, Imperium Romano-Germanicum, Imperator
</t>
  </si>
  <si>
    <t xml:space="preserve">Freiberg</t>
  </si>
  <si>
    <t xml:space="preserve">Stade, Johann Friedrich von</t>
  </si>
  <si>
    <t xml:space="preserve">August, Sachsen, Herzog
August, Sachsen, Hertzog
Augustus, Saxonia, Dux
Augustus, Saxonia, Elector
Augustus, Saxonia, Dux ac Elector
Augustus, Elector
Augustus, Sachsen, Herzog
Augustus, Herzog zu Sachsen
August, Herzog von Sachsen</t>
  </si>
  <si>
    <t xml:space="preserve">http://friedensbilder.gnm.de/content/frieden_object2072b
http://friedensbilder.gnm.de/content/frieden_object102fea</t>
  </si>
  <si>
    <t xml:space="preserve">Karl, Österreich, Erzherzog</t>
  </si>
  <si>
    <t xml:space="preserve">Stade, Johannes Friedrich von
Stade, Johannes Fridericus von
Staden, Johann Friedrich von
Staden, Johannes Fridericus von
Stade, Johann Friederich von
Stade, Joh. Friedr. von</t>
  </si>
  <si>
    <t xml:space="preserve">Franz II., Heiliges Römisches Reich, Kaiser</t>
  </si>
  <si>
    <t xml:space="preserve">http://friedensbilder.gnm.de/content/frieden_object15b1b9
http://friedensbilder.gnm.de/content/frieden_object16985a</t>
  </si>
  <si>
    <t xml:space="preserve">Merveldt, Maximilian von</t>
  </si>
  <si>
    <t xml:space="preserve">http://friedensbilder.gnm.de/content/frieden_object16726a
http://friedensbilder.gnm.de/content/frieden_object16985a</t>
  </si>
  <si>
    <t xml:space="preserve">Oranje-Nassau, Maurits van</t>
  </si>
  <si>
    <t xml:space="preserve">Oranje-Nassauw, Willem van
Oranien, Wilhelm von
Oranien-Nassau, Wilhelm von
Nassau-Oranien, Wilhelm von
Nassau, Willem van Oranje-
Nassau-Dillenburg, Wilhelm von
Wilhelm, von Oranien, 1533-1584
Wilhelm I., Niederlande, Statthalter
Willem I., Oranje, Prins
Willem I, Oranje-Nassauw, Prins
Willem I., Oranje en Nassau, Prins
Willem I., Oranje en Nassauw, Prins
Wilhelm I., Oranien, Prinz
Guillaume, d'Orange
Guillaume, d'Orange-Nassau
William I., Orange, Prince
Guillaume, de Nassau
Guillaume I., Pays-Bas, Stathouder
Guillaume I., Orange, Prince
Guilielmus I., Nassavius, Princeps
Wilhelm I., Orangien, Prince
Guilielmus, Nassavia, Princeps
Wilhelm I., Oranien
Guillaume, Orange, Prince
Guilielmus, Frisia, Comte
Wilhelm I., Niederlande, Erbstatthalter
Wilhelm, Nassau, Graf
Wilhelm, von Uranien
Guillaume, d'Oranie-Nassau
Wilhelm, der Schweigsame
Wilhelm, von Oranien
Wilhelm, Oraengien, Prince
Guilielmus, Auraicum, Princeps
Guilhelmus, Auraicum, Princeps
Wilhelm, der Schweiger
Guillaume, le Taciturne
Wilhelm, von Nassau
Wilhelm, Nassau, Statthalter der Niederlande
William I, Statthalter der Niederlande
Willian, the Silent
Guillaume, Statthalter der Niederlande
Wilhelm I, von Oranien
Oranje-Nassau, Willem van, Statthalter der Niederlande
Oranien-Nassau, Wilhelm, Statthalter der Niederlande
Nassau, Willem van, Statthalter der Niederlande
Nassau, Wilhelm, Statthalter der Niederlande
Willem I, Prinz von Oranien
Wilhelm I, Prinz von Oranien
Willem I, Prins van Oranje
William I, Prince of Orange
Willem, de Zwijger
Willem I, Oranien, Statthalter der Niederlande</t>
  </si>
  <si>
    <t xml:space="preserve">Pius VI., Papst</t>
  </si>
  <si>
    <t xml:space="preserve">Oranien-Nassau, Moritz von
Nassau-Dillenburg, Moritz von
Nassau, Maurice de
Moritz, Niederlande, Statthalter
Moritz, von Oranien, 1567-1625
Maurits, Nassau-Oranje, Prins
Maurits, Oraengien, Prince
Maurits, Oraengien-Nassau, Prince
Nassau, Maurits van Oranje-
Mauris, Grave
Moritz, Oranien, Prinz
Moritz, Nassau, Graf
Maurice, Orange, Prince
Mauritius, Orania, Princeps
Maurits, Oranje, Prins
Moritz, Oranje, Prins
Moritz, Nassau-Oranien, Prinz
Mauritius, Nassovia, Comes
Mauritius, Auracium, Princeps
Mauritius, Nassau, Graf
Nassau-Oranien, Moritz von
Nassau-Oranje, Maurits van
Moritz, Uranien, Prinz
Nassaw-Uranien, Moritz von
Nassaw, Moritz von
Moritz, Nassaw, Graf
Maurice, Nassau, Prince
Moritz, Generalstatthalter der Niederlande
Maurits, Generalstatthalter der Niederlande
Maurits, Prinz von Oranien
Oranje-Nassau, Maurits van, Generalstatthalter der Niederlande
Nassau, Moritz von, Generalstatthalter der Niederlande
Oranien-Nassau, Moritz von, Generalstatthalter der Niederlande
Nassau-Dillenburg, Moritz von, Generalstatthalter der Niederlande
Moritz, von Oranien, Generalstatthalter der Niederlande
Maurice, Generalstatthalter der Niederlande
Moritz, Graf von Nassau
Moritz, Prinz von Oranien
Mauritius, Arasciacus</t>
  </si>
  <si>
    <t xml:space="preserve">Oranje-Nassau, Anna van</t>
  </si>
  <si>
    <t xml:space="preserve">Pius VI.
Braschi, Giovanni
Braschius, Johannes
Pie VI., Pape
Brashi, Joann. Angelus
Braschi, Gian Angelo
Pius VI., Papa
Braschi, G. A.
Braschi, Giovanni A.
Braschi, Giovanni Angelo
Pio VI, Papst
Braschi, Gianangelo
Braschi, Jean-Ange
Braschi, Giovanni Angelo, Graf
Pie VI, Papst
Pius, Papa 6
Papst Pius VI.
Pius VI, Papst
Pius VI, Papa
Pius, Papa, VI.</t>
  </si>
  <si>
    <t xml:space="preserve">http://friedensbilder.gnm.de/content/frieden_object15b82e</t>
  </si>
  <si>
    <t xml:space="preserve">Döring, Philipp Jacob</t>
  </si>
  <si>
    <t xml:space="preserve">Oranien-Nassau, Anna von
Nassau, Anna van Oranje-
Anna, Hannover, Prinzessin
Anna, Großbritannien, Prinzessin
Anna, England, Princess Royal
Anne, Oranje, Prinses
Anna, von Oranien
Anna, Britannia, Principa
Anna, Oranien, Prinzessin</t>
  </si>
  <si>
    <t xml:space="preserve">Neubauer, Friedrich Ludwig</t>
  </si>
  <si>
    <t xml:space="preserve">Koœciuszko, Tadeusz</t>
  </si>
  <si>
    <t xml:space="preserve">Neubauer, F. L.</t>
  </si>
  <si>
    <t xml:space="preserve">Telemann, Georg Philipp</t>
  </si>
  <si>
    <t xml:space="preserve">http://friedensbilder.gnm.de/content/frieden_object16a80f</t>
  </si>
  <si>
    <t xml:space="preserve">Magdeburg</t>
  </si>
  <si>
    <t xml:space="preserve">Stanis³aw August II., Polen, König</t>
  </si>
  <si>
    <t xml:space="preserve">Telemann, ...
Telemann, George P.
Telemann, Georges P.
Teleman, Georg P.
Telemann, Georg Phil.
Telemann, Ge. Phil.
Telemann, Georgius Philippus
Telemann, G. Phil.
Melande, Georgio
Melante
Telemann, Georg
Telemann, Giorgio F.
Telemann, G. P.
Telemann, G. P. H.
Telemann, Georg Phillipp
Telemann, Georg Phillip
Telemann, Georg-Philipp
Telemann, Georg Ph.
Telemann, G. Ph.
Telemann, Georg P.
Telemann, Giorgio Filippo
Teleman, Georgio Philippo
Teleman, Georg Philipp
Tellemann, Georg Philipp
Telemann, Georgivs Philippvs
Telemann, Georg Philip</t>
  </si>
  <si>
    <t xml:space="preserve">Zimmermann, Joachim Johann Daniel</t>
  </si>
  <si>
    <t xml:space="preserve">http://friedensbilder.gnm.de/content/frieden_object16b159</t>
  </si>
  <si>
    <t xml:space="preserve">Moroni</t>
  </si>
  <si>
    <t xml:space="preserve">Zimmermann, Joach. Joh. Daniel
Zimmermann, J. J. D.
Zimmermann, Joachim Joh. Daniel</t>
  </si>
  <si>
    <t xml:space="preserve">Verona</t>
  </si>
  <si>
    <t xml:space="preserve">Betti, Zaccaria</t>
  </si>
  <si>
    <t xml:space="preserve">Traetta, Tommaso</t>
  </si>
  <si>
    <t xml:space="preserve">Bitonto (Bari)</t>
  </si>
  <si>
    <t xml:space="preserve">Mattei, Camilla</t>
  </si>
  <si>
    <t xml:space="preserve">Sängerin</t>
  </si>
  <si>
    <t xml:space="preserve">
Trajetta, Tommaso
Traetta, Tomaso
Traetta, Tommaseo
Traetta, Tommaso Michele Francesco Saverio
Trajetta, Tomaso
Traetta, T.</t>
  </si>
  <si>
    <t xml:space="preserve">Graffi, Andrea</t>
  </si>
  <si>
    <t xml:space="preserve">Sänger</t>
  </si>
  <si>
    <t xml:space="preserve">Bötticher, Johann Friederich von</t>
  </si>
  <si>
    <t xml:space="preserve">Gesandter des russischen Hofes</t>
  </si>
  <si>
    <t xml:space="preserve">Komarek, Paolo</t>
  </si>
  <si>
    <t xml:space="preserve">Giangi, Rinaldo</t>
  </si>
  <si>
    <t xml:space="preserve">Caetani, Francesco Gaetano</t>
  </si>
  <si>
    <t xml:space="preserve">Barth, Johann Friedrich</t>
  </si>
  <si>
    <t xml:space="preserve">Lichtemann, Daniel Jeremias</t>
  </si>
  <si>
    <t xml:space="preserve">Pastor Primarius</t>
  </si>
  <si>
    <t xml:space="preserve">Barth, Johannes Fridericus
Barth, Joannes Fridericus
Barthius, Johannes Fridericus
Barthius, Joannes Fridericus</t>
  </si>
  <si>
    <t xml:space="preserve">Scholz, Sigmund</t>
  </si>
  <si>
    <t xml:space="preserve">Lichtemann, Daniel J.</t>
  </si>
  <si>
    <t xml:space="preserve">Riedner, Georg Nikolaus</t>
  </si>
  <si>
    <t xml:space="preserve">Loos, Karl-Friedrich</t>
  </si>
  <si>
    <t xml:space="preserve">Riedner, Georg N.</t>
  </si>
  <si>
    <t xml:space="preserve">Volmhausen, Niclas</t>
  </si>
  <si>
    <t xml:space="preserve">Facius, Johann</t>
  </si>
  <si>
    <t xml:space="preserve">Schmid, Gottfied</t>
  </si>
  <si>
    <t xml:space="preserve">Facius, Johannes</t>
  </si>
  <si>
    <t xml:space="preserve">Thyme, Valentin</t>
  </si>
  <si>
    <t xml:space="preserve">Graul, Heinrich</t>
  </si>
  <si>
    <t xml:space="preserve">Freißleben, Peter</t>
  </si>
  <si>
    <t xml:space="preserve">Glassbach, Christian Benjamin</t>
  </si>
  <si>
    <t xml:space="preserve">Müller, Samuel Albert</t>
  </si>
  <si>
    <t xml:space="preserve">Glaßbach, Christian Benjamin
Glaßbach, Christian B.
Glaßbach, C.B.
Glassbach, C.B.</t>
  </si>
  <si>
    <t xml:space="preserve">Herbst, Hildebrand Heinrich</t>
  </si>
  <si>
    <t xml:space="preserve">Hamm, Hermann Daniel</t>
  </si>
  <si>
    <t xml:space="preserve">Herbst, Hildebrandus H.
Herbst, Hildebrandus Henricus
Herbst, Hildebr. Henricus</t>
  </si>
  <si>
    <t xml:space="preserve">Hamm, Herman Daniel
Hammius, Hermannus Daniel</t>
  </si>
  <si>
    <t xml:space="preserve">Agrippina, Vipsania</t>
  </si>
  <si>
    <t xml:space="preserve">Iulia Augusta
Diva Augusta</t>
  </si>
  <si>
    <t xml:space="preserve">http://friedensbilder.gnm.de/content/frieden_object176f5e
http://friedensbilder.gnm.de/content/frieden_objectb7998</t>
  </si>
  <si>
    <t xml:space="preserve">Valerius, Maximus</t>
  </si>
  <si>
    <t xml:space="preserve">Vipsania, Agrippina
Agrippina Vipsania
Vipsania Agrippina</t>
  </si>
  <si>
    <t xml:space="preserve">http://friedensbilder.gnm.de/content/frieden_object176f5e</t>
  </si>
  <si>
    <t xml:space="preserve">Blech, Gregor</t>
  </si>
  <si>
    <t xml:space="preserve">Valerio, Massimo
Maximus, Quintus V.
Valerius, Historian
Valerius, Historicus
Valerio, Maximo
Valerius Maximus
Massimo, Valerio
Maximus, Valerius</t>
  </si>
  <si>
    <t xml:space="preserve">Stern, Heinrich</t>
  </si>
  <si>
    <t xml:space="preserve">Blech, Gregorius
Blechius, Gregor</t>
  </si>
  <si>
    <t xml:space="preserve">Stern, Henricus
Stella, Henricus
Stella, Heinrich
Sternen, Heinrich</t>
  </si>
  <si>
    <t xml:space="preserve">Johann Friedrich, Braunschweig-Calenberg, Herzog
Johann Friedrich, Braunschweig, Herzog
Johannes Fridericus, Brunsvicum-Luneburgum, Dux
Giovanni Federico, Brunsvich-Luneburg, Duca
Joannes Friderecus, Brunsuic et Luneburgum, Dux</t>
  </si>
  <si>
    <t xml:space="preserve">Ernest August
Ernestus Augustus
Ernestus Augustus, Brunsvicum &amp; Lunaeburgum, Dux
Ernestus Augustus, Brunsviga-Luneburgum, Dux
Ernst August, Braunschweig, Herzog
Ernst August, Hannover, Herzog
Ernst August, York, Herzog
</t>
  </si>
  <si>
    <t xml:space="preserve">http://friedensbilder.gnm.de/content/frieden_object1770e2</t>
  </si>
  <si>
    <t xml:space="preserve">Phalaris, Akragas, Tyrann</t>
  </si>
  <si>
    <t xml:space="preserve">
Cambyses, Persarum Rex Secundus
Cambyses II., King of Persia
Kambujia II., King of Persia
Kambizes II., King of Persia</t>
  </si>
  <si>
    <t xml:space="preserve">Sulla, Lucius Cornelius</t>
  </si>
  <si>
    <t xml:space="preserve">Phalaris
Falaride, Agrigento, Tiranno
Phalaris, Epistolographus
Phalaris, Tyrann von Akragas
Phalaris, Tyrant of Agrigentum
Phalaris, Agrigentum, Tyrannus
Phalaris, Agrigentum, Tyrant
Pseudo-Phalaris
Falaride
Pseudo-Falaride</t>
  </si>
  <si>
    <t xml:space="preserve">Vitellius, Römisches Reich, Kaiser</t>
  </si>
  <si>
    <t xml:space="preserve">Cornelius Sulla, Lucius
Sulla, Diktator
Sulla, Memoirenverfasser
Sulla, Felix
Cornelius, Sulla
Sulla Felix, Lucius Cornelius
Felix, Lucius Cornelius Sulla
Silla, Lucio Cornelio</t>
  </si>
  <si>
    <t xml:space="preserve">Closius, Samuel</t>
  </si>
  <si>
    <t xml:space="preserve">Jacobus, Matthias</t>
  </si>
  <si>
    <t xml:space="preserve">Klose, Sam.
Klose, Samuel
Close, Samuel
S. C.</t>
  </si>
  <si>
    <t xml:space="preserve">Gründer, Gottfried</t>
  </si>
  <si>
    <t xml:space="preserve">Jacob, Matthias</t>
  </si>
  <si>
    <t xml:space="preserve">Metastasio, Pietro, Pseud.</t>
  </si>
  <si>
    <t xml:space="preserve">Hasse, Johann Adolf</t>
  </si>
  <si>
    <t xml:space="preserve">Trapassi, Pietro Antonio Domenico Bonaventura, wirkl. Name</t>
  </si>
  <si>
    <t xml:space="preserve">Bergedorf</t>
  </si>
  <si>
    <t xml:space="preserve">Ebermeier, Johann</t>
  </si>
  <si>
    <t xml:space="preserve">Hasse, Johann Adolf Peter
Hasse, Johann Adolphe
Hasse, Johann A.
Hasse, J. A.
Hasse
Haße, Johann Adolph
Haße, Johann Adolp
Hasse, Gio. Adolfo
Hasse, Gio. Adolffo
Hasse, Adolf
Hasse, Giovanni Adolfo
Hasse, Johann Adolph
Hasse, Adolph
Hasse, Johann Adolff
Hasse, Adolfo
{Il Sassone Il
Hasse, Jan Adolf</t>
  </si>
  <si>
    <t xml:space="preserve">Brunn, Philibert</t>
  </si>
  <si>
    <t xml:space="preserve">Ebermaier, Johann
Ebermeier, Johannes
Ebermaier, Joh.
Ebermaier, Johannes
Ebermajer, Johann
Ebermajer, Johannes</t>
  </si>
  <si>
    <t xml:space="preserve">Weitsch, Friedrich Georg</t>
  </si>
  <si>
    <t xml:space="preserve">Brunn, Philibert II.
Brunnius, Philibertus</t>
  </si>
  <si>
    <t xml:space="preserve">Weitsch, Friedrich
Weitsch, Friedrich Georg Matthias
Weitsch, Fr.
Weitsch, F. G.</t>
  </si>
  <si>
    <t xml:space="preserve">Marie Eleonore, Sverige, Drottning
Marie Eleonore
Maria Eleonora
, Brandenburg, Prinzessin
Maria Eleonora, Sverige, Drottning</t>
  </si>
  <si>
    <t xml:space="preserve">Eberhard III., Württemberg, Herzog</t>
  </si>
  <si>
    <t xml:space="preserve">
Carolus Lodevicus, Palatinus Rheni, Dux Bavariae
Karl Ludwig, Pfalz, Pfalzgraf
Carl Ludwig, Pfalz, Pfalzgraf
Charles Louis, Elector Palatine
Carolus, Elector, Palatinus
Carolus, Elector Palatinus
Carl Ludwig
Carl Ludwig, Rhein, Pfalzgraf
Carl Ludwig, Rhein, Pfaltzgraf
Carolus Ludovicus, Palatinus, Comes
Charles Lodowicke, Rhine, Count Palatine
Karl Philotheus
Charles Louis, Palatin du Rhin, Comte
Carolus Ludovicus, Rhenus, Comes Palatinus
Carl-Ludwig, Rhein, Pfalzgraf
Charles-Louis, Palatin du Rhin, Electeur
Karl Ludwig, Rhein, Pfalzgraf
Charles Louis, Palatine, Electeur
Carolus, Palatinus, Elector
Carel Lodevvyck, Rhyn, Paltsgraef
Charles Lodowick, Rhine, Count Palatine
Carolus Ludovicus, Comitatus Palatinus ad Rhenum, Elector
Pfalz, Karl Ludwig von der</t>
  </si>
  <si>
    <t xml:space="preserve">Friedrich I., Württemberg, Herzog</t>
  </si>
  <si>
    <t xml:space="preserve">Horn, Gustav</t>
  </si>
  <si>
    <t xml:space="preserve">La Roche, Abel de</t>
  </si>
  <si>
    <t xml:space="preserve">Horn, Gustaf Carlsson
Horn, Gustaf Karlsson
Horn, Kustaa Kaarlenpoika
Horn, Gustav Karl von
Hornius, Gustavus
Hornius, Gustavus C.
Horn, Gustavus C.
Horn, Gustaff
Horn, Gustaf
Horn, Gustavus
</t>
  </si>
  <si>
    <t xml:space="preserve">Torstensson, Lennart</t>
  </si>
  <si>
    <t xml:space="preserve">Königsmarck, Hans Christoph von</t>
  </si>
  <si>
    <t xml:space="preserve">Douglas, Robert von</t>
  </si>
  <si>
    <t xml:space="preserve">Lewenhaupt, Gustav Adolf</t>
  </si>
  <si>
    <t xml:space="preserve">Douglaß, Robert
Douglas, Robert
Duglas, Robert</t>
  </si>
  <si>
    <t xml:space="preserve">Contarini, Alvise</t>
  </si>
  <si>
    <t xml:space="preserve">Leijonhufvund, Gustav Adolf
Leijonhufvud, Gustaf Adolf
Leijonhufvud, Kustaa Aadolf
Lewenhaupt, Kustaa Aadolf</t>
  </si>
  <si>
    <t xml:space="preserve">Archimedes</t>
  </si>
  <si>
    <t xml:space="preserve">Contareno, Aloysius
Contarenus, Aloysius</t>
  </si>
  <si>
    <t xml:space="preserve">Pythagoras</t>
  </si>
  <si>
    <t xml:space="preserve">Archimedes, von Syrakus
Arkhimed
Arkhimedes
Arshimidis
Arhimed
Arhimet
Archimedes, Sohn des Pheidias
Archimedes, Syracusanus
Archimedes, Geometra
Archimedes, Mathematiker
Archimedes, Physiker
Archimedes, Mechaniker
Archimede, di Siracusa
Archimede, Matematico
Archimede, Fisico
Archimede, Meccanico
Archimedes, Mathematician
Archimedes, Syracusanus, Mathematiker
Archimede, di Siracusa, Mathematiker
Archimede, di Siracusa, Mathematician
Archimedes, von Syrakus, Mathematician
Archimedes, von Syrakus, Mathematiker
Archimedes, Syracusanus, Mathematician
</t>
  </si>
  <si>
    <t xml:space="preserve">Socrates</t>
  </si>
  <si>
    <t xml:space="preserve">Pythagoras, Samius
Pythagoras, Mathematiker
Pythagoras, Philosophus
Pythagoras, Philosoph
Pythagoras, of Samos
Pitagora, di Samo
Pythogoras
Pietagoras
Pythagore, de Samos
Pythagore
Pseudo-Pythagoras
Ps.-Pythagoras
Pithagoras
Pytagoras
Pythagoras, von Samos
Pythagoras, von Kroton
Pythagoras, Sohn des Mnesarchos
Pythagoreus
Pythagoricus</t>
  </si>
  <si>
    <t xml:space="preserve">Leo VII., Papa</t>
  </si>
  <si>
    <t xml:space="preserve">
Socrate, di Alopece
Sokrates
Socrates, Philosophus
Socrates, Atheniensis
Sokrates, von Athen
Socrate, Philosophe
Sokrates, von Alopeke
Pseudo-Socrates
Socrate</t>
  </si>
  <si>
    <t xml:space="preserve">Jesus Christus</t>
  </si>
  <si>
    <t xml:space="preserve">
Leone VII., Papa</t>
  </si>
  <si>
    <t xml:space="preserve">Vergilius Maro, Publius</t>
  </si>
  <si>
    <t xml:space="preserve">
Yeshua
Iesus Nazarenus Rex Iudaeorum
Iesu Keriso
Isus Hristos
Jisous Khristos
Jezus Chrystus
Jezus
Jeschua
Jesus, of Nazareth
Iesu Kristo
Chesus Christ
Jhesus Christus
Jesus, Nazarenus
Jesucristo
Jesus Christ
Jesuo Kristo
Jesusse Kristusse
Jesuse Kristuse
Jesuksen Kristuksen
Jesu Kristo
Jesus Kristus
Yeshu
Hisows K'ristos
Ieso K'riste
Iisus Christos
Christus
Jesus, von Nazareth
Jesus, von Nazaret
Cristo
Jesus</t>
  </si>
  <si>
    <t xml:space="preserve">http://friedensbilder.gnm.de/content/frieden_object177731
http://friedensbilder.gnm.de/content/frieden_object29fc1</t>
  </si>
  <si>
    <t xml:space="preserve">Pindarus</t>
  </si>
  <si>
    <t xml:space="preserve">Vergill
Virgill
Virgille
Virgilius, Maro
Virgilius Maro
Virgile, Maron
Virgilio Mantoano
Uergilius
Virjile"
Wirgiliusz
Wergiljusz
P.V.M.
P. V. M.
Pub.V.M.
Pseudo-Virgilio
V. M., P.
Vergile Maron, Publius
Vergilius, Augusteus
Vergilius, Publius Maro
Vergilius Maro, Pub.
Virgile de Mantove, Publius
Virgile de Mantoue, Publius
Virgile, Publius
Virgilius Maro, Publius
Virgilius Maro, P.
Virgilius, Joannes de
Virgilius, Johann de
Birgilios Maro, Publios
Maro, P. Vergilius
Maro, Virgilius
Marone, Publio V.
Marone, P. Virgilio
Maroo, Publius Virgilius
Mar., Publ. Virgilius
Wergilius Maro, Publius
Wergiliusz Maro, Publiusz
Wergiliusz
Wirgilius Maro, Publius
Wirgiliusz Maro, Publiusz
Wirgiliusz Maron, Publiusz
Virgilio Maro, Publico
Vergilius Maro
Vergilius, Maro
Vergilius, Poeta
Vergilius, von Andes
Vergilius, von Mantua
Vergilio
Vergilius, Poet
Virgilius
Virgile, d'Andes
Maro
Maron
Vergilius, Publius M.
Vergilius, Publius
Vergilius-Maro, Publius
Virgilio Marone, Publius
Virgilio Marone, Publio
Virgilius Maroos, Publius
Virgilius, Publius
Maro, Publius Vergilius
Maro, Publius V.
Virgilio Maron, Publio
Virgil
Vergilius Maro, P.
Maro, Vergilius
Marone, Publio Virgilio
Vergil
Pseudo-Vergilius
Vergilius
Virgilio
Virgile
Vergilije Maron, Publije
Marone, Virgilio</t>
  </si>
  <si>
    <t xml:space="preserve">Sappho</t>
  </si>
  <si>
    <t xml:space="preserve">Pindaros, Chorlyriker
Pindar
Pindaros
Pindaros, von Kynoskephalai
Pindaros, von Theben
Pindarus, Boeotus
Pindarus, Lyricus
Pindarus, Iunior
Pindarus, Junior
Pindare
Pindarus, Thebanus
Pindaros, Dichter
Pindaro
Pindarus, Lyricus Thebanus
Pindarus, Boetus
Pyndarus</t>
  </si>
  <si>
    <t xml:space="preserve">Hesiodus</t>
  </si>
  <si>
    <t xml:space="preserve">Safo
Sapfo
Sapho
Sapho, de Lesbos
Sappho, de Lesbos
Sappho, Lesbia
Sappho, Lyrica
Sappho, Mytilenaea
Sappho, of Lesbos
Sappho, of Mytilene
Sappho, von Eresos
Sappho, von Lesbos
Sappho, von Mytilene
Sapphus
Saffo
Psappho
Lesbos, Sappho von</t>
  </si>
  <si>
    <t xml:space="preserve">Barbiellini, Eredi</t>
  </si>
  <si>
    <t xml:space="preserve">Hesiodus, Ascraeus
Hesiodus, Epicus
Hesiodos, Askraios
Hesiodos, von Askra
Hesiodos, Epischer Dichter
Hesiodos, von Kyme
Hesiodos, Dichter
Esiodo
Hesiodo
Hesiodos
Hesiodos, ho Askraios
Esiodo, Ascraeo
Hezyod
Hesiodus, Askra
Hesiod
Isiodos, ho Askraios
Hesiodus, Ascreus
Eracle
Pseudo-Esiodo</t>
  </si>
  <si>
    <t xml:space="preserve">Eckhard, Paul J.</t>
  </si>
  <si>
    <t xml:space="preserve">Vielruß, M.</t>
  </si>
  <si>
    <t xml:space="preserve">Stabsprediger</t>
  </si>
  <si>
    <t xml:space="preserve">Eckhard, Paul Jacob
Eccardus, Paulus Jacobus
Eccardus, Paulus J.</t>
  </si>
  <si>
    <t xml:space="preserve">Rumpf, Christian Friedrich</t>
  </si>
  <si>
    <t xml:space="preserve">Schümberg, Johann Heinrich</t>
  </si>
  <si>
    <t xml:space="preserve">Rumpff, Christ. Friedr.
Rumpff, Christoph Friedrich
Rumpf, Christ. Frider.</t>
  </si>
  <si>
    <t xml:space="preserve">Boetius, Johann Theodor</t>
  </si>
  <si>
    <t xml:space="preserve">Steinwehr, Wolf Balthasar Adolf von</t>
  </si>
  <si>
    <t xml:space="preserve">Boetius, Johannes Theodorus
Boetius, Joannes Theodorus
Boetius, Jo. Theod.
Boetius, Joh. Theod.
Boetius, Jo. Theodorus
Boetius, Johannes Theodor
Boethius, Johann Theodor
Boethius, Johannes Theodor
I. T. B.
J. T. B.</t>
  </si>
  <si>
    <t xml:space="preserve">Hübner, Martin</t>
  </si>
  <si>
    <t xml:space="preserve">Steinwehr, Wolf B. de
Steinwehr, Wolf B. von
Steinwehr, Wolf Balthasar Adolphus
Steinwehr, Wolf Balthasar Adolph von
Steinwehr, W. B. A. von
Steinwehr, M. W. B. A. von
Steinwehr, Wolf Balthasar Adolphus de
Steinvvehr, Wolf Balthasar Adolpho de
Steinwehr, Wolf Balthasar Adolph
Steinweher, Wolf Balthasar Adolf von</t>
  </si>
  <si>
    <t xml:space="preserve">Bologna</t>
  </si>
  <si>
    <t xml:space="preserve">Albergati Capacelli, Pirro</t>
  </si>
  <si>
    <t xml:space="preserve">c1375</t>
  </si>
  <si>
    <t xml:space="preserve">Bischof und Diplomat</t>
  </si>
  <si>
    <t xml:space="preserve">Capacelli, Pirro A.
Albergati, Pirro C.
Albergati-Capacelli, Pirro</t>
  </si>
  <si>
    <t xml:space="preserve">Elisa</t>
  </si>
  <si>
    <t xml:space="preserve">
Albergati, Nicolaus
Albergatus, Nicolaus
Albergati, Nicholaes
Albergatis, Nicolaus de
Nicolaus, de Albergatis
Nicolas, Albergati
Nicolaus, Albergati
Nicolaus, Albergatus
Albergati, Nicolas
Albergati, Nicolai</t>
  </si>
  <si>
    <t xml:space="preserve">http://friedensbilder.gnm.de/content/frieden_object17b6ff</t>
  </si>
  <si>
    <t xml:space="preserve">Rospigliosi, Giulia</t>
  </si>
  <si>
    <t xml:space="preserve">http://friedensbilder.gnm.de/content/frieden_object59dec
http://friedensbilder.gnm.de/content/frieden_object17cff5</t>
  </si>
  <si>
    <t xml:space="preserve">Komarek, Vittoria</t>
  </si>
  <si>
    <t xml:space="preserve">Komarek, Lodomilla</t>
  </si>
  <si>
    <t xml:space="preserve">Predieri, Luca Antonio</t>
  </si>
  <si>
    <t xml:space="preserve">Wappler, Gerlinde</t>
  </si>
  <si>
    <t xml:space="preserve">Predieri, Luca
Predieri, A.
Predieri, Luca A.</t>
  </si>
  <si>
    <t xml:space="preserve">Christian I., Sachsen-Merseburg, Herzog</t>
  </si>
  <si>
    <t xml:space="preserve">Feller, Joachim</t>
  </si>
  <si>
    <t xml:space="preserve">Christian, Berg, Herzog
Christian, Cleve, Herzog
Christian, Kleve, Herzog
Christian I., Sachsen, Herzog
Christian, Sachsen, Herzog
Christian, Sachsen-Merseburg, Herzog
Christian, Saxonia, Dux
Christian, Stift Merseburg, Administrator
Christian, Westfalen, Herzog
Christianus, Martisburgum, Episcopus
Christianus I., Sachsen, Herzog
Christianus, Saxonia, Dux</t>
  </si>
  <si>
    <t xml:space="preserve">Fellerus, Joachimus F.
Fellerus, L. Joachimus
Dermasius, Franciscus
Franziskus Dermasius
Cholander
J. F.
L. J. F.
L. J. F. P. P.
L. J. F. P. P. P.
Fellerus, Ioachimus
Fellerus, Joachimus
Feller, Joachim L.
Fellerus, Joach.</t>
  </si>
  <si>
    <t xml:space="preserve">David
David, Propheta
Pseudo-David
David, Israel, Rex
Dabit, Kral</t>
  </si>
  <si>
    <t xml:space="preserve">http://friedensbilder.gnm.de/content/frieden_object102cb6
http://friedensbilder.gnm.de/content/frieden_object178eb6
http://friedensbilder.gnm.de/content/frieden_object102f6a
http://friedensbilder.gnm.de/content/frieden_object60250
http://friedensbilder.gnm.de/content/frieden_object12307d</t>
  </si>
  <si>
    <t xml:space="preserve">Möller, Vincent</t>
  </si>
  <si>
    <t xml:space="preserve">Endter, Wolfgang
Endterus, Wolfgangus
Endter, Wolffgang</t>
  </si>
  <si>
    <t xml:space="preserve">Vendsome, Louis</t>
  </si>
  <si>
    <t xml:space="preserve">Louis XIII., France, King
Louys XIII., France, Roi
Louys XIII., France, Roy
Ludovicus XIII., Gallia, Rex
Ludovicus XIII., Gallia et Navarra, Rex
Louis XIII., France, Roy
Louis XIII., France et Navarre, Roi
Ludovicus, Justus
Ludovicus, Iustus
Lodovicus XIII., Gallia, Rex
Luis XIII., Francia, Rey
Lovis XIII., France, Roi
Lovis, le Iuste
Louis XIII.
Ludovicus XIII.
Luigi XIII., Francia, Re
Ludovicus XIII., Francia et Navarra, Rex
Ludwig, der Gerechte
Ludovicus XIII., Galliae et Navarrae, Rex
Lovvys XIII., Bourbon, Coninck
Louis XIII., France, Roi
Louis XIII, Roi de France
Louis XIII, King of France
Ludwig XIII, Roi de France
Ludwig XIII, King of France
Luigi XIII, Roi de France
Luigi XIII, King of France
</t>
  </si>
  <si>
    <t xml:space="preserve">http://friedensbilder.gnm.de/content/frieden_object18fa3c</t>
  </si>
  <si>
    <t xml:space="preserve">Boreel, Willem</t>
  </si>
  <si>
    <t xml:space="preserve">Ferdinand III., Alba, Herzog</t>
  </si>
  <si>
    <t xml:space="preserve">Boreel, Guillaume
Borelius, Guilielmus
Boreel, Wilhelm</t>
  </si>
  <si>
    <t xml:space="preserve">Mose, Biblische Person</t>
  </si>
  <si>
    <t xml:space="preserve">
Toledo d'Alba, Fernando A. de
Alba, Fernando A. de
Alba, Ferdinand von
Toledo D'Alba, Fernando A. de
Alvarez de Toledo d'Alba, Fernando
Alba, Fernando d'
Toledo d'Alba, Fernando A.
Toledo y Pimentel, Fernando A.
Pimentel, Fernando A. de
Toledo d'Alba, Fernando Alvarez de
Alba, Fernando Alvarez de
Alvarez d'Alba, Fernando
Ferdinandus III., Alba, Herzog
Fernando III., Alba, Duque
Alba, Fernando Alvarez de Toledo, duque de, Staatsmann, Feldherr
Alvarez de Toledo, Fernando, duque de Alba, Staatsmann, Feldherr
Toledo, Fernando Alvarez de, duque de Alba, Staatsmann, Feldherr</t>
  </si>
  <si>
    <t xml:space="preserve">http://friedensbilder.gnm.de/content/frieden_object102f6a
http://friedensbilder.gnm.de/content/frieden_object31cc1</t>
  </si>
  <si>
    <t xml:space="preserve">Rahel</t>
  </si>
  <si>
    <t xml:space="preserve">Moses, Biblische Person
Moyses, Biblische Person
Moses, Propheta, Biblische Person
</t>
  </si>
  <si>
    <t xml:space="preserve">http://friedensbilder.gnm.de/content/frieden_object102f6a
http://friedensbilder.gnm.de/content/frieden_object1231fa
http://friedensbilder.gnm.de/content/frieden_objecteb9b9</t>
  </si>
  <si>
    <t xml:space="preserve">Tournes, Jean Antoine de</t>
  </si>
  <si>
    <t xml:space="preserve">http://friedensbilder.gnm.de/content/frieden_object102f6a</t>
  </si>
  <si>
    <t xml:space="preserve">Tournes, Samuel de</t>
  </si>
  <si>
    <t xml:space="preserve">Tournes, Jean-Antoine de
Tournes, Johannes Antonius de
Tournes, Joannes Antonius de
Tournes, Joan. Antonius de</t>
  </si>
  <si>
    <t xml:space="preserve">Villac, Louis de</t>
  </si>
  <si>
    <t xml:space="preserve">Tournes, Samuel de I.
Tournes, Samuel, I.
Tornes, Samuel</t>
  </si>
  <si>
    <t xml:space="preserve">Louis VIII., France, Roi</t>
  </si>
  <si>
    <t xml:space="preserve">De Villac, Louiss</t>
  </si>
  <si>
    <t xml:space="preserve">
Ludovik VIII., Franzija, Koro³
Ludovicus VIII., Francia, Rex
Louis, le Lion
</t>
  </si>
  <si>
    <t xml:space="preserve">http://friedensbilder.gnm.de/content/frieden_object14854e</t>
  </si>
  <si>
    <t xml:space="preserve">Blanche, France, Reine</t>
  </si>
  <si>
    <t xml:space="preserve">Louis VIIII., France, Roi
Ludwig, der Heilige
Ludovik VIIII., Franzija, Koro³
Ludovicus, Sanctus
Ludovicus VIIII., Francia, Rex
Saint Louis
Louis, Saint
Ludovicus VIIII., Gallia, Rex
Louis IX., France, Roi
Louys, Saint
Louys IX., France, Roi
</t>
  </si>
  <si>
    <t xml:space="preserve">Konstantin I., Römisches Reich, Kaiser</t>
  </si>
  <si>
    <t xml:space="preserve">
Blanka, von Kastilien
Blanche, de France
Blanche, Castille, Princesse
Blanche, Castille, Infante
Blanche, de Castille
Blanca, de Francia
Blanca, de Castilla
Blancha, Regina Francorum
Blancha, Uxor Ludovici VIII Regis
</t>
  </si>
  <si>
    <t xml:space="preserve">Zunner, Johann David</t>
  </si>
  <si>
    <t xml:space="preserve">Haase, Johann</t>
  </si>
  <si>
    <t xml:space="preserve">
Zunner, Johann David II.
Zunnerus, Joannes David II
Zunnerus, Johannes David II.
Zunnerus, Johannes Davidus</t>
  </si>
  <si>
    <t xml:space="preserve">Magdalena Sibylla, Sachsen, Kurfürstin, 1587-1659</t>
  </si>
  <si>
    <t xml:space="preserve">Haaß, Johann
Hasius, Johannes</t>
  </si>
  <si>
    <t xml:space="preserve">Ulm</t>
  </si>
  <si>
    <t xml:space="preserve">Kühn, Balthasar</t>
  </si>
  <si>
    <t xml:space="preserve">Buchdrucker</t>
  </si>
  <si>
    <t xml:space="preserve">http://d-nb.info/gnd/121489116Ulmer Buchdrucker, Buchhändler und Verleger. Lernte bei Martin Spangenberg in Erfurt; dann 5 Jahre auf Wanderschaft. Heiratete 1637 die Witwe Johann Sebastian Meders in Ulm und führte gegen ein Jahresgehalt von 40 Gulden vom Ulmer Rat die Druckerei Meders fort. Nach seinem Tod übernahm sie sein Sohn Christian Balthasar Kühn</t>
  </si>
  <si>
    <t xml:space="preserve">http://friedensbilder.gnm.de/content/frieden_object102c29</t>
  </si>
  <si>
    <t xml:space="preserve">Erfurt</t>
  </si>
  <si>
    <t xml:space="preserve">Wächtler, Kaspar</t>
  </si>
  <si>
    <t xml:space="preserve">Rappoldt, Johann</t>
  </si>
  <si>
    <t xml:space="preserve">Rappoldtus, Johannes</t>
  </si>
  <si>
    <t xml:space="preserve">Zscheiper, Georg</t>
  </si>
  <si>
    <t xml:space="preserve">Köpping, Bartholomäus</t>
  </si>
  <si>
    <t xml:space="preserve">Olearius, Johann Gottfried</t>
  </si>
  <si>
    <t xml:space="preserve">Wittigau, Johann</t>
  </si>
  <si>
    <t xml:space="preserve">Olearius, Ioannes Gottfried
Olearius, Joh. Gottfried
J. G. O.
J. G. O. A. S.
O., J. G.
Olearius, Johann. Gottfried
Olearius, Joh. Gottfr.
Olearius, Joh. Gottfrid.
Olearius, Johannes Gottfridus
Olearius, Johannes Gottfried
Olearius, Johann Gottfried, Poet</t>
  </si>
  <si>
    <t xml:space="preserve">Georg Wilhelm, Brandenburg, Kurfürst</t>
  </si>
  <si>
    <t xml:space="preserve">Wittigau, Johannes
Wittgau, Johann
Wittgau, Johannes
Wittgaw, Johann
Wittigaw, Johannes</t>
  </si>
  <si>
    <t xml:space="preserve">Schultes, Johann</t>
  </si>
  <si>
    <t xml:space="preserve">http://friedensbilder.gnm.de/content/frieden_object2dc3c
http://friedensbilder.gnm.de/content/frieden_object5b473</t>
  </si>
  <si>
    <t xml:space="preserve">Pfeiffer, Michael</t>
  </si>
  <si>
    <t xml:space="preserve">Schultes, Hans
Schultes, Hans, d.J.
Schultes, Johannes</t>
  </si>
  <si>
    <t xml:space="preserve">Stock, Johann Adolph</t>
  </si>
  <si>
    <t xml:space="preserve">Piperus
Piper, Michael
Piperus, Michael</t>
  </si>
  <si>
    <t xml:space="preserve">Schilling, Johann Gottfried</t>
  </si>
  <si>
    <t xml:space="preserve">Stock, J. A.
Stock, Johann Adolf
J. A. S.</t>
  </si>
  <si>
    <t xml:space="preserve">Fränkel, David Hirschel </t>
  </si>
  <si>
    <t xml:space="preserve">http://d-nb.info/gnd/100342515RabbinerTalmudistLebensdaten: 1707-1762&amp;nbsp;</t>
  </si>
  <si>
    <t xml:space="preserve">Burnet, Gilbert</t>
  </si>
  <si>
    <t xml:space="preserve">Wilhelm III., Sachsen, Herzog</t>
  </si>
  <si>
    <t xml:space="preserve">Burnet
Burnet, G.
Burnet, ...
Burnett, Gilbert
Burnet, Gilbertus
Gilbert
Burnett</t>
  </si>
  <si>
    <t xml:space="preserve">
Wilhelm, der Tapfere
Wilhelm III., Meißen, Markgraf
Wilhelm, Meißen, Markgraf
Guillaume, le Courageux
Guillaume III., Luxembourg, Duc
Guillaume, Luxembourg, Duc
Guillaume III., Thuringe, Landgrave
Guillaume, Thuringe, Landgrave
Wilhelm III., Luxemburg, Herzog
Wilhelm, Luxemburg, Herzog</t>
  </si>
  <si>
    <t xml:space="preserve">http://friedensbilder.gnm.de/content/frieden_object1029ef</t>
  </si>
  <si>
    <t xml:space="preserve">Schütz, Heinrich</t>
  </si>
  <si>
    <t xml:space="preserve">
Fridericus, Placidus</t>
  </si>
  <si>
    <t xml:space="preserve">Georg Friedrich, Mainz, Erzbischof</t>
  </si>
  <si>
    <t xml:space="preserve">Georgius Fridericus, Mainz, Erzbischof
Greiffenclau-Vollraths, Georg
Greiffenclau von Vollraths, Georg Friedrich
Greiffenklaw a Vollraths, Georgius Fridericus
Vollraths, Georg Friedrich Greiffenclau-
Greiffenklau von Vollraths, Georg Friedrich
Greiffenclau von Vollrads, Georg Friedrich
Vollrads, Georg Friedrich Greiffenclau von
Greiffenklau zu Volrath, Georg Friedrich von
Georg Friedrich, Worms, Bischof
Georgius Fridericus, Moguntinae Archiepiscopus</t>
  </si>
  <si>
    <t xml:space="preserve">http://friedensbilder.gnm.de/content/frieden_object19a796</t>
  </si>
  <si>
    <t xml:space="preserve">Michael, Gregorius</t>
  </si>
  <si>
    <t xml:space="preserve">
Juan IV., Portugal, Rey
John IV., Portugal, King
John IV, King of Portugal
</t>
  </si>
  <si>
    <t xml:space="preserve">Göpner, Melchior</t>
  </si>
  <si>
    <t xml:space="preserve">Michaelis, Gregor
Michael, Gregor
Michaelis, Gregorius</t>
  </si>
  <si>
    <t xml:space="preserve">König, Conrad</t>
  </si>
  <si>
    <t xml:space="preserve">Richter, Paul Emanuel</t>
  </si>
  <si>
    <t xml:space="preserve">Pseudo-Salomon
Salemon, Israel, Roi
Salomo
Salomo, Israel, Rex
Salomo, Judaeorum Rex
Salomon
Salomon, Filius Davidi
Solomo
Solomon
Schelomo
Salomon, Israel, Rex
Salomun
Salomon, Roi d'Israel
Salomon, King of Israel</t>
  </si>
  <si>
    <t xml:space="preserve">http://friedensbilder.gnm.de/content/frieden_object12307d</t>
  </si>
  <si>
    <t xml:space="preserve">Wernick, Christian</t>
  </si>
  <si>
    <t xml:space="preserve">Richter, Paolo Emmanuello
Richter, Paul Emmanuel
Richterus, Paulus Emanuel</t>
  </si>
  <si>
    <t xml:space="preserve">Poggi, Gioseppe Francesco Maria</t>
  </si>
  <si>
    <t xml:space="preserve">Querini, Giulio Cesare Maria</t>
  </si>
  <si>
    <t xml:space="preserve">Meister, Johann Heinrich</t>
  </si>
  <si>
    <t xml:space="preserve">Poetsch, Gotthard</t>
  </si>
  <si>
    <t xml:space="preserve">Le Maitre, Jean Henri
Le Maitre, Jean Pierre
Meisterus, Ioannes Henricus
Meister, Ioannes Henricus
Meister, Johannes Heinrich
Le Maitre, Jean-Henri
Meisterus, Joannes Henricus
Meisterus, Johannes Henricus
Meister, Johann H.
Mestraus, Ioannes H.
Meister, Heinrich
Meister, Hans Heinrich
Meister, Jean Henri
</t>
  </si>
  <si>
    <t xml:space="preserve">Recaldini, Giovanni</t>
  </si>
  <si>
    <t xml:space="preserve">Abati, Antonio</t>
  </si>
  <si>
    <t xml:space="preserve">Mülbe, Johann Philipp</t>
  </si>
  <si>
    <t xml:space="preserve">Abati, A.
Abbati, Antonio</t>
  </si>
  <si>
    <t xml:space="preserve">Staedel, Josias</t>
  </si>
  <si>
    <t xml:space="preserve">Tetzschner, Johann Karl</t>
  </si>
  <si>
    <t xml:space="preserve">
Stedelius, Josias
Stedel, Josias
Staedelius, Josias
Stadel, Josias</t>
  </si>
  <si>
    <t xml:space="preserve">Schulze, Georg</t>
  </si>
  <si>
    <t xml:space="preserve">Tetschner, Johann Karl
Tetzschner, ...
Tetzschner, Jean Charles
Tetzschner, Johann Carl</t>
  </si>
  <si>
    <t xml:space="preserve">Schönburg-Hartenstein, Otto Albrecht von</t>
  </si>
  <si>
    <t xml:space="preserve">Schulze, George
Schultze, Georg</t>
  </si>
  <si>
    <t xml:space="preserve">Schönburg, Veit VI.</t>
  </si>
  <si>
    <t xml:space="preserve">Voigt, Georg</t>
  </si>
  <si>
    <t xml:space="preserve">Trommer, David</t>
  </si>
  <si>
    <t xml:space="preserve">Voigt, Georgius</t>
  </si>
  <si>
    <t xml:space="preserve">Baumann, Christoph</t>
  </si>
  <si>
    <t xml:space="preserve">Drommer, David</t>
  </si>
  <si>
    <t xml:space="preserve">Baumannus, Christophorus</t>
  </si>
  <si>
    <t xml:space="preserve">
Magdalena Sibylla
Magdalena Sibylla, Sachsen, Herzogin, 1612-1687
Magdalena Sibylla, Sachsen, Herzogin
</t>
  </si>
  <si>
    <t xml:space="preserve">Zimmermann, Gottfried</t>
  </si>
  <si>
    <t xml:space="preserve">
Anna Sophia, Schleswig, Herzogin
Anna Sophia, Norwegen, Erbprinzessin
Anne Sophie, Norwegen, Erbprinzessin
Anna Sophia, Danmark og Norge, Dronning</t>
  </si>
  <si>
    <t xml:space="preserve">Grosse, Johan</t>
  </si>
  <si>
    <t xml:space="preserve">Zimmermannus, Gothofredus
Zimmermannus, Godofredus</t>
  </si>
  <si>
    <t xml:space="preserve">Creide, Hartmann</t>
  </si>
  <si>
    <t xml:space="preserve">Schmalhertz, Valentin</t>
  </si>
  <si>
    <t xml:space="preserve">Drucker
Verleger</t>
  </si>
  <si>
    <t xml:space="preserve">Creidius, Hartmann
Creidius, Hartmannus
Creydius, Hartmannus
Creid, Hartmann</t>
  </si>
  <si>
    <t xml:space="preserve">Stenhusen, Cornelius</t>
  </si>
  <si>
    <t xml:space="preserve">Schmalhertzius, Valentinus
Smalherz, Valentin</t>
  </si>
  <si>
    <t xml:space="preserve">Uhr, Jürgen</t>
  </si>
  <si>
    <t xml:space="preserve">Eckhard, Melchior Silvester</t>
  </si>
  <si>
    <t xml:space="preserve">Weller, Rudolph</t>
  </si>
  <si>
    <t xml:space="preserve">Ecker, Melchior Silvester
Eckher, Melchior Silvester</t>
  </si>
  <si>
    <t xml:space="preserve">Friedrich I., Hessen-Homburg, Landgraf</t>
  </si>
  <si>
    <t xml:space="preserve">Molsdorff, Rudolphus von
Weller, von Molsdorff Rudolphus</t>
  </si>
  <si>
    <t xml:space="preserve">Beyer, Johannes</t>
  </si>
  <si>
    <t xml:space="preserve">Friedrich I., Hessen-Darmstadt, Landgraf
Friedrich, Hassia, Landgravius
Fridericus I., Hessen-Darmstadt, Landgraf
Fridericus, Hassia, Landgravius</t>
  </si>
  <si>
    <t xml:space="preserve">Humm, Anton</t>
  </si>
  <si>
    <t xml:space="preserve">Bayer, Johann
Bayer, Johannes
Bayerus, Johannes
Bayr, Johann
Beijer, Johannes
Beyer, Johann
Beyerus, Joannes</t>
  </si>
  <si>
    <t xml:space="preserve">Dedekind, Friedrich Melchior</t>
  </si>
  <si>
    <t xml:space="preserve">Hummen, Anthonius
Hummius, Anthonius
Hummius, Antonius</t>
  </si>
  <si>
    <t xml:space="preserve">Bauer, Johann Andreas</t>
  </si>
  <si>
    <t xml:space="preserve">Dedekind, Friederich Melchior
Dedekindt, Friederich Melchior
Dedekindt, Friedrich Melchior
Dedekindus, Friderich-Melchior
Dedekindus, Fridericus Melchior</t>
  </si>
  <si>
    <t xml:space="preserve">Grynäus, Jean</t>
  </si>
  <si>
    <t xml:space="preserve">Bauerius, Johann Andreas
Baverius, Johann Andreas
Bauer, Joh. Andr.</t>
  </si>
  <si>
    <t xml:space="preserve">Händel, Georg Friedrich</t>
  </si>
  <si>
    <t xml:space="preserve">Croft, William</t>
  </si>
  <si>
    <t xml:space="preserve">Ellmer, Johann Conrad</t>
  </si>
  <si>
    <t xml:space="preserve">Friedrich, der Weise, 1463-1525
Fridericus III., Saxonia, Dux
Fredericus, Saxonia, Dux
Fridericus, Sapiens
Friedrich, der Weise
Frederick III, Elector of Saxony
Fridericus III, Dux Saxoniae
</t>
  </si>
  <si>
    <t xml:space="preserve">Köberle, Balthasar</t>
  </si>
  <si>
    <t xml:space="preserve">
Ellmer, Johann Konrad
Ellmer, Johannes Conrad
Ellmer, Johannes Konrad
Ellmer, Johann
Ellmer, Johannes</t>
  </si>
  <si>
    <t xml:space="preserve">Aaron</t>
  </si>
  <si>
    <t xml:space="preserve">Sande, Johann Maximilian von</t>
  </si>
  <si>
    <t xml:space="preserve">Aron</t>
  </si>
  <si>
    <t xml:space="preserve">Pinelli, Giovanni Pietro</t>
  </si>
  <si>
    <t xml:space="preserve">Sand, Johann Maximilian von
Sand, Joh. Maximilian von
Sand, Jean Maxemilian
Sande, Dominicum
Sande, Io. Maximil.
Sande, Jean Maximilien
Sande, Joannes Maximilianus
Sande, Johannes Maximilianus</t>
  </si>
  <si>
    <t xml:space="preserve">Renzi, Anna</t>
  </si>
  <si>
    <t xml:space="preserve">Pinelli, Gio. Pietro
Pinellus, Io. Petrus
Pinellus, Joannes Petrus</t>
  </si>
  <si>
    <t xml:space="preserve">Fusconi, Giovanni B.</t>
  </si>
  <si>
    <t xml:space="preserve">Rentia, Anna
Renzini, Anna</t>
  </si>
  <si>
    <t xml:space="preserve">Risaliti, Giovanni </t>
  </si>
  <si>
    <t xml:space="preserve">Fusconi, Gio. Battista
Fusconi, Giovanni Battista</t>
  </si>
  <si>
    <t xml:space="preserve">Metastasio, Pietro</t>
  </si>
  <si>
    <t xml:space="preserve">Goetze, Johann Melchior</t>
  </si>
  <si>
    <t xml:space="preserve">Metastase
Metastasio, P. A. G.
Metastasio, Piedro
Metastasio, Pietro di
Metastase, Pierre
Metastasio, Antonio Pietro
Metastazyusz, Piotr
Metastasio, Peter
Metastasio, Petro
Metastatio, Pietro
Metastasios, Pietro
Bonaventura Trapassi, Pietro Antonio Domenico
Metastasio, Pietro A.
Metastasio, Pietro B.
Metastasio, Pierre
Metastasio, Pietro Antonio
Metastasio, Pietro Antonio Domenico
Metastasio, Pietro Antonio Domenico Bonaventura
Metastasio, Pietro Antonio Domenico Buonaventura
Metastasio, Pietro Bonaventura
Metastazio, P.
Metastazio, Pietro
Metastazy, Piotr
Metastasio Romano, Pietro
Romano, Pietro Metastasio
Metastase, Pietro
Metastaso, Pietro
Corasio, Artino
Metastasius, Petrus
Metastasio
Metastasios
Metastassio
Metastasio, Pedro
Trapassi, P.
Trapassi, Pietro Antonio
Trapassi, Pietro Antonio Domenico Buonaventura
Trapassi, Antonio Domenico Bonaventura
Trapassi, Pietro A.
Trapassi, Pietro Bonaventura
Trapassi, Pietro
Trapassi, Pietro Antonio Domenico Bonaventura
Trapassi Gallastri, Pietro Antonio
Trapassi Metastasio, Pietro
Trapasisi, Pietro
Trapasso, Pietro
Metastase, Pedro
Metastase, Piedro
Matastasio, Pietro
Metastaßio, Pietro
Metastaßio, Peter
Methastasio, Peter
Methastasius, Peter
Metasio, P. A. O.
Gallastri, Pietro Antonio Trapassi</t>
  </si>
  <si>
    <t xml:space="preserve">Harmsen, Diedrich Anton</t>
  </si>
  <si>
    <t xml:space="preserve">Goetze, Johannes Melchior
Goeze, Johann Melchior
Gutfreundt, Irenaeus Fridlibius
Gutfreund, Irenaeus Fridlibius
Boez, Johann Melchior
</t>
  </si>
  <si>
    <t xml:space="preserve">Pingeling, Thomas Albrecht</t>
  </si>
  <si>
    <t xml:space="preserve">Harmsen, D. A.
Harmsen, Diderich Anton
Harmsen, Diederich Anthon
Harmsen, Diederich Anton
Harmsen, Diet. Antonius
Harmsen, Dieterich Anton
Harmsen, Dietrich Anton
Harmsenius, Didericus Antonius</t>
  </si>
  <si>
    <t xml:space="preserve">Pingeling, Gottfried Christian</t>
  </si>
  <si>
    <t xml:space="preserve">Pingeling, T. A.
Pingeling, F. A.
Pingeling, ..., Jun.
Pingeling, ...</t>
  </si>
  <si>
    <t xml:space="preserve">Tschorn, Christoph</t>
  </si>
  <si>
    <t xml:space="preserve">Pingeling, Gottfried C.
Pingeling, G. C.
Pingeling</t>
  </si>
  <si>
    <t xml:space="preserve">Buagni, Giovanni Francesco</t>
  </si>
  <si>
    <t xml:space="preserve">Tschorn, Christophorus</t>
  </si>
  <si>
    <t xml:space="preserve">Navetta, Domenico</t>
  </si>
  <si>
    <t xml:space="preserve">Buagni, Gianfrancesco
Buagni, Johannes Franciscus de
Buagnis, Joannes Franciscus de
Buagnis, Johannes Franciscus de</t>
  </si>
  <si>
    <t xml:space="preserve">hl. Markus, Patron der Stadt Venedig</t>
  </si>
  <si>
    <t xml:space="preserve">hl. Geminiano, Patron der Stadt Modena</t>
  </si>
  <si>
    <t xml:space="preserve">http://friedensbilder.gnm.de/content/frieden_object1b8f99</t>
  </si>
  <si>
    <t xml:space="preserve">hl. Anselm, Patron der Stadt Mantua</t>
  </si>
  <si>
    <t xml:space="preserve">hl. Georg, Patron der Stadt Genua</t>
  </si>
  <si>
    <t xml:space="preserve">hl. Ambrosius, Patron der Stadt Mailand</t>
  </si>
  <si>
    <t xml:space="preserve">hl. Januarius, Patron der Stadt Neapel</t>
  </si>
  <si>
    <t xml:space="preserve">hl. Rosalia von Palermo</t>
  </si>
  <si>
    <t xml:space="preserve">Heinrich X., Reuß-Lobenstein, Graf</t>
  </si>
  <si>
    <t xml:space="preserve">Ritzsch, Gregorius</t>
  </si>
  <si>
    <t xml:space="preserve">
Heinrich X., Reuß-Gera, Graf
Heinrich, Reuß-Lobenstein, Graf
Heinrich X., Reuß-Plauen, Graf
Heinricus X., Iunior, Ruthenus</t>
  </si>
  <si>
    <t xml:space="preserve">Doll, Jasper</t>
  </si>
  <si>
    <t xml:space="preserve">Ritzschen, Gregorius
Ritzsch, Gregor
Ritsch, Gregor
Ritsch, Gregorius
G. R.
G. R. B.
R., G.
Ritzschius, Gregorius</t>
  </si>
  <si>
    <t xml:space="preserve">Streso, Casparus</t>
  </si>
  <si>
    <t xml:space="preserve">Dol, Casparus
Doll, Casparus</t>
  </si>
  <si>
    <t xml:space="preserve">Cats, Jacob</t>
  </si>
  <si>
    <t xml:space="preserve">Streso, Caspar
Streso, Kaspar</t>
  </si>
  <si>
    <t xml:space="preserve">Selle, Thomas</t>
  </si>
  <si>
    <t xml:space="preserve">Herbst, Johann Andreas</t>
  </si>
  <si>
    <t xml:space="preserve">Doles, Johann Friedrich </t>
  </si>
  <si>
    <t xml:space="preserve">Pratje, Johann Heinrich</t>
  </si>
  <si>
    <t xml:space="preserve">Rantzow, Detleff</t>
  </si>
  <si>
    <t xml:space="preserve">Pratje, Johannes Henricus
Pratje, Johann H.
Pratje, Johannes H.
Pratie, Johann Heinrich
Pratie, Ioannes Henricus
Pratie, Johann H.
Pratie, Ioannes H.</t>
  </si>
  <si>
    <t xml:space="preserve">Rantzau, Henrik</t>
  </si>
  <si>
    <t xml:space="preserve">Rantzovius, Detlevus
Rantzow, Detlef
Ranzovius, Detlevus
Rantzau, Detlef zu
Rantzau, Detlef
Ranzow, Detlef</t>
  </si>
  <si>
    <t xml:space="preserve">Wurzler, Johann Christoph</t>
  </si>
  <si>
    <t xml:space="preserve">Rantzau, Heinrich
Rantzow, Heinrich
Rantzau, Heinrich d.J.</t>
  </si>
  <si>
    <t xml:space="preserve">Seleukos II. </t>
  </si>
  <si>
    <t xml:space="preserve">Ptolemaios, Euergetes
Ptolemaios III., Evergetes, I.
Ptolemaeus III., Evergetes, I.
Ptolemaeus, Epigrammaticus
Ptolemaeus I., Evergetes
Ptolemaeus I., Euergetes
Ptolemaeus III., Evergetae, Rex
Ptolemaeus III., Euergetes, Rex
</t>
  </si>
  <si>
    <t xml:space="preserve">http://friedensbilder.gnm.de/content/frieden_object5a942</t>
  </si>
  <si>
    <t xml:space="preserve">Ostermann, Ivan von</t>
  </si>
  <si>
    <t xml:space="preserve">Whitworth, Charles Whitworth</t>
  </si>
  <si>
    <t xml:space="preserve">Potemkin, Grigorij A.</t>
  </si>
  <si>
    <t xml:space="preserve">Whitworth, Charles
Vhitvorth, Charles
Vitvorth, Charles</t>
  </si>
  <si>
    <t xml:space="preserve">Bernhard, von Sachsen-Weimar, Feldherr</t>
  </si>
  <si>
    <t xml:space="preserve">Potemkin, Grigorij Aleksandrowitsch
Pot'omkin, Hryhorij
Pot'omkin, Hryhorij O.
Potemkin, G. A.
Potemkin, Gregory
Potemkin, Grigorii Aleksandrovich
Pot'omkin-Tavrijs'kij, Hryhorij O.
Tavrijs'kij, Hryhorij O. Pot'omkin-
Potjomkin, Grigori A.
Tawrotschewskij, Grigorij A. Potemkin
Potemkin Tawrotschewskij, Grigorij A.
Potemkin, Grigory
Potemkin, Grigory, Prince
</t>
  </si>
  <si>
    <t xml:space="preserve">Padova</t>
  </si>
  <si>
    <t xml:space="preserve">Guadagni, Gaetano</t>
  </si>
  <si>
    <t xml:space="preserve">Lodi</t>
  </si>
  <si>
    <t xml:space="preserve">Tibaldi, Giuseppe</t>
  </si>
  <si>
    <t xml:space="preserve">Guadagni, Cajetan
Guadagni, Cosimo Gaetano</t>
  </si>
  <si>
    <t xml:space="preserve">Gironi, Giuseppe</t>
  </si>
  <si>
    <t xml:space="preserve">Bascarini, Giovanni</t>
  </si>
  <si>
    <t xml:space="preserve">Donghi, Stefano</t>
  </si>
  <si>
    <t xml:space="preserve">Savoia, Ascanio Pio, di</t>
  </si>
  <si>
    <t xml:space="preserve">c.1570</t>
  </si>
  <si>
    <t xml:space="preserve">Ferrara</t>
  </si>
  <si>
    <t xml:space="preserve">c.1649</t>
  </si>
  <si>
    <t xml:space="preserve">Goretti, Antonio</t>
  </si>
  <si>
    <t xml:space="preserve">[1605]</t>
  </si>
  <si>
    <t xml:space="preserve">Guitti, Francesco</t>
  </si>
  <si>
    <t xml:space="preserve">Architekt und Bühnenbildner</t>
  </si>
  <si>
    <t xml:space="preserve">Pio di Savoia, Ascanio</t>
  </si>
  <si>
    <t xml:space="preserve">Autor</t>
  </si>
  <si>
    <t xml:space="preserve">Dongo, Giovanni Stefano</t>
  </si>
  <si>
    <t xml:space="preserve">päpstlicher Legat in Ferrara</t>
  </si>
  <si>
    <t xml:space="preserve">Di Savoia, Ascanio Pio
Savoia, Ascanio Pio di</t>
  </si>
  <si>
    <t xml:space="preserve">Lucius, Jacob</t>
  </si>
  <si>
    <t xml:space="preserve">Cardinale Dongo, Giovanni Stefano</t>
  </si>
  <si>
    <t xml:space="preserve">Dürr, Hans-Gerhard</t>
  </si>
  <si>
    <t xml:space="preserve">
Lucius, Jacobus, Junior
Lucius, Jacob II.
Lucius, Jacobus II.
Lucius, Jacobus
Lucius, Jakob
Lucius, Jakob II.</t>
  </si>
  <si>
    <t xml:space="preserve">Kindermann, Johann Erasmus</t>
  </si>
  <si>
    <t xml:space="preserve">Fei, Giacomo</t>
  </si>
  <si>
    <t xml:space="preserve">Kinderman, Johannes Erasmus
Kindermann, Johannes E.
Kindermann, Johann E.
Kindermann, I. E.
Kindermann, Erasmus
Kindermann, Johannes Erasmus</t>
  </si>
  <si>
    <t xml:space="preserve">Estrées, Fraçois-Annibal</t>
  </si>
  <si>
    <t xml:space="preserve">Fei, Iacomo
Fei, Jacomo
Fei, Jacques
Fei, Iacobus
Fei, Jacobus
Phaeus, Iacobus
Phaeus, Jacobus</t>
  </si>
  <si>
    <t xml:space="preserve">Orsini, Flavio</t>
  </si>
  <si>
    <t xml:space="preserve">Gaffaro, Giacomo</t>
  </si>
  <si>
    <t xml:space="preserve">Rossi, Lucantonio</t>
  </si>
  <si>
    <t xml:space="preserve">Kilian, Wolfgang</t>
  </si>
  <si>
    <t xml:space="preserve">Johann Casimir, Sachsen-Coburg, Herzog</t>
  </si>
  <si>
    <t xml:space="preserve">Kilian, Wolf
Kilian, W.
Kil., W.
W. Kil.
Kilian, Wolffgang
Kilian, Wolfgangus
Kilianus, Wolfgangus
Kilianus, Wolffgangus
W. K.</t>
  </si>
  <si>
    <t xml:space="preserve">Schleswig Holstein, Friederich</t>
  </si>
  <si>
    <t xml:space="preserve">Johann Kasimir, Sachsen-Coburg, Herzog
Johann Casimir, Sachsen, Herzog
Johannes Casimirus, Saxonia, Dux
Johann Kasimir, Sachsen, Herzog
Johannes Casimirus, Sachsen-Coburg, Herzog</t>
  </si>
  <si>
    <t xml:space="preserve">Friedrich Wilhelm I., Preußen, König</t>
  </si>
  <si>
    <t xml:space="preserve">Campen, Jacob van</t>
  </si>
  <si>
    <t xml:space="preserve">http://friedensbilder.gnm.de/content/frieden_object1014e4
http://friedensbilder.gnm.de/content/frieden_object152509
http://friedensbilder.gnm.de/content/frieden_object103cdd
http://friedensbilder.gnm.de/content/frieden_objectca871
http://friedensbilder.gnm.de/content/frieden_objectca94b</t>
  </si>
  <si>
    <t xml:space="preserve">Trapp, Joseph</t>
  </si>
  <si>
    <t xml:space="preserve">http://friedensbilder.gnm.de/content/frieden_object2baa7</t>
  </si>
  <si>
    <t xml:space="preserve">Schneider, Michael</t>
  </si>
  <si>
    <t xml:space="preserve">Trapp, ...
Trappe, ...
T., J.
J. T.
Trapp, Josephus
Trappe, J.</t>
  </si>
  <si>
    <t xml:space="preserve">Weichmann, Christian Friedrich</t>
  </si>
  <si>
    <t xml:space="preserve">Kohl, Johann Peter</t>
  </si>
  <si>
    <t xml:space="preserve">Herold, Christian, I.</t>
  </si>
  <si>
    <t xml:space="preserve">Spiering, Nikolaus</t>
  </si>
  <si>
    <t xml:space="preserve">Herold, Chretien
Herold, Johann Christian
</t>
  </si>
  <si>
    <t xml:space="preserve">Spiering, Niclaus
Spiering, Nicolaus
Spieringk, Niclas
Spieringk, Nikolaus
Spiringius, Nicolaus
Spiringk, Nicolaus
Spiringus, Nicolaus
Spiering, Nicolai</t>
  </si>
  <si>
    <t xml:space="preserve">Friedrich Wilhelm II., Preußen, König</t>
  </si>
  <si>
    <t xml:space="preserve">Caresana, Girolamo</t>
  </si>
  <si>
    <t xml:space="preserve">http://friedensbilder.gnm.de/content/frieden_object80919</t>
  </si>
  <si>
    <t xml:space="preserve">Mohammed</t>
  </si>
  <si>
    <t xml:space="preserve">Theodosius I., Römisches Reich, Kaiser</t>
  </si>
  <si>
    <t xml:space="preserve">http://friedensbilder.gnm.de/content/frieden_objectb781e
http://friedensbilder.gnm.de/content/frieden_object121de1</t>
  </si>
  <si>
    <t xml:space="preserve">Chiti, Girolamo</t>
  </si>
  <si>
    <t xml:space="preserve">Komponist
Kappelmeister</t>
  </si>
  <si>
    <t xml:space="preserve">Siena</t>
  </si>
  <si>
    <t xml:space="preserve">Cherubini, Luigi</t>
  </si>
  <si>
    <t xml:space="preserve">Thuring, Martin</t>
  </si>
  <si>
    <t xml:space="preserve">Cherubini, C.
Cherubini, Maria L.
Cherubini, ...
Cherubini, Luigi Maria Zenobio Salvatore
Cherubini, Maria Luigi Carlo Zenovia Salvatore
Cherubini, Louis
Cherubini, M. L.
Cherubini, Luigi Carlo Zanobi Salvadore Maria
Cherubini, L.
Cherubini, Maria-Luigi-Salvatore
Cherubini, M. L. G.
Cherubini, M. Luigi
Cerobini, Luigi
Cherubini, Maria Luigi
Cherubini, Maria Ludwig
Kerubini, Luidzhi
Cherubini, Luigi Maria
Cherubini, Ludovico
Cherubini, Luigui
Cherubini, Luigi Carlo Zenobio Salvadore Maria
Kerubini, L.
Cherubini, Luigi, i.e., Maria Luigi Carlo Zenobio Salvatore
Cherubini, Maria Luigi Carlo Zenobio Salvatore</t>
  </si>
  <si>
    <t xml:space="preserve">Thuringus, Martinus
Thuring, Martinus
Thuringius, Martinus</t>
  </si>
  <si>
    <t xml:space="preserve">Heemskerk, Maarten van</t>
  </si>
  <si>
    <t xml:space="preserve">
Francis I., Holy Roman Empire, Emperor
Francesco, Lorena, Duca
Francesco III., Toscana, Granduca
Franciscus III., Etruria, Magnus Dux
Franciscus I., Hierusalem, Rex
Franciscus III., Lotharingia, Dux
Franciscus III., Lothringen, Herzog
Franciscus Stephanus III., Lothringia, Dux
Franz I., Deutschland, Kaiser
Franz, Lothringen, Herzog
Franz III., Toskana, Großherzog
Franz Stephan, Lothringen, Herzog
Franciscus I., Imperator Romanorum
Francesco, Toscana, Granduca, Iii.
Franz, Toskana, GroßHerzog, Iii.
Franciscus, Etruria, Magnus Dux, Iii.
Franciscus, Lotharingia, Dux, Iii.
Francisco Stephano, Lothringen und Barr, Herzog
Franz I.
Lothringen, Franz Stephan von
Franciszek I., Lotarynski
</t>
  </si>
  <si>
    <t xml:space="preserve">Heemskerk, Maarteen van
Veen, Martin van
Heemskerck, Maarten van
Heemskerck, Marten
Heemskerk, Martin van
Heemskerk, Maerten van
Heemskerk, Marten van
Heemskerck, Maerten van
Heemskerck, Martinus van
Heemskerk, Marten Jakobsz van
Marten Jacobszoon Heemskerk van Veen
Heemskerck, Martin van
Veen, Maarten van
Heemskerk, Martinus van
Van Heemskerck, Maarten
Hemskerchius, Martinus
Heemskerck, Marten van</t>
  </si>
  <si>
    <t xml:space="preserve">Leopold I., Toskana, Großherzog
Pietro Leopoldo I., Toskana, Großherzog
Leopoldo Pietro I., Toskana, Großherzog
Leopold Peter I., Toskana, Großherzog
Leopold II., Germany, Emperor
Leopold", II
Peter Leopold I., Toskana, Großherzog
Pietro Leopoldo, Toscana, Granduca
Pietro Leopoldo I., Toscana, Granduca
Pietro Leopoldo
Leopold II., Deutschland, Kaiser
Pietro Leopoldo, Austria, Arciduca
Petro Leopoldo, Austria, Arciduca
Peter Leopold, Toskana, Großherzog
Leopold, Toscana, Erzherzog
Leopold I., Toscana, Großherzog
Leopoldus II., Imperium Romano-Germanicum, Imperator
Leopoldus II., Imperator
Pietro Leopoldo, d'Asburgo Lorena
Petrus Leopoldus, Hungaria, Rex</t>
  </si>
  <si>
    <t xml:space="preserve">Hanheide, Stefan</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</si>
</sst>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68"/>
  <sheetViews>
    <sheetView showFormulas="false" showGridLines="true" showRowColHeaders="true" showZeros="true" rightToLeft="false" tabSelected="true" showOutlineSymbols="true" defaultGridColor="true" view="normal" topLeftCell="A88" colorId="64" zoomScale="100" zoomScaleNormal="100" zoomScalePageLayoutView="100" workbookViewId="0">
      <selection pane="topLeft" activeCell="B97" activeCellId="0" sqref="B97"/>
    </sheetView>
  </sheetViews>
  <sheetFormatPr defaultColWidth="11.55078125" defaultRowHeight="12.8" zeroHeight="false" outlineLevelRow="0" outlineLevelCol="0"/>
  <cols>
    <col collapsed="false" customWidth="true" hidden="false" outlineLevel="0" max="1" min="1" style="0" width="28.59"/>
    <col collapsed="false" customWidth="true" hidden="false" outlineLevel="0" max="2" min="2" style="0" width="12.58"/>
    <col collapsed="false" customWidth="true" hidden="false" outlineLevel="0" max="3" min="3" style="0" width="16.8"/>
    <col collapsed="false" customWidth="true" hidden="false" outlineLevel="0" max="5" min="5" style="0" width="46.83"/>
    <col collapsed="false" customWidth="true" hidden="false" outlineLevel="0" max="6" min="6" style="0" width="171.82"/>
    <col collapsed="false" customWidth="true" hidden="false" outlineLevel="0" max="7" min="7" style="0" width="8.79"/>
    <col collapsed="false" customWidth="true" hidden="false" outlineLevel="0" max="8" min="8" style="0" width="293.24"/>
    <col collapsed="false" customWidth="true" hidden="false" outlineLevel="0" max="9" min="9" style="0" width="190.94"/>
    <col collapsed="false" customWidth="true" hidden="false" outlineLevel="0" max="10" min="10" style="0" width="49.61"/>
    <col collapsed="false" customWidth="true" hidden="false" outlineLevel="0" max="11" min="11" style="0" width="24.68"/>
    <col collapsed="false" customWidth="true" hidden="false" outlineLevel="0" max="12" min="12" style="0" width="1.01"/>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row>
    <row r="2" customFormat="false" ht="12.8" hidden="false" customHeight="false" outlineLevel="0" collapsed="false">
      <c r="E2" s="0" t="s">
        <v>12</v>
      </c>
    </row>
    <row r="3" customFormat="false" ht="12.8" hidden="false" customHeight="false" outlineLevel="0" collapsed="false">
      <c r="E3" s="0" t="s">
        <v>13</v>
      </c>
    </row>
    <row r="4" customFormat="false" ht="12.8" hidden="false" customHeight="false" outlineLevel="0" collapsed="false">
      <c r="E4" s="0" t="s">
        <v>14</v>
      </c>
    </row>
    <row r="5" customFormat="false" ht="12.8" hidden="false" customHeight="false" outlineLevel="0" collapsed="false">
      <c r="E5" s="0" t="s">
        <v>15</v>
      </c>
    </row>
    <row r="6" customFormat="false" ht="12.8" hidden="false" customHeight="false" outlineLevel="0" collapsed="false">
      <c r="E6" s="0" t="s">
        <v>16</v>
      </c>
    </row>
    <row r="7" customFormat="false" ht="12.8" hidden="false" customHeight="false" outlineLevel="0" collapsed="false">
      <c r="E7" s="0" t="s">
        <v>17</v>
      </c>
    </row>
    <row r="8" customFormat="false" ht="12.8" hidden="false" customHeight="false" outlineLevel="0" collapsed="false">
      <c r="E8" s="0" t="s">
        <v>18</v>
      </c>
    </row>
    <row r="9" customFormat="false" ht="12.8" hidden="false" customHeight="false" outlineLevel="0" collapsed="false">
      <c r="E9" s="0" t="s">
        <v>19</v>
      </c>
    </row>
    <row r="10" customFormat="false" ht="12.8" hidden="false" customHeight="false" outlineLevel="0" collapsed="false">
      <c r="E10" s="0" t="s">
        <v>20</v>
      </c>
    </row>
    <row r="11" customFormat="false" ht="12.8" hidden="false" customHeight="false" outlineLevel="0" collapsed="false">
      <c r="E11" s="0" t="s">
        <v>21</v>
      </c>
    </row>
    <row r="12" customFormat="false" ht="22.5" hidden="false" customHeight="false" outlineLevel="0" collapsed="false">
      <c r="E12" s="0" t="s">
        <v>22</v>
      </c>
      <c r="J12" s="1" t="s">
        <v>23</v>
      </c>
    </row>
    <row r="13" customFormat="false" ht="12.8" hidden="false" customHeight="false" outlineLevel="0" collapsed="false">
      <c r="E13" s="0" t="s">
        <v>24</v>
      </c>
    </row>
    <row r="14" customFormat="false" ht="12.8" hidden="false" customHeight="false" outlineLevel="0" collapsed="false">
      <c r="E14" s="0" t="s">
        <v>25</v>
      </c>
    </row>
    <row r="15" customFormat="false" ht="12.8" hidden="false" customHeight="false" outlineLevel="0" collapsed="false">
      <c r="E15" s="0" t="s">
        <v>26</v>
      </c>
    </row>
    <row r="16" customFormat="false" ht="12.8" hidden="false" customHeight="false" outlineLevel="0" collapsed="false">
      <c r="E16" s="0" t="s">
        <v>27</v>
      </c>
    </row>
    <row r="17" customFormat="false" ht="12.8" hidden="false" customHeight="false" outlineLevel="0" collapsed="false">
      <c r="E17" s="0" t="s">
        <v>28</v>
      </c>
    </row>
    <row r="18" customFormat="false" ht="43.75" hidden="false" customHeight="false" outlineLevel="0" collapsed="false">
      <c r="E18" s="0" t="s">
        <v>29</v>
      </c>
      <c r="J18" s="1" t="s">
        <v>30</v>
      </c>
    </row>
    <row r="19" customFormat="false" ht="12.8" hidden="false" customHeight="false" outlineLevel="0" collapsed="false">
      <c r="E19" s="0" t="s">
        <v>31</v>
      </c>
      <c r="J19" s="0" t="s">
        <v>32</v>
      </c>
    </row>
    <row r="21" customFormat="false" ht="33.1" hidden="false" customHeight="false" outlineLevel="0" collapsed="false">
      <c r="A21" s="0" t="s">
        <v>33</v>
      </c>
      <c r="B21" s="0" t="str">
        <f aca="false">"04.08.1607"</f>
        <v>04.08.1607</v>
      </c>
      <c r="C21" s="0" t="s">
        <v>34</v>
      </c>
      <c r="D21" s="0" t="str">
        <f aca="false">"04.08.1671"</f>
        <v>04.08.1671</v>
      </c>
      <c r="E21" s="0" t="s">
        <v>35</v>
      </c>
      <c r="F21" s="0" t="s">
        <v>36</v>
      </c>
      <c r="J21" s="1" t="s">
        <v>37</v>
      </c>
    </row>
    <row r="22" customFormat="false" ht="22.5" hidden="false" customHeight="false" outlineLevel="0" collapsed="false">
      <c r="A22" s="0" t="s">
        <v>33</v>
      </c>
      <c r="B22" s="0" t="str">
        <f aca="false">"19.04.1633"</f>
        <v>19.04.1633</v>
      </c>
      <c r="C22" s="0" t="s">
        <v>33</v>
      </c>
      <c r="D22" s="0" t="str">
        <f aca="false">"23.12.1684"</f>
        <v>23.12.1684</v>
      </c>
      <c r="E22" s="0" t="s">
        <v>38</v>
      </c>
      <c r="F22" s="1" t="s">
        <v>39</v>
      </c>
    </row>
    <row r="23" customFormat="false" ht="235" hidden="false" customHeight="false" outlineLevel="0" collapsed="false">
      <c r="E23" s="0" t="s">
        <v>40</v>
      </c>
      <c r="L23" s="1" t="s">
        <v>41</v>
      </c>
    </row>
    <row r="24" customFormat="false" ht="12.8" hidden="false" customHeight="false" outlineLevel="0" collapsed="false">
      <c r="E24" s="0" t="s">
        <v>42</v>
      </c>
      <c r="L24" s="0" t="s">
        <v>43</v>
      </c>
    </row>
    <row r="25" customFormat="false" ht="12.8" hidden="false" customHeight="false" outlineLevel="0" collapsed="false">
      <c r="E25" s="0" t="s">
        <v>44</v>
      </c>
    </row>
    <row r="26" customFormat="false" ht="12.8" hidden="false" customHeight="false" outlineLevel="0" collapsed="false">
      <c r="E26" s="0" t="s">
        <v>45</v>
      </c>
      <c r="J26" s="0" t="s">
        <v>46</v>
      </c>
    </row>
    <row r="27" customFormat="false" ht="12.8" hidden="false" customHeight="false" outlineLevel="0" collapsed="false">
      <c r="E27" s="0" t="s">
        <v>47</v>
      </c>
    </row>
    <row r="28" customFormat="false" ht="12.8" hidden="false" customHeight="false" outlineLevel="0" collapsed="false">
      <c r="E28" s="0" t="s">
        <v>48</v>
      </c>
    </row>
    <row r="29" customFormat="false" ht="12.8" hidden="false" customHeight="false" outlineLevel="0" collapsed="false">
      <c r="E29" s="0" t="s">
        <v>49</v>
      </c>
    </row>
    <row r="30" customFormat="false" ht="65" hidden="false" customHeight="false" outlineLevel="0" collapsed="false">
      <c r="E30" s="0" t="s">
        <v>50</v>
      </c>
      <c r="J30" s="1" t="s">
        <v>51</v>
      </c>
    </row>
    <row r="31" customFormat="false" ht="12.8" hidden="false" customHeight="false" outlineLevel="0" collapsed="false">
      <c r="E31" s="0" t="s">
        <v>52</v>
      </c>
    </row>
    <row r="32" customFormat="false" ht="54.35" hidden="false" customHeight="false" outlineLevel="0" collapsed="false">
      <c r="E32" s="0" t="s">
        <v>53</v>
      </c>
      <c r="J32" s="1" t="s">
        <v>54</v>
      </c>
      <c r="L32" s="0" t="s">
        <v>55</v>
      </c>
    </row>
    <row r="33" customFormat="false" ht="22.5" hidden="false" customHeight="false" outlineLevel="0" collapsed="false">
      <c r="E33" s="0" t="s">
        <v>56</v>
      </c>
      <c r="J33" s="1" t="s">
        <v>57</v>
      </c>
    </row>
    <row r="34" customFormat="false" ht="128.75" hidden="false" customHeight="false" outlineLevel="0" collapsed="false">
      <c r="E34" s="0" t="s">
        <v>58</v>
      </c>
      <c r="J34" s="1" t="s">
        <v>59</v>
      </c>
    </row>
    <row r="35" customFormat="false" ht="12.8" hidden="false" customHeight="false" outlineLevel="0" collapsed="false">
      <c r="E35" s="0" t="s">
        <v>60</v>
      </c>
    </row>
    <row r="36" customFormat="false" ht="118.1" hidden="false" customHeight="false" outlineLevel="0" collapsed="false">
      <c r="E36" s="0" t="s">
        <v>61</v>
      </c>
      <c r="J36" s="1" t="s">
        <v>62</v>
      </c>
    </row>
    <row r="37" customFormat="false" ht="33.1" hidden="false" customHeight="false" outlineLevel="0" collapsed="false">
      <c r="E37" s="0" t="s">
        <v>63</v>
      </c>
      <c r="J37" s="1" t="s">
        <v>64</v>
      </c>
    </row>
    <row r="38" customFormat="false" ht="12.8" hidden="false" customHeight="false" outlineLevel="0" collapsed="false">
      <c r="E38" s="0" t="s">
        <v>65</v>
      </c>
      <c r="J38" s="0" t="s">
        <v>66</v>
      </c>
    </row>
    <row r="39" customFormat="false" ht="96.85" hidden="false" customHeight="false" outlineLevel="0" collapsed="false">
      <c r="E39" s="0" t="s">
        <v>67</v>
      </c>
      <c r="J39" s="1" t="s">
        <v>68</v>
      </c>
    </row>
    <row r="40" customFormat="false" ht="33.1" hidden="false" customHeight="false" outlineLevel="0" collapsed="false">
      <c r="E40" s="0" t="s">
        <v>69</v>
      </c>
      <c r="J40" s="1" t="s">
        <v>70</v>
      </c>
    </row>
    <row r="41" customFormat="false" ht="75.6" hidden="false" customHeight="false" outlineLevel="0" collapsed="false">
      <c r="E41" s="0" t="s">
        <v>71</v>
      </c>
      <c r="J41" s="1" t="s">
        <v>72</v>
      </c>
    </row>
    <row r="42" customFormat="false" ht="12.8" hidden="false" customHeight="false" outlineLevel="0" collapsed="false">
      <c r="E42" s="0" t="s">
        <v>73</v>
      </c>
    </row>
    <row r="43" customFormat="false" ht="43.75" hidden="false" customHeight="false" outlineLevel="0" collapsed="false">
      <c r="E43" s="0" t="s">
        <v>74</v>
      </c>
      <c r="J43" s="1" t="s">
        <v>75</v>
      </c>
    </row>
    <row r="44" customFormat="false" ht="12.8" hidden="false" customHeight="false" outlineLevel="0" collapsed="false">
      <c r="E44" s="0" t="s">
        <v>76</v>
      </c>
    </row>
    <row r="45" customFormat="false" ht="12.8" hidden="false" customHeight="false" outlineLevel="0" collapsed="false">
      <c r="E45" s="0" t="s">
        <v>77</v>
      </c>
    </row>
    <row r="46" customFormat="false" ht="12.8" hidden="false" customHeight="false" outlineLevel="0" collapsed="false">
      <c r="E46" s="0" t="s">
        <v>78</v>
      </c>
    </row>
    <row r="47" customFormat="false" ht="33.1" hidden="false" customHeight="false" outlineLevel="0" collapsed="false">
      <c r="E47" s="0" t="s">
        <v>79</v>
      </c>
      <c r="J47" s="1" t="s">
        <v>80</v>
      </c>
    </row>
    <row r="48" customFormat="false" ht="43.75" hidden="false" customHeight="false" outlineLevel="0" collapsed="false">
      <c r="E48" s="0" t="s">
        <v>81</v>
      </c>
      <c r="J48" s="1" t="s">
        <v>82</v>
      </c>
    </row>
    <row r="49" customFormat="false" ht="12.8" hidden="false" customHeight="false" outlineLevel="0" collapsed="false">
      <c r="E49" s="0" t="s">
        <v>83</v>
      </c>
    </row>
    <row r="50" customFormat="false" ht="12.8" hidden="false" customHeight="false" outlineLevel="0" collapsed="false">
      <c r="E50" s="0" t="s">
        <v>84</v>
      </c>
    </row>
    <row r="51" customFormat="false" ht="12.8" hidden="false" customHeight="false" outlineLevel="0" collapsed="false">
      <c r="E51" s="0" t="s">
        <v>85</v>
      </c>
    </row>
    <row r="52" customFormat="false" ht="12.8" hidden="false" customHeight="false" outlineLevel="0" collapsed="false">
      <c r="E52" s="0" t="s">
        <v>86</v>
      </c>
    </row>
    <row r="53" customFormat="false" ht="12.8" hidden="false" customHeight="false" outlineLevel="0" collapsed="false">
      <c r="E53" s="0" t="s">
        <v>87</v>
      </c>
    </row>
    <row r="54" customFormat="false" ht="12.8" hidden="false" customHeight="false" outlineLevel="0" collapsed="false">
      <c r="E54" s="0" t="s">
        <v>88</v>
      </c>
    </row>
    <row r="55" customFormat="false" ht="12.8" hidden="false" customHeight="false" outlineLevel="0" collapsed="false">
      <c r="E55" s="0" t="s">
        <v>89</v>
      </c>
    </row>
    <row r="56" customFormat="false" ht="12.8" hidden="false" customHeight="false" outlineLevel="0" collapsed="false">
      <c r="E56" s="0" t="s">
        <v>90</v>
      </c>
    </row>
    <row r="57" customFormat="false" ht="118.1" hidden="false" customHeight="false" outlineLevel="0" collapsed="false">
      <c r="E57" s="0" t="s">
        <v>91</v>
      </c>
      <c r="J57" s="1" t="s">
        <v>92</v>
      </c>
    </row>
    <row r="58" customFormat="false" ht="12.8" hidden="false" customHeight="false" outlineLevel="0" collapsed="false">
      <c r="E58" s="0" t="s">
        <v>93</v>
      </c>
    </row>
    <row r="59" customFormat="false" ht="12.8" hidden="false" customHeight="false" outlineLevel="0" collapsed="false">
      <c r="E59" s="0" t="s">
        <v>94</v>
      </c>
    </row>
    <row r="60" customFormat="false" ht="12.8" hidden="false" customHeight="false" outlineLevel="0" collapsed="false">
      <c r="E60" s="0" t="s">
        <v>95</v>
      </c>
    </row>
    <row r="61" customFormat="false" ht="107.5" hidden="false" customHeight="false" outlineLevel="0" collapsed="false">
      <c r="E61" s="0" t="s">
        <v>96</v>
      </c>
      <c r="J61" s="1" t="s">
        <v>97</v>
      </c>
    </row>
    <row r="62" customFormat="false" ht="12.8" hidden="false" customHeight="false" outlineLevel="0" collapsed="false">
      <c r="E62" s="0" t="s">
        <v>98</v>
      </c>
    </row>
    <row r="63" customFormat="false" ht="12.8" hidden="false" customHeight="false" outlineLevel="0" collapsed="false">
      <c r="E63" s="0" t="s">
        <v>99</v>
      </c>
      <c r="J63" s="0" t="s">
        <v>100</v>
      </c>
    </row>
    <row r="64" customFormat="false" ht="12.8" hidden="false" customHeight="false" outlineLevel="0" collapsed="false">
      <c r="E64" s="0" t="s">
        <v>101</v>
      </c>
    </row>
    <row r="65" customFormat="false" ht="12.8" hidden="false" customHeight="false" outlineLevel="0" collapsed="false">
      <c r="E65" s="0" t="s">
        <v>102</v>
      </c>
    </row>
    <row r="66" customFormat="false" ht="12.8" hidden="false" customHeight="false" outlineLevel="0" collapsed="false">
      <c r="E66" s="0" t="s">
        <v>103</v>
      </c>
    </row>
    <row r="67" customFormat="false" ht="12.8" hidden="false" customHeight="false" outlineLevel="0" collapsed="false">
      <c r="E67" s="0" t="s">
        <v>104</v>
      </c>
    </row>
    <row r="68" customFormat="false" ht="33.1" hidden="false" customHeight="false" outlineLevel="0" collapsed="false">
      <c r="E68" s="0" t="s">
        <v>105</v>
      </c>
      <c r="J68" s="1" t="s">
        <v>106</v>
      </c>
    </row>
    <row r="69" customFormat="false" ht="12.8" hidden="false" customHeight="false" outlineLevel="0" collapsed="false">
      <c r="E69" s="0" t="s">
        <v>107</v>
      </c>
    </row>
    <row r="70" customFormat="false" ht="139.35" hidden="false" customHeight="false" outlineLevel="0" collapsed="false">
      <c r="E70" s="0" t="s">
        <v>108</v>
      </c>
      <c r="J70" s="1" t="s">
        <v>109</v>
      </c>
    </row>
    <row r="71" customFormat="false" ht="12.8" hidden="false" customHeight="false" outlineLevel="0" collapsed="false">
      <c r="E71" s="0" t="s">
        <v>110</v>
      </c>
    </row>
    <row r="73" customFormat="false" ht="12.8" hidden="false" customHeight="false" outlineLevel="0" collapsed="false">
      <c r="E73" s="0" t="s">
        <v>111</v>
      </c>
      <c r="J73" s="0" t="s">
        <v>112</v>
      </c>
    </row>
    <row r="74" customFormat="false" ht="12.8" hidden="false" customHeight="false" outlineLevel="0" collapsed="false">
      <c r="E74" s="0" t="s">
        <v>113</v>
      </c>
    </row>
    <row r="75" customFormat="false" ht="12.8" hidden="false" customHeight="false" outlineLevel="0" collapsed="false">
      <c r="E75" s="0" t="s">
        <v>114</v>
      </c>
    </row>
    <row r="76" customFormat="false" ht="12.8" hidden="false" customHeight="false" outlineLevel="0" collapsed="false">
      <c r="E76" s="0" t="s">
        <v>115</v>
      </c>
    </row>
    <row r="77" customFormat="false" ht="12.8" hidden="false" customHeight="false" outlineLevel="0" collapsed="false">
      <c r="E77" s="0" t="s">
        <v>116</v>
      </c>
    </row>
    <row r="78" customFormat="false" ht="12.8" hidden="false" customHeight="false" outlineLevel="0" collapsed="false">
      <c r="E78" s="0" t="s">
        <v>117</v>
      </c>
    </row>
    <row r="79" customFormat="false" ht="12.8" hidden="false" customHeight="false" outlineLevel="0" collapsed="false">
      <c r="E79" s="0" t="s">
        <v>118</v>
      </c>
    </row>
    <row r="80" customFormat="false" ht="12.8" hidden="false" customHeight="false" outlineLevel="0" collapsed="false">
      <c r="E80" s="0" t="s">
        <v>119</v>
      </c>
    </row>
    <row r="81" customFormat="false" ht="54.35" hidden="false" customHeight="false" outlineLevel="0" collapsed="false">
      <c r="A81" s="0" t="s">
        <v>120</v>
      </c>
      <c r="B81" s="0" t="str">
        <f aca="false">"02.08.1660"</f>
        <v>02.08.1660</v>
      </c>
      <c r="C81" s="0" t="s">
        <v>121</v>
      </c>
      <c r="D81" s="0" t="str">
        <f aca="false">"26.01.1711"</f>
        <v>26.01.1711</v>
      </c>
      <c r="E81" s="0" t="s">
        <v>122</v>
      </c>
      <c r="F81" s="1" t="s">
        <v>123</v>
      </c>
      <c r="L81" s="0" t="s">
        <v>124</v>
      </c>
    </row>
    <row r="82" customFormat="false" ht="22.5" hidden="false" customHeight="false" outlineLevel="0" collapsed="false">
      <c r="A82" s="0" t="s">
        <v>125</v>
      </c>
      <c r="E82" s="0" t="s">
        <v>126</v>
      </c>
      <c r="F82" s="1" t="s">
        <v>127</v>
      </c>
    </row>
    <row r="83" customFormat="false" ht="12.8" hidden="false" customHeight="false" outlineLevel="0" collapsed="false">
      <c r="E83" s="0" t="s">
        <v>128</v>
      </c>
    </row>
    <row r="84" customFormat="false" ht="12.8" hidden="false" customHeight="false" outlineLevel="0" collapsed="false">
      <c r="E84" s="0" t="s">
        <v>129</v>
      </c>
    </row>
    <row r="85" customFormat="false" ht="12.8" hidden="false" customHeight="false" outlineLevel="0" collapsed="false">
      <c r="E85" s="0" t="s">
        <v>130</v>
      </c>
    </row>
    <row r="86" customFormat="false" ht="12.8" hidden="false" customHeight="false" outlineLevel="0" collapsed="false">
      <c r="E86" s="0" t="s">
        <v>131</v>
      </c>
    </row>
    <row r="87" customFormat="false" ht="12.8" hidden="false" customHeight="false" outlineLevel="0" collapsed="false">
      <c r="E87" s="0" t="s">
        <v>132</v>
      </c>
    </row>
    <row r="88" customFormat="false" ht="12.8" hidden="false" customHeight="false" outlineLevel="0" collapsed="false">
      <c r="E88" s="0" t="s">
        <v>133</v>
      </c>
    </row>
    <row r="89" customFormat="false" ht="12.8" hidden="false" customHeight="false" outlineLevel="0" collapsed="false">
      <c r="E89" s="0" t="s">
        <v>134</v>
      </c>
    </row>
    <row r="90" customFormat="false" ht="12.8" hidden="false" customHeight="false" outlineLevel="0" collapsed="false">
      <c r="E90" s="0" t="s">
        <v>135</v>
      </c>
    </row>
    <row r="91" customFormat="false" ht="12.8" hidden="false" customHeight="false" outlineLevel="0" collapsed="false">
      <c r="E91" s="0" t="s">
        <v>136</v>
      </c>
    </row>
    <row r="92" customFormat="false" ht="12.8" hidden="false" customHeight="false" outlineLevel="0" collapsed="false">
      <c r="E92" s="0" t="s">
        <v>137</v>
      </c>
    </row>
    <row r="93" customFormat="false" ht="12.8" hidden="false" customHeight="false" outlineLevel="0" collapsed="false">
      <c r="E93" s="0" t="s">
        <v>138</v>
      </c>
    </row>
    <row r="94" customFormat="false" ht="139.35" hidden="false" customHeight="false" outlineLevel="0" collapsed="false">
      <c r="A94" s="0" t="s">
        <v>139</v>
      </c>
      <c r="B94" s="0" t="str">
        <f aca="false">"1613"</f>
        <v>1613</v>
      </c>
      <c r="C94" s="0" t="s">
        <v>140</v>
      </c>
      <c r="D94" s="0" t="str">
        <f aca="false">"1663"</f>
        <v>1663</v>
      </c>
      <c r="E94" s="0" t="s">
        <v>141</v>
      </c>
      <c r="F94" s="1" t="s">
        <v>142</v>
      </c>
      <c r="J94" s="1" t="s">
        <v>143</v>
      </c>
    </row>
    <row r="95" customFormat="false" ht="12.8" hidden="false" customHeight="false" outlineLevel="0" collapsed="false">
      <c r="E95" s="0" t="s">
        <v>144</v>
      </c>
    </row>
    <row r="96" customFormat="false" ht="12.8" hidden="false" customHeight="false" outlineLevel="0" collapsed="false">
      <c r="E96" s="0" t="s">
        <v>145</v>
      </c>
    </row>
    <row r="97" customFormat="false" ht="33.1" hidden="false" customHeight="false" outlineLevel="0" collapsed="false">
      <c r="E97" s="0" t="s">
        <v>146</v>
      </c>
      <c r="J97" s="1" t="s">
        <v>147</v>
      </c>
    </row>
    <row r="98" customFormat="false" ht="12.8" hidden="false" customHeight="false" outlineLevel="0" collapsed="false">
      <c r="E98" s="0" t="s">
        <v>148</v>
      </c>
    </row>
    <row r="99" customFormat="false" ht="12.8" hidden="false" customHeight="false" outlineLevel="0" collapsed="false">
      <c r="E99" s="0" t="s">
        <v>149</v>
      </c>
    </row>
    <row r="100" customFormat="false" ht="54.35" hidden="false" customHeight="false" outlineLevel="0" collapsed="false">
      <c r="E100" s="0" t="s">
        <v>150</v>
      </c>
      <c r="J100" s="1" t="s">
        <v>151</v>
      </c>
    </row>
    <row r="101" customFormat="false" ht="22.5" hidden="false" customHeight="false" outlineLevel="0" collapsed="false">
      <c r="B101" s="0" t="str">
        <f aca="false">"1599"</f>
        <v>1599</v>
      </c>
      <c r="C101" s="0" t="s">
        <v>152</v>
      </c>
      <c r="D101" s="0" t="str">
        <f aca="false">"1656"</f>
        <v>1656</v>
      </c>
      <c r="E101" s="0" t="s">
        <v>153</v>
      </c>
      <c r="F101" s="0" t="s">
        <v>154</v>
      </c>
      <c r="J101" s="1" t="s">
        <v>155</v>
      </c>
    </row>
    <row r="102" customFormat="false" ht="12.8" hidden="false" customHeight="false" outlineLevel="0" collapsed="false">
      <c r="A102" s="0" t="s">
        <v>156</v>
      </c>
      <c r="E102" s="0" t="s">
        <v>157</v>
      </c>
    </row>
    <row r="103" customFormat="false" ht="33.1" hidden="false" customHeight="false" outlineLevel="0" collapsed="false">
      <c r="B103" s="0" t="str">
        <f aca="false">"1598"</f>
        <v>1598</v>
      </c>
      <c r="D103" s="0" t="str">
        <f aca="false">"1668"</f>
        <v>1668</v>
      </c>
      <c r="E103" s="0" t="s">
        <v>158</v>
      </c>
      <c r="F103" s="1" t="s">
        <v>159</v>
      </c>
    </row>
    <row r="104" customFormat="false" ht="12.8" hidden="false" customHeight="false" outlineLevel="0" collapsed="false">
      <c r="E104" s="0" t="s">
        <v>160</v>
      </c>
    </row>
    <row r="105" customFormat="false" ht="118.1" hidden="false" customHeight="false" outlineLevel="0" collapsed="false">
      <c r="E105" s="0" t="s">
        <v>161</v>
      </c>
      <c r="J105" s="1" t="s">
        <v>162</v>
      </c>
      <c r="L105" s="0" t="s">
        <v>163</v>
      </c>
    </row>
    <row r="106" customFormat="false" ht="96.85" hidden="false" customHeight="false" outlineLevel="0" collapsed="false">
      <c r="E106" s="0" t="s">
        <v>164</v>
      </c>
      <c r="J106" s="1" t="s">
        <v>165</v>
      </c>
    </row>
    <row r="107" customFormat="false" ht="12.8" hidden="false" customHeight="false" outlineLevel="0" collapsed="false">
      <c r="E107" s="0" t="s">
        <v>166</v>
      </c>
    </row>
    <row r="108" customFormat="false" ht="12.8" hidden="false" customHeight="false" outlineLevel="0" collapsed="false">
      <c r="E108" s="0" t="s">
        <v>167</v>
      </c>
    </row>
    <row r="109" customFormat="false" ht="12.8" hidden="false" customHeight="false" outlineLevel="0" collapsed="false">
      <c r="E109" s="0" t="s">
        <v>168</v>
      </c>
    </row>
    <row r="110" customFormat="false" ht="12.8" hidden="false" customHeight="false" outlineLevel="0" collapsed="false">
      <c r="E110" s="0" t="s">
        <v>169</v>
      </c>
      <c r="F110" s="0" t="s">
        <v>154</v>
      </c>
    </row>
    <row r="111" customFormat="false" ht="33.1" hidden="false" customHeight="false" outlineLevel="0" collapsed="false">
      <c r="B111" s="0" t="str">
        <f aca="false">"1613"</f>
        <v>1613</v>
      </c>
      <c r="C111" s="0" t="s">
        <v>170</v>
      </c>
      <c r="D111" s="0" t="str">
        <f aca="false">"22.05.1671"</f>
        <v>22.05.1671</v>
      </c>
      <c r="E111" s="0" t="s">
        <v>171</v>
      </c>
      <c r="F111" s="1" t="s">
        <v>172</v>
      </c>
      <c r="J111" s="1" t="s">
        <v>173</v>
      </c>
    </row>
    <row r="112" customFormat="false" ht="128.75" hidden="false" customHeight="false" outlineLevel="0" collapsed="false">
      <c r="A112" s="0" t="s">
        <v>174</v>
      </c>
      <c r="E112" s="0" t="s">
        <v>175</v>
      </c>
      <c r="J112" s="1" t="s">
        <v>176</v>
      </c>
    </row>
    <row r="113" customFormat="false" ht="192.5" hidden="false" customHeight="false" outlineLevel="0" collapsed="false">
      <c r="E113" s="0" t="s">
        <v>177</v>
      </c>
      <c r="J113" s="1" t="s">
        <v>178</v>
      </c>
    </row>
    <row r="114" customFormat="false" ht="12.8" hidden="false" customHeight="false" outlineLevel="0" collapsed="false">
      <c r="E114" s="0" t="s">
        <v>179</v>
      </c>
    </row>
    <row r="115" customFormat="false" ht="12.8" hidden="false" customHeight="false" outlineLevel="0" collapsed="false">
      <c r="E115" s="0" t="s">
        <v>180</v>
      </c>
    </row>
    <row r="116" customFormat="false" ht="12.8" hidden="false" customHeight="false" outlineLevel="0" collapsed="false">
      <c r="E116" s="0" t="s">
        <v>181</v>
      </c>
    </row>
    <row r="117" customFormat="false" ht="12.8" hidden="false" customHeight="false" outlineLevel="0" collapsed="false">
      <c r="E117" s="0" t="s">
        <v>182</v>
      </c>
    </row>
    <row r="118" customFormat="false" ht="12.8" hidden="false" customHeight="false" outlineLevel="0" collapsed="false">
      <c r="E118" s="0" t="s">
        <v>183</v>
      </c>
    </row>
    <row r="119" customFormat="false" ht="12.8" hidden="false" customHeight="false" outlineLevel="0" collapsed="false">
      <c r="E119" s="0" t="s">
        <v>184</v>
      </c>
    </row>
    <row r="120" customFormat="false" ht="12.8" hidden="false" customHeight="false" outlineLevel="0" collapsed="false">
      <c r="E120" s="0" t="s">
        <v>185</v>
      </c>
    </row>
    <row r="121" customFormat="false" ht="12.8" hidden="false" customHeight="false" outlineLevel="0" collapsed="false">
      <c r="E121" s="0" t="s">
        <v>186</v>
      </c>
    </row>
    <row r="122" customFormat="false" ht="12.8" hidden="false" customHeight="false" outlineLevel="0" collapsed="false">
      <c r="E122" s="0" t="s">
        <v>187</v>
      </c>
    </row>
    <row r="123" customFormat="false" ht="276.85" hidden="false" customHeight="false" outlineLevel="0" collapsed="false">
      <c r="E123" s="0" t="s">
        <v>188</v>
      </c>
      <c r="J123" s="1" t="s">
        <v>189</v>
      </c>
    </row>
    <row r="124" customFormat="false" ht="12.8" hidden="false" customHeight="false" outlineLevel="0" collapsed="false">
      <c r="E124" s="0" t="s">
        <v>190</v>
      </c>
    </row>
    <row r="125" customFormat="false" ht="43.75" hidden="false" customHeight="false" outlineLevel="0" collapsed="false">
      <c r="J125" s="1" t="s">
        <v>191</v>
      </c>
    </row>
    <row r="126" customFormat="false" ht="150" hidden="false" customHeight="false" outlineLevel="0" collapsed="false">
      <c r="E126" s="0" t="s">
        <v>192</v>
      </c>
      <c r="J126" s="1" t="s">
        <v>193</v>
      </c>
    </row>
    <row r="127" customFormat="false" ht="150" hidden="false" customHeight="false" outlineLevel="0" collapsed="false">
      <c r="E127" s="0" t="s">
        <v>194</v>
      </c>
      <c r="J127" s="1" t="s">
        <v>195</v>
      </c>
    </row>
    <row r="129" customFormat="false" ht="118.1" hidden="false" customHeight="false" outlineLevel="0" collapsed="false">
      <c r="E129" s="0" t="s">
        <v>196</v>
      </c>
      <c r="J129" s="1" t="s">
        <v>197</v>
      </c>
    </row>
    <row r="130" customFormat="false" ht="43.75" hidden="false" customHeight="false" outlineLevel="0" collapsed="false">
      <c r="E130" s="0" t="s">
        <v>198</v>
      </c>
      <c r="J130" s="1" t="s">
        <v>199</v>
      </c>
    </row>
    <row r="131" customFormat="false" ht="12.8" hidden="false" customHeight="false" outlineLevel="0" collapsed="false">
      <c r="E131" s="0" t="s">
        <v>200</v>
      </c>
    </row>
    <row r="132" customFormat="false" ht="22.5" hidden="false" customHeight="false" outlineLevel="0" collapsed="false">
      <c r="B132" s="0" t="str">
        <f aca="false">"25.04.1626"</f>
        <v>25.04.1626</v>
      </c>
      <c r="C132" s="0" t="s">
        <v>201</v>
      </c>
      <c r="D132" s="0" t="str">
        <f aca="false">"12.06.1681"</f>
        <v>12.06.1681</v>
      </c>
      <c r="E132" s="0" t="s">
        <v>202</v>
      </c>
      <c r="F132" s="1" t="s">
        <v>203</v>
      </c>
    </row>
    <row r="133" customFormat="false" ht="340.6" hidden="false" customHeight="false" outlineLevel="0" collapsed="false">
      <c r="A133" s="0" t="s">
        <v>204</v>
      </c>
      <c r="E133" s="0" t="s">
        <v>205</v>
      </c>
      <c r="J133" s="1" t="s">
        <v>206</v>
      </c>
    </row>
    <row r="134" customFormat="false" ht="22.5" hidden="false" customHeight="false" outlineLevel="0" collapsed="false">
      <c r="J134" s="1" t="s">
        <v>207</v>
      </c>
    </row>
    <row r="135" customFormat="false" ht="12.8" hidden="false" customHeight="false" outlineLevel="0" collapsed="false">
      <c r="E135" s="0" t="s">
        <v>208</v>
      </c>
      <c r="J135" s="0" t="s">
        <v>209</v>
      </c>
    </row>
    <row r="137" customFormat="false" ht="12.8" hidden="false" customHeight="false" outlineLevel="0" collapsed="false">
      <c r="E137" s="0" t="s">
        <v>210</v>
      </c>
      <c r="J137" s="0" t="s">
        <v>211</v>
      </c>
    </row>
    <row r="138" customFormat="false" ht="12.8" hidden="false" customHeight="false" outlineLevel="0" collapsed="false">
      <c r="E138" s="0" t="s">
        <v>212</v>
      </c>
      <c r="J138" s="0" t="s">
        <v>213</v>
      </c>
    </row>
    <row r="139" customFormat="false" ht="1190" hidden="false" customHeight="false" outlineLevel="0" collapsed="false">
      <c r="J139" s="1" t="s">
        <v>214</v>
      </c>
      <c r="L139" s="1" t="s">
        <v>215</v>
      </c>
    </row>
    <row r="140" customFormat="false" ht="12.8" hidden="false" customHeight="false" outlineLevel="0" collapsed="false">
      <c r="E140" s="0" t="s">
        <v>216</v>
      </c>
    </row>
    <row r="141" customFormat="false" ht="12.8" hidden="false" customHeight="false" outlineLevel="0" collapsed="false">
      <c r="E141" s="0" t="s">
        <v>217</v>
      </c>
    </row>
    <row r="142" customFormat="false" ht="12.8" hidden="false" customHeight="false" outlineLevel="0" collapsed="false">
      <c r="E142" s="0" t="s">
        <v>218</v>
      </c>
    </row>
    <row r="143" customFormat="false" ht="75.6" hidden="false" customHeight="false" outlineLevel="0" collapsed="false">
      <c r="E143" s="0" t="s">
        <v>219</v>
      </c>
      <c r="J143" s="1" t="s">
        <v>220</v>
      </c>
    </row>
    <row r="144" customFormat="false" ht="203.1" hidden="false" customHeight="false" outlineLevel="0" collapsed="false">
      <c r="E144" s="0" t="s">
        <v>221</v>
      </c>
      <c r="J144" s="1" t="s">
        <v>222</v>
      </c>
    </row>
    <row r="145" customFormat="false" ht="12.8" hidden="false" customHeight="false" outlineLevel="0" collapsed="false">
      <c r="E145" s="0" t="s">
        <v>223</v>
      </c>
    </row>
    <row r="146" customFormat="false" ht="86.25" hidden="false" customHeight="false" outlineLevel="0" collapsed="false">
      <c r="E146" s="0" t="s">
        <v>224</v>
      </c>
      <c r="J146" s="1" t="s">
        <v>225</v>
      </c>
    </row>
    <row r="147" customFormat="false" ht="12.8" hidden="false" customHeight="false" outlineLevel="0" collapsed="false">
      <c r="E147" s="0" t="s">
        <v>226</v>
      </c>
    </row>
    <row r="148" customFormat="false" ht="54.35" hidden="false" customHeight="false" outlineLevel="0" collapsed="false">
      <c r="E148" s="0" t="s">
        <v>227</v>
      </c>
      <c r="J148" s="1" t="s">
        <v>228</v>
      </c>
    </row>
    <row r="149" customFormat="false" ht="12.8" hidden="false" customHeight="false" outlineLevel="0" collapsed="false">
      <c r="E149" s="0" t="s">
        <v>229</v>
      </c>
    </row>
    <row r="150" customFormat="false" ht="12.8" hidden="false" customHeight="false" outlineLevel="0" collapsed="false">
      <c r="E150" s="0" t="s">
        <v>230</v>
      </c>
    </row>
    <row r="151" customFormat="false" ht="86.25" hidden="false" customHeight="false" outlineLevel="0" collapsed="false">
      <c r="E151" s="0" t="s">
        <v>231</v>
      </c>
      <c r="J151" s="1" t="s">
        <v>232</v>
      </c>
    </row>
    <row r="152" customFormat="false" ht="531.85" hidden="false" customHeight="false" outlineLevel="0" collapsed="false">
      <c r="E152" s="0" t="s">
        <v>233</v>
      </c>
      <c r="J152" s="1" t="s">
        <v>234</v>
      </c>
    </row>
    <row r="153" customFormat="false" ht="12.8" hidden="false" customHeight="false" outlineLevel="0" collapsed="false">
      <c r="B153" s="0" t="str">
        <f aca="false">"1634"</f>
        <v>1634</v>
      </c>
      <c r="C153" s="0" t="s">
        <v>235</v>
      </c>
      <c r="D153" s="0" t="str">
        <f aca="false">"1688"</f>
        <v>1688</v>
      </c>
      <c r="E153" s="0" t="s">
        <v>236</v>
      </c>
      <c r="F153" s="0" t="s">
        <v>237</v>
      </c>
      <c r="J153" s="0" t="s">
        <v>238</v>
      </c>
    </row>
    <row r="154" customFormat="false" ht="12.8" hidden="false" customHeight="false" outlineLevel="0" collapsed="false">
      <c r="A154" s="0" t="s">
        <v>239</v>
      </c>
      <c r="E154" s="0" t="s">
        <v>240</v>
      </c>
    </row>
    <row r="155" customFormat="false" ht="12.8" hidden="false" customHeight="false" outlineLevel="0" collapsed="false">
      <c r="C155" s="0" t="s">
        <v>33</v>
      </c>
      <c r="D155" s="0" t="s">
        <v>241</v>
      </c>
      <c r="E155" s="0" t="s">
        <v>242</v>
      </c>
      <c r="F155" s="0" t="s">
        <v>237</v>
      </c>
    </row>
    <row r="156" customFormat="false" ht="12.8" hidden="false" customHeight="false" outlineLevel="0" collapsed="false">
      <c r="A156" s="0" t="s">
        <v>243</v>
      </c>
    </row>
    <row r="157" customFormat="false" ht="12.8" hidden="false" customHeight="false" outlineLevel="0" collapsed="false">
      <c r="E157" s="0" t="s">
        <v>244</v>
      </c>
    </row>
    <row r="158" customFormat="false" ht="12.8" hidden="false" customHeight="false" outlineLevel="0" collapsed="false">
      <c r="E158" s="0" t="s">
        <v>245</v>
      </c>
      <c r="J158" s="0" t="s">
        <v>246</v>
      </c>
    </row>
    <row r="159" customFormat="false" ht="75.6" hidden="false" customHeight="false" outlineLevel="0" collapsed="false">
      <c r="E159" s="0" t="s">
        <v>247</v>
      </c>
      <c r="J159" s="1" t="s">
        <v>248</v>
      </c>
    </row>
    <row r="160" customFormat="false" ht="65" hidden="false" customHeight="false" outlineLevel="0" collapsed="false">
      <c r="E160" s="0" t="s">
        <v>249</v>
      </c>
      <c r="J160" s="1" t="s">
        <v>250</v>
      </c>
    </row>
    <row r="161" customFormat="false" ht="12.8" hidden="false" customHeight="false" outlineLevel="0" collapsed="false">
      <c r="E161" s="0" t="s">
        <v>251</v>
      </c>
    </row>
    <row r="162" customFormat="false" ht="1200.6" hidden="false" customHeight="false" outlineLevel="0" collapsed="false">
      <c r="E162" s="0" t="s">
        <v>252</v>
      </c>
      <c r="J162" s="1" t="s">
        <v>253</v>
      </c>
      <c r="L162" s="1" t="s">
        <v>254</v>
      </c>
    </row>
    <row r="163" customFormat="false" ht="12.8" hidden="false" customHeight="false" outlineLevel="0" collapsed="false">
      <c r="E163" s="0" t="s">
        <v>255</v>
      </c>
    </row>
    <row r="164" customFormat="false" ht="3276.75" hidden="false" customHeight="false" outlineLevel="0" collapsed="false">
      <c r="E164" s="0" t="s">
        <v>256</v>
      </c>
      <c r="J164" s="1" t="s">
        <v>257</v>
      </c>
      <c r="L164" s="1" t="s">
        <v>258</v>
      </c>
    </row>
    <row r="165" customFormat="false" ht="1190" hidden="false" customHeight="false" outlineLevel="0" collapsed="false">
      <c r="E165" s="0" t="s">
        <v>259</v>
      </c>
      <c r="J165" s="1" t="s">
        <v>260</v>
      </c>
      <c r="L165" s="1" t="s">
        <v>261</v>
      </c>
    </row>
    <row r="166" customFormat="false" ht="3276.75" hidden="false" customHeight="false" outlineLevel="0" collapsed="false">
      <c r="E166" s="0" t="s">
        <v>262</v>
      </c>
      <c r="L166" s="1" t="s">
        <v>263</v>
      </c>
    </row>
    <row r="167" customFormat="false" ht="1190" hidden="false" customHeight="false" outlineLevel="0" collapsed="false">
      <c r="E167" s="0" t="s">
        <v>264</v>
      </c>
      <c r="J167" s="1" t="s">
        <v>265</v>
      </c>
      <c r="L167" s="1" t="s">
        <v>266</v>
      </c>
    </row>
    <row r="168" customFormat="false" ht="2367.5" hidden="false" customHeight="false" outlineLevel="0" collapsed="false">
      <c r="E168" s="0" t="s">
        <v>267</v>
      </c>
      <c r="J168" s="1" t="s">
        <v>268</v>
      </c>
      <c r="L168" s="1" t="s">
        <v>269</v>
      </c>
    </row>
    <row r="169" customFormat="false" ht="22.5" hidden="false" customHeight="false" outlineLevel="0" collapsed="false">
      <c r="E169" s="0" t="s">
        <v>270</v>
      </c>
      <c r="J169" s="1" t="s">
        <v>271</v>
      </c>
      <c r="L169" s="0" t="s">
        <v>272</v>
      </c>
    </row>
    <row r="170" customFormat="false" ht="22.5" hidden="false" customHeight="false" outlineLevel="0" collapsed="false">
      <c r="E170" s="0" t="s">
        <v>273</v>
      </c>
      <c r="J170" s="1" t="s">
        <v>274</v>
      </c>
      <c r="L170" s="0" t="s">
        <v>272</v>
      </c>
    </row>
    <row r="171" customFormat="false" ht="75.6" hidden="false" customHeight="false" outlineLevel="0" collapsed="false">
      <c r="E171" s="0" t="s">
        <v>275</v>
      </c>
      <c r="J171" s="1" t="s">
        <v>276</v>
      </c>
      <c r="L171" s="0" t="s">
        <v>277</v>
      </c>
    </row>
    <row r="172" customFormat="false" ht="75.6" hidden="false" customHeight="false" outlineLevel="0" collapsed="false">
      <c r="E172" s="0" t="s">
        <v>278</v>
      </c>
      <c r="J172" s="1" t="s">
        <v>279</v>
      </c>
      <c r="L172" s="0" t="s">
        <v>277</v>
      </c>
    </row>
    <row r="173" customFormat="false" ht="12.8" hidden="false" customHeight="false" outlineLevel="0" collapsed="false">
      <c r="E173" s="0" t="s">
        <v>280</v>
      </c>
      <c r="J173" s="0" t="s">
        <v>281</v>
      </c>
    </row>
    <row r="174" customFormat="false" ht="43.75" hidden="false" customHeight="false" outlineLevel="0" collapsed="false">
      <c r="E174" s="0" t="s">
        <v>282</v>
      </c>
      <c r="J174" s="1" t="s">
        <v>283</v>
      </c>
    </row>
    <row r="175" customFormat="false" ht="65" hidden="false" customHeight="false" outlineLevel="0" collapsed="false">
      <c r="E175" s="0" t="s">
        <v>284</v>
      </c>
      <c r="J175" s="1" t="s">
        <v>285</v>
      </c>
    </row>
    <row r="176" customFormat="false" ht="75.6" hidden="false" customHeight="false" outlineLevel="0" collapsed="false">
      <c r="E176" s="0" t="s">
        <v>286</v>
      </c>
      <c r="J176" s="1" t="s">
        <v>287</v>
      </c>
    </row>
    <row r="177" customFormat="false" ht="12.8" hidden="false" customHeight="false" outlineLevel="0" collapsed="false">
      <c r="E177" s="0" t="s">
        <v>288</v>
      </c>
    </row>
    <row r="178" customFormat="false" ht="54.35" hidden="false" customHeight="false" outlineLevel="0" collapsed="false">
      <c r="E178" s="0" t="s">
        <v>289</v>
      </c>
      <c r="J178" s="1" t="s">
        <v>290</v>
      </c>
    </row>
    <row r="179" customFormat="false" ht="43.75" hidden="false" customHeight="false" outlineLevel="0" collapsed="false">
      <c r="E179" s="0" t="s">
        <v>291</v>
      </c>
      <c r="J179" s="1" t="s">
        <v>292</v>
      </c>
    </row>
    <row r="180" customFormat="false" ht="22.5" hidden="false" customHeight="false" outlineLevel="0" collapsed="false">
      <c r="J180" s="1" t="s">
        <v>293</v>
      </c>
    </row>
    <row r="181" customFormat="false" ht="86.25" hidden="false" customHeight="false" outlineLevel="0" collapsed="false">
      <c r="E181" s="0" t="s">
        <v>294</v>
      </c>
      <c r="J181" s="1" t="s">
        <v>295</v>
      </c>
      <c r="L181" s="0" t="s">
        <v>296</v>
      </c>
    </row>
    <row r="182" customFormat="false" ht="2378.1" hidden="false" customHeight="false" outlineLevel="0" collapsed="false">
      <c r="E182" s="0" t="s">
        <v>297</v>
      </c>
      <c r="J182" s="1" t="s">
        <v>298</v>
      </c>
      <c r="L182" s="1" t="s">
        <v>299</v>
      </c>
    </row>
    <row r="183" customFormat="false" ht="3276.75" hidden="false" customHeight="false" outlineLevel="0" collapsed="false">
      <c r="E183" s="0" t="s">
        <v>300</v>
      </c>
      <c r="J183" s="1" t="s">
        <v>301</v>
      </c>
      <c r="L183" s="1" t="s">
        <v>302</v>
      </c>
    </row>
    <row r="184" customFormat="false" ht="1762.5" hidden="false" customHeight="false" outlineLevel="0" collapsed="false">
      <c r="J184" s="1" t="s">
        <v>303</v>
      </c>
      <c r="L184" s="1" t="s">
        <v>304</v>
      </c>
    </row>
    <row r="185" customFormat="false" ht="3276.75" hidden="false" customHeight="false" outlineLevel="0" collapsed="false">
      <c r="J185" s="1" t="s">
        <v>305</v>
      </c>
      <c r="L185" s="1" t="s">
        <v>306</v>
      </c>
    </row>
    <row r="186" customFormat="false" ht="1762.5" hidden="false" customHeight="false" outlineLevel="0" collapsed="false">
      <c r="J186" s="1" t="s">
        <v>307</v>
      </c>
      <c r="L186" s="1" t="s">
        <v>304</v>
      </c>
    </row>
    <row r="187" customFormat="false" ht="1179.35" hidden="false" customHeight="false" outlineLevel="0" collapsed="false">
      <c r="E187" s="0" t="s">
        <v>308</v>
      </c>
      <c r="J187" s="1" t="s">
        <v>309</v>
      </c>
      <c r="L187" s="1" t="s">
        <v>310</v>
      </c>
    </row>
    <row r="188" customFormat="false" ht="3276.75" hidden="false" customHeight="false" outlineLevel="0" collapsed="false">
      <c r="E188" s="0" t="s">
        <v>311</v>
      </c>
      <c r="L188" s="1" t="s">
        <v>312</v>
      </c>
    </row>
    <row r="189" customFormat="false" ht="12.8" hidden="false" customHeight="false" outlineLevel="0" collapsed="false">
      <c r="E189" s="0" t="s">
        <v>313</v>
      </c>
    </row>
    <row r="190" customFormat="false" ht="12.8" hidden="false" customHeight="false" outlineLevel="0" collapsed="false">
      <c r="E190" s="0" t="s">
        <v>314</v>
      </c>
    </row>
    <row r="191" customFormat="false" ht="43.75" hidden="false" customHeight="false" outlineLevel="0" collapsed="false">
      <c r="E191" s="0" t="s">
        <v>315</v>
      </c>
      <c r="J191" s="1" t="s">
        <v>316</v>
      </c>
    </row>
    <row r="192" customFormat="false" ht="12.8" hidden="false" customHeight="false" outlineLevel="0" collapsed="false">
      <c r="E192" s="0" t="s">
        <v>317</v>
      </c>
    </row>
    <row r="193" customFormat="false" ht="12.8" hidden="false" customHeight="false" outlineLevel="0" collapsed="false">
      <c r="E193" s="0" t="s">
        <v>318</v>
      </c>
    </row>
    <row r="194" customFormat="false" ht="12.8" hidden="false" customHeight="false" outlineLevel="0" collapsed="false">
      <c r="B194" s="0" t="str">
        <f aca="false">"1584"</f>
        <v>1584</v>
      </c>
      <c r="D194" s="0" t="str">
        <f aca="false">"1662"</f>
        <v>1662</v>
      </c>
      <c r="E194" s="0" t="s">
        <v>319</v>
      </c>
    </row>
    <row r="195" customFormat="false" ht="1179.35" hidden="false" customHeight="false" outlineLevel="0" collapsed="false">
      <c r="J195" s="1" t="s">
        <v>320</v>
      </c>
      <c r="L195" s="1" t="s">
        <v>321</v>
      </c>
    </row>
    <row r="196" customFormat="false" ht="12.8" hidden="false" customHeight="false" outlineLevel="0" collapsed="false">
      <c r="E196" s="0" t="s">
        <v>322</v>
      </c>
    </row>
    <row r="197" customFormat="false" ht="12.8" hidden="false" customHeight="false" outlineLevel="0" collapsed="false">
      <c r="E197" s="0" t="s">
        <v>323</v>
      </c>
    </row>
    <row r="198" customFormat="false" ht="12.8" hidden="false" customHeight="false" outlineLevel="0" collapsed="false">
      <c r="E198" s="0" t="s">
        <v>324</v>
      </c>
    </row>
    <row r="199" customFormat="false" ht="12.8" hidden="false" customHeight="false" outlineLevel="0" collapsed="false">
      <c r="E199" s="0" t="s">
        <v>325</v>
      </c>
    </row>
    <row r="200" customFormat="false" ht="12.8" hidden="false" customHeight="false" outlineLevel="0" collapsed="false">
      <c r="E200" s="0" t="s">
        <v>326</v>
      </c>
    </row>
    <row r="201" customFormat="false" ht="12.8" hidden="false" customHeight="false" outlineLevel="0" collapsed="false">
      <c r="E201" s="0" t="s">
        <v>327</v>
      </c>
      <c r="J201" s="0" t="s">
        <v>328</v>
      </c>
    </row>
    <row r="202" customFormat="false" ht="12.8" hidden="false" customHeight="false" outlineLevel="0" collapsed="false">
      <c r="E202" s="0" t="s">
        <v>329</v>
      </c>
      <c r="L202" s="0" t="s">
        <v>330</v>
      </c>
    </row>
    <row r="203" customFormat="false" ht="12.8" hidden="false" customHeight="false" outlineLevel="0" collapsed="false">
      <c r="B203" s="0" t="str">
        <f aca="false">"1608"</f>
        <v>1608</v>
      </c>
      <c r="C203" s="0" t="s">
        <v>331</v>
      </c>
      <c r="D203" s="0" t="str">
        <f aca="false">"1657"</f>
        <v>1657</v>
      </c>
      <c r="L203" s="0" t="s">
        <v>332</v>
      </c>
    </row>
    <row r="204" customFormat="false" ht="3276.75" hidden="false" customHeight="false" outlineLevel="0" collapsed="false">
      <c r="A204" s="0" t="s">
        <v>333</v>
      </c>
      <c r="J204" s="1" t="s">
        <v>334</v>
      </c>
      <c r="L204" s="1" t="s">
        <v>335</v>
      </c>
    </row>
    <row r="205" customFormat="false" ht="33.1" hidden="false" customHeight="false" outlineLevel="0" collapsed="false">
      <c r="B205" s="0" t="str">
        <f aca="false">"18.03.1598"</f>
        <v>18.03.1598</v>
      </c>
      <c r="C205" s="0" t="s">
        <v>336</v>
      </c>
      <c r="D205" s="0" t="str">
        <f aca="false">"19.12.1659"</f>
        <v>19.12.1659</v>
      </c>
      <c r="E205" s="0" t="s">
        <v>337</v>
      </c>
      <c r="I205" s="0" t="s">
        <v>338</v>
      </c>
      <c r="J205" s="1" t="s">
        <v>339</v>
      </c>
    </row>
    <row r="206" customFormat="false" ht="12.8" hidden="false" customHeight="false" outlineLevel="0" collapsed="false">
      <c r="A206" s="0" t="s">
        <v>336</v>
      </c>
      <c r="B206" s="0" t="str">
        <f aca="false">"13.03.1617"</f>
        <v>13.03.1617</v>
      </c>
      <c r="C206" s="0" t="s">
        <v>340</v>
      </c>
      <c r="D206" s="0" t="str">
        <f aca="false">"08.05.1688"</f>
        <v>08.05.1688</v>
      </c>
      <c r="E206" s="0" t="s">
        <v>341</v>
      </c>
      <c r="F206" s="0" t="s">
        <v>342</v>
      </c>
    </row>
    <row r="207" customFormat="false" ht="12.8" hidden="false" customHeight="false" outlineLevel="0" collapsed="false">
      <c r="A207" s="0" t="s">
        <v>340</v>
      </c>
      <c r="E207" s="0" t="s">
        <v>343</v>
      </c>
    </row>
    <row r="208" customFormat="false" ht="2388.75" hidden="false" customHeight="false" outlineLevel="0" collapsed="false">
      <c r="E208" s="0" t="s">
        <v>344</v>
      </c>
      <c r="J208" s="1" t="s">
        <v>345</v>
      </c>
      <c r="L208" s="1" t="s">
        <v>346</v>
      </c>
    </row>
    <row r="209" customFormat="false" ht="2388.75" hidden="false" customHeight="false" outlineLevel="0" collapsed="false">
      <c r="J209" s="1" t="s">
        <v>347</v>
      </c>
      <c r="L209" s="1" t="s">
        <v>346</v>
      </c>
    </row>
    <row r="210" customFormat="false" ht="3276.75" hidden="false" customHeight="false" outlineLevel="0" collapsed="false">
      <c r="E210" s="0" t="s">
        <v>348</v>
      </c>
      <c r="J210" s="1" t="s">
        <v>349</v>
      </c>
      <c r="L210" s="1" t="s">
        <v>350</v>
      </c>
    </row>
    <row r="211" customFormat="false" ht="1794.35" hidden="false" customHeight="false" outlineLevel="0" collapsed="false">
      <c r="E211" s="0" t="s">
        <v>351</v>
      </c>
      <c r="J211" s="1" t="s">
        <v>352</v>
      </c>
      <c r="L211" s="1" t="s">
        <v>353</v>
      </c>
    </row>
    <row r="212" customFormat="false" ht="1794.35" hidden="false" customHeight="false" outlineLevel="0" collapsed="false">
      <c r="E212" s="0" t="s">
        <v>354</v>
      </c>
      <c r="J212" s="1" t="s">
        <v>355</v>
      </c>
      <c r="L212" s="1" t="s">
        <v>353</v>
      </c>
    </row>
    <row r="213" customFormat="false" ht="1794.35" hidden="false" customHeight="false" outlineLevel="0" collapsed="false">
      <c r="E213" s="0" t="s">
        <v>356</v>
      </c>
      <c r="L213" s="1" t="s">
        <v>353</v>
      </c>
    </row>
    <row r="214" customFormat="false" ht="1200.6" hidden="false" customHeight="false" outlineLevel="0" collapsed="false">
      <c r="E214" s="0" t="s">
        <v>357</v>
      </c>
      <c r="J214" s="1" t="s">
        <v>358</v>
      </c>
      <c r="L214" s="1" t="s">
        <v>359</v>
      </c>
    </row>
    <row r="215" customFormat="false" ht="1794.35" hidden="false" customHeight="false" outlineLevel="0" collapsed="false">
      <c r="E215" s="0" t="s">
        <v>360</v>
      </c>
      <c r="J215" s="1" t="s">
        <v>361</v>
      </c>
      <c r="L215" s="1" t="s">
        <v>353</v>
      </c>
    </row>
    <row r="216" customFormat="false" ht="1200.6" hidden="false" customHeight="false" outlineLevel="0" collapsed="false">
      <c r="E216" s="0" t="s">
        <v>362</v>
      </c>
      <c r="J216" s="1" t="s">
        <v>363</v>
      </c>
      <c r="L216" s="1" t="s">
        <v>359</v>
      </c>
    </row>
    <row r="217" customFormat="false" ht="1794.35" hidden="false" customHeight="false" outlineLevel="0" collapsed="false">
      <c r="E217" s="0" t="s">
        <v>364</v>
      </c>
      <c r="J217" s="1" t="s">
        <v>365</v>
      </c>
      <c r="L217" s="1" t="s">
        <v>353</v>
      </c>
    </row>
    <row r="218" customFormat="false" ht="54.35" hidden="false" customHeight="false" outlineLevel="0" collapsed="false">
      <c r="E218" s="0" t="s">
        <v>366</v>
      </c>
      <c r="J218" s="1" t="s">
        <v>367</v>
      </c>
    </row>
    <row r="219" customFormat="false" ht="1200.6" hidden="false" customHeight="false" outlineLevel="0" collapsed="false">
      <c r="E219" s="0" t="s">
        <v>368</v>
      </c>
      <c r="L219" s="1" t="s">
        <v>369</v>
      </c>
    </row>
    <row r="220" customFormat="false" ht="107.5" hidden="false" customHeight="false" outlineLevel="0" collapsed="false">
      <c r="E220" s="0" t="s">
        <v>370</v>
      </c>
      <c r="J220" s="1" t="s">
        <v>371</v>
      </c>
    </row>
    <row r="221" customFormat="false" ht="33.1" hidden="false" customHeight="false" outlineLevel="0" collapsed="false">
      <c r="E221" s="0" t="s">
        <v>372</v>
      </c>
      <c r="J221" s="1" t="s">
        <v>373</v>
      </c>
    </row>
    <row r="222" customFormat="false" ht="12.8" hidden="false" customHeight="false" outlineLevel="0" collapsed="false">
      <c r="E222" s="0" t="s">
        <v>374</v>
      </c>
    </row>
    <row r="223" customFormat="false" ht="22.5" hidden="false" customHeight="false" outlineLevel="0" collapsed="false">
      <c r="B223" s="0" t="str">
        <f aca="false">"1666"</f>
        <v>1666</v>
      </c>
      <c r="C223" s="0" t="s">
        <v>33</v>
      </c>
      <c r="D223" s="0" t="str">
        <f aca="false">"20.08.1697"</f>
        <v>20.08.1697</v>
      </c>
      <c r="E223" s="0" t="s">
        <v>375</v>
      </c>
      <c r="F223" s="1" t="s">
        <v>376</v>
      </c>
    </row>
    <row r="224" customFormat="false" ht="12.8" hidden="false" customHeight="false" outlineLevel="0" collapsed="false">
      <c r="E224" s="0" t="s">
        <v>377</v>
      </c>
      <c r="J224" s="0" t="s">
        <v>378</v>
      </c>
    </row>
    <row r="225" customFormat="false" ht="12.8" hidden="false" customHeight="false" outlineLevel="0" collapsed="false">
      <c r="E225" s="0" t="s">
        <v>379</v>
      </c>
    </row>
    <row r="226" customFormat="false" ht="12.8" hidden="false" customHeight="false" outlineLevel="0" collapsed="false">
      <c r="E226" s="0" t="s">
        <v>380</v>
      </c>
    </row>
    <row r="227" customFormat="false" ht="12.8" hidden="false" customHeight="false" outlineLevel="0" collapsed="false">
      <c r="E227" s="0" t="s">
        <v>381</v>
      </c>
      <c r="J227" s="0" t="s">
        <v>382</v>
      </c>
    </row>
    <row r="228" customFormat="false" ht="12.8" hidden="false" customHeight="false" outlineLevel="0" collapsed="false">
      <c r="E228" s="0" t="s">
        <v>383</v>
      </c>
    </row>
    <row r="229" customFormat="false" ht="12.8" hidden="false" customHeight="false" outlineLevel="0" collapsed="false">
      <c r="E229" s="0" t="s">
        <v>384</v>
      </c>
    </row>
    <row r="230" customFormat="false" ht="12.8" hidden="false" customHeight="false" outlineLevel="0" collapsed="false">
      <c r="E230" s="0" t="s">
        <v>385</v>
      </c>
    </row>
    <row r="231" customFormat="false" ht="12.8" hidden="false" customHeight="false" outlineLevel="0" collapsed="false">
      <c r="B231" s="0" t="str">
        <f aca="false">"1558"</f>
        <v>1558</v>
      </c>
      <c r="C231" s="0" t="s">
        <v>386</v>
      </c>
      <c r="D231" s="0" t="str">
        <f aca="false">"22.10.1602"</f>
        <v>22.10.1602</v>
      </c>
      <c r="E231" s="0" t="s">
        <v>387</v>
      </c>
    </row>
    <row r="232" customFormat="false" ht="12.8" hidden="false" customHeight="false" outlineLevel="0" collapsed="false">
      <c r="A232" s="0" t="s">
        <v>388</v>
      </c>
      <c r="E232" s="0" t="s">
        <v>389</v>
      </c>
    </row>
    <row r="233" customFormat="false" ht="12.8" hidden="false" customHeight="false" outlineLevel="0" collapsed="false">
      <c r="E233" s="0" t="s">
        <v>390</v>
      </c>
    </row>
    <row r="234" customFormat="false" ht="12.8" hidden="false" customHeight="false" outlineLevel="0" collapsed="false">
      <c r="E234" s="0" t="s">
        <v>391</v>
      </c>
      <c r="J234" s="0" t="s">
        <v>392</v>
      </c>
    </row>
    <row r="235" customFormat="false" ht="12.8" hidden="false" customHeight="false" outlineLevel="0" collapsed="false">
      <c r="E235" s="0" t="s">
        <v>393</v>
      </c>
    </row>
    <row r="236" customFormat="false" ht="12.8" hidden="false" customHeight="false" outlineLevel="0" collapsed="false">
      <c r="E236" s="0" t="s">
        <v>394</v>
      </c>
    </row>
    <row r="237" customFormat="false" ht="12.8" hidden="false" customHeight="false" outlineLevel="0" collapsed="false">
      <c r="E237" s="0" t="s">
        <v>395</v>
      </c>
    </row>
    <row r="238" customFormat="false" ht="12.8" hidden="false" customHeight="false" outlineLevel="0" collapsed="false">
      <c r="E238" s="0" t="s">
        <v>396</v>
      </c>
    </row>
    <row r="239" customFormat="false" ht="43.75" hidden="false" customHeight="false" outlineLevel="0" collapsed="false">
      <c r="E239" s="0" t="s">
        <v>397</v>
      </c>
      <c r="J239" s="1" t="s">
        <v>398</v>
      </c>
    </row>
    <row r="240" customFormat="false" ht="12.8" hidden="false" customHeight="false" outlineLevel="0" collapsed="false">
      <c r="E240" s="0" t="s">
        <v>399</v>
      </c>
    </row>
    <row r="241" customFormat="false" ht="12.8" hidden="false" customHeight="false" outlineLevel="0" collapsed="false">
      <c r="E241" s="0" t="s">
        <v>400</v>
      </c>
    </row>
    <row r="242" customFormat="false" ht="12.8" hidden="false" customHeight="false" outlineLevel="0" collapsed="false">
      <c r="E242" s="0" t="s">
        <v>401</v>
      </c>
    </row>
    <row r="243" customFormat="false" ht="12.8" hidden="false" customHeight="false" outlineLevel="0" collapsed="false">
      <c r="B243" s="0" t="str">
        <f aca="false">"24.02.1580"</f>
        <v>24.02.1580</v>
      </c>
      <c r="C243" s="0" t="s">
        <v>402</v>
      </c>
      <c r="D243" s="0" t="str">
        <f aca="false">"04.03.1645"</f>
        <v>04.03.1645</v>
      </c>
      <c r="E243" s="0" t="s">
        <v>403</v>
      </c>
      <c r="F243" s="0" t="s">
        <v>404</v>
      </c>
      <c r="H243" s="0" t="s">
        <v>405</v>
      </c>
    </row>
    <row r="244" customFormat="false" ht="12.8" hidden="false" customHeight="false" outlineLevel="0" collapsed="false">
      <c r="A244" s="0" t="s">
        <v>331</v>
      </c>
      <c r="E244" s="0" t="s">
        <v>406</v>
      </c>
      <c r="J244" s="0" t="s">
        <v>407</v>
      </c>
    </row>
    <row r="245" customFormat="false" ht="12.8" hidden="false" customHeight="false" outlineLevel="0" collapsed="false">
      <c r="E245" s="0" t="s">
        <v>408</v>
      </c>
    </row>
    <row r="246" customFormat="false" ht="12.8" hidden="false" customHeight="false" outlineLevel="0" collapsed="false">
      <c r="E246" s="0" t="s">
        <v>409</v>
      </c>
    </row>
    <row r="247" customFormat="false" ht="150" hidden="false" customHeight="false" outlineLevel="0" collapsed="false">
      <c r="E247" s="0" t="s">
        <v>410</v>
      </c>
      <c r="J247" s="1" t="s">
        <v>411</v>
      </c>
    </row>
    <row r="248" customFormat="false" ht="12.8" hidden="false" customHeight="false" outlineLevel="0" collapsed="false">
      <c r="E248" s="0" t="s">
        <v>412</v>
      </c>
    </row>
    <row r="249" customFormat="false" ht="12.8" hidden="false" customHeight="false" outlineLevel="0" collapsed="false">
      <c r="E249" s="0" t="s">
        <v>413</v>
      </c>
    </row>
    <row r="250" customFormat="false" ht="12.8" hidden="false" customHeight="false" outlineLevel="0" collapsed="false">
      <c r="E250" s="0" t="s">
        <v>414</v>
      </c>
    </row>
    <row r="251" customFormat="false" ht="12.8" hidden="false" customHeight="false" outlineLevel="0" collapsed="false">
      <c r="E251" s="0" t="s">
        <v>415</v>
      </c>
    </row>
    <row r="252" customFormat="false" ht="12.8" hidden="false" customHeight="false" outlineLevel="0" collapsed="false">
      <c r="B252" s="0" t="str">
        <f aca="false">"27.03.1577"</f>
        <v>27.03.1577</v>
      </c>
      <c r="D252" s="0" t="str">
        <f aca="false">"05.09.1653"</f>
        <v>05.09.1653</v>
      </c>
      <c r="E252" s="0" t="s">
        <v>416</v>
      </c>
      <c r="F252" s="0" t="s">
        <v>342</v>
      </c>
      <c r="I252" s="0" t="s">
        <v>417</v>
      </c>
    </row>
    <row r="253" customFormat="false" ht="12.8" hidden="false" customHeight="false" outlineLevel="0" collapsed="false">
      <c r="A253" s="0" t="s">
        <v>418</v>
      </c>
      <c r="E253" s="0" t="s">
        <v>419</v>
      </c>
    </row>
    <row r="254" customFormat="false" ht="12.8" hidden="false" customHeight="false" outlineLevel="0" collapsed="false">
      <c r="E254" s="0" t="s">
        <v>420</v>
      </c>
    </row>
    <row r="255" customFormat="false" ht="12.8" hidden="false" customHeight="false" outlineLevel="0" collapsed="false">
      <c r="E255" s="0" t="s">
        <v>421</v>
      </c>
    </row>
    <row r="256" customFormat="false" ht="12.8" hidden="false" customHeight="false" outlineLevel="0" collapsed="false">
      <c r="E256" s="0" t="s">
        <v>422</v>
      </c>
    </row>
    <row r="257" customFormat="false" ht="12.8" hidden="false" customHeight="false" outlineLevel="0" collapsed="false">
      <c r="E257" s="0" t="s">
        <v>423</v>
      </c>
    </row>
    <row r="258" customFormat="false" ht="12.8" hidden="false" customHeight="false" outlineLevel="0" collapsed="false">
      <c r="B258" s="0" t="str">
        <f aca="false">"1585"</f>
        <v>1585</v>
      </c>
      <c r="D258" s="0" t="str">
        <f aca="false">"1634"</f>
        <v>1634</v>
      </c>
      <c r="E258" s="0" t="s">
        <v>424</v>
      </c>
      <c r="F258" s="0" t="s">
        <v>425</v>
      </c>
    </row>
    <row r="259" customFormat="false" ht="12.8" hidden="false" customHeight="false" outlineLevel="0" collapsed="false">
      <c r="A259" s="0" t="s">
        <v>426</v>
      </c>
      <c r="E259" s="0" t="s">
        <v>427</v>
      </c>
      <c r="J259" s="0" t="s">
        <v>428</v>
      </c>
    </row>
    <row r="260" customFormat="false" ht="12.8" hidden="false" customHeight="false" outlineLevel="0" collapsed="false">
      <c r="E260" s="0" t="s">
        <v>429</v>
      </c>
    </row>
    <row r="261" customFormat="false" ht="12.8" hidden="false" customHeight="false" outlineLevel="0" collapsed="false">
      <c r="E261" s="0" t="s">
        <v>430</v>
      </c>
      <c r="F261" s="0" t="s">
        <v>431</v>
      </c>
    </row>
    <row r="262" customFormat="false" ht="12.8" hidden="false" customHeight="false" outlineLevel="0" collapsed="false">
      <c r="E262" s="0" t="s">
        <v>432</v>
      </c>
    </row>
    <row r="263" customFormat="false" ht="12.8" hidden="false" customHeight="false" outlineLevel="0" collapsed="false">
      <c r="E263" s="0" t="s">
        <v>433</v>
      </c>
    </row>
    <row r="264" customFormat="false" ht="12.8" hidden="false" customHeight="false" outlineLevel="0" collapsed="false">
      <c r="E264" s="0" t="s">
        <v>434</v>
      </c>
    </row>
    <row r="266" customFormat="false" ht="319.35" hidden="false" customHeight="false" outlineLevel="0" collapsed="false">
      <c r="E266" s="0" t="s">
        <v>435</v>
      </c>
      <c r="J266" s="1" t="s">
        <v>436</v>
      </c>
    </row>
    <row r="267" customFormat="false" ht="12.8" hidden="false" customHeight="false" outlineLevel="0" collapsed="false">
      <c r="B267" s="0" t="str">
        <f aca="false">"1587"</f>
        <v>1587</v>
      </c>
      <c r="D267" s="0" t="str">
        <f aca="false">"1645"</f>
        <v>1645</v>
      </c>
      <c r="E267" s="0" t="s">
        <v>437</v>
      </c>
      <c r="F267" s="0" t="s">
        <v>438</v>
      </c>
    </row>
    <row r="268" customFormat="false" ht="54.35" hidden="false" customHeight="false" outlineLevel="0" collapsed="false">
      <c r="A268" s="0" t="s">
        <v>439</v>
      </c>
      <c r="E268" s="0" t="s">
        <v>440</v>
      </c>
      <c r="J268" s="1" t="s">
        <v>441</v>
      </c>
    </row>
    <row r="269" customFormat="false" ht="12.8" hidden="false" customHeight="false" outlineLevel="0" collapsed="false">
      <c r="E269" s="0" t="s">
        <v>442</v>
      </c>
      <c r="J269" s="0" t="s">
        <v>443</v>
      </c>
    </row>
    <row r="270" customFormat="false" ht="12.8" hidden="false" customHeight="false" outlineLevel="0" collapsed="false">
      <c r="E270" s="0" t="s">
        <v>444</v>
      </c>
    </row>
    <row r="271" customFormat="false" ht="12.8" hidden="false" customHeight="false" outlineLevel="0" collapsed="false">
      <c r="E271" s="0" t="s">
        <v>445</v>
      </c>
      <c r="F271" s="0" t="s">
        <v>446</v>
      </c>
    </row>
    <row r="272" customFormat="false" ht="22.5" hidden="false" customHeight="false" outlineLevel="0" collapsed="false">
      <c r="E272" s="0" t="s">
        <v>447</v>
      </c>
      <c r="J272" s="1" t="s">
        <v>448</v>
      </c>
    </row>
    <row r="273" customFormat="false" ht="22.5" hidden="false" customHeight="false" outlineLevel="0" collapsed="false">
      <c r="E273" s="0" t="s">
        <v>449</v>
      </c>
      <c r="J273" s="1" t="s">
        <v>450</v>
      </c>
    </row>
    <row r="274" customFormat="false" ht="12.8" hidden="false" customHeight="false" outlineLevel="0" collapsed="false">
      <c r="B274" s="0" t="str">
        <f aca="false">"1572"</f>
        <v>1572</v>
      </c>
      <c r="D274" s="0" t="str">
        <f aca="false">"1645"</f>
        <v>1645</v>
      </c>
      <c r="E274" s="0" t="s">
        <v>451</v>
      </c>
    </row>
    <row r="275" customFormat="false" ht="43.75" hidden="false" customHeight="false" outlineLevel="0" collapsed="false">
      <c r="E275" s="0" t="s">
        <v>452</v>
      </c>
      <c r="J275" s="1" t="s">
        <v>453</v>
      </c>
    </row>
    <row r="276" customFormat="false" ht="12.8" hidden="false" customHeight="false" outlineLevel="0" collapsed="false">
      <c r="E276" s="0" t="s">
        <v>454</v>
      </c>
    </row>
    <row r="277" customFormat="false" ht="12.8" hidden="false" customHeight="false" outlineLevel="0" collapsed="false">
      <c r="E277" s="0" t="s">
        <v>455</v>
      </c>
    </row>
    <row r="278" customFormat="false" ht="12.8" hidden="false" customHeight="false" outlineLevel="0" collapsed="false">
      <c r="E278" s="0" t="s">
        <v>456</v>
      </c>
    </row>
    <row r="279" customFormat="false" ht="12.8" hidden="false" customHeight="false" outlineLevel="0" collapsed="false">
      <c r="E279" s="0" t="s">
        <v>457</v>
      </c>
    </row>
    <row r="280" customFormat="false" ht="12.8" hidden="false" customHeight="false" outlineLevel="0" collapsed="false">
      <c r="E280" s="0" t="s">
        <v>458</v>
      </c>
    </row>
    <row r="281" customFormat="false" ht="12.8" hidden="false" customHeight="false" outlineLevel="0" collapsed="false">
      <c r="E281" s="0" t="s">
        <v>459</v>
      </c>
    </row>
    <row r="282" customFormat="false" ht="54.35" hidden="false" customHeight="false" outlineLevel="0" collapsed="false">
      <c r="E282" s="0" t="s">
        <v>460</v>
      </c>
      <c r="J282" s="1" t="s">
        <v>461</v>
      </c>
    </row>
    <row r="283" customFormat="false" ht="12.8" hidden="false" customHeight="false" outlineLevel="0" collapsed="false">
      <c r="E283" s="0" t="s">
        <v>462</v>
      </c>
    </row>
    <row r="284" customFormat="false" ht="12.8" hidden="false" customHeight="false" outlineLevel="0" collapsed="false">
      <c r="E284" s="0" t="s">
        <v>463</v>
      </c>
    </row>
    <row r="285" customFormat="false" ht="12.8" hidden="false" customHeight="false" outlineLevel="0" collapsed="false">
      <c r="E285" s="0" t="s">
        <v>464</v>
      </c>
    </row>
    <row r="286" customFormat="false" ht="12.8" hidden="false" customHeight="false" outlineLevel="0" collapsed="false">
      <c r="E286" s="0" t="s">
        <v>465</v>
      </c>
    </row>
    <row r="287" customFormat="false" ht="12.8" hidden="false" customHeight="false" outlineLevel="0" collapsed="false">
      <c r="E287" s="0" t="s">
        <v>466</v>
      </c>
    </row>
    <row r="288" customFormat="false" ht="12.8" hidden="false" customHeight="false" outlineLevel="0" collapsed="false">
      <c r="E288" s="0" t="s">
        <v>467</v>
      </c>
    </row>
    <row r="289" customFormat="false" ht="12.8" hidden="false" customHeight="false" outlineLevel="0" collapsed="false">
      <c r="E289" s="0" t="s">
        <v>468</v>
      </c>
    </row>
    <row r="290" customFormat="false" ht="12.8" hidden="false" customHeight="false" outlineLevel="0" collapsed="false">
      <c r="E290" s="0" t="s">
        <v>469</v>
      </c>
    </row>
    <row r="291" customFormat="false" ht="12.8" hidden="false" customHeight="false" outlineLevel="0" collapsed="false">
      <c r="E291" s="0" t="s">
        <v>470</v>
      </c>
    </row>
    <row r="292" customFormat="false" ht="12.8" hidden="false" customHeight="false" outlineLevel="0" collapsed="false">
      <c r="E292" s="0" t="s">
        <v>471</v>
      </c>
    </row>
    <row r="293" customFormat="false" ht="12.8" hidden="false" customHeight="false" outlineLevel="0" collapsed="false">
      <c r="E293" s="0" t="s">
        <v>472</v>
      </c>
    </row>
    <row r="294" customFormat="false" ht="33.1" hidden="false" customHeight="false" outlineLevel="0" collapsed="false">
      <c r="B294" s="0" t="str">
        <f aca="false">"23.06.1612"</f>
        <v>23.06.1612</v>
      </c>
      <c r="C294" s="0" t="s">
        <v>170</v>
      </c>
      <c r="D294" s="0" t="str">
        <f aca="false">"25.10.1676"</f>
        <v>25.10.1676</v>
      </c>
      <c r="E294" s="0" t="s">
        <v>473</v>
      </c>
      <c r="F294" s="1" t="s">
        <v>474</v>
      </c>
    </row>
    <row r="295" customFormat="false" ht="171.25" hidden="false" customHeight="false" outlineLevel="0" collapsed="false">
      <c r="A295" s="0" t="s">
        <v>475</v>
      </c>
      <c r="J295" s="1" t="s">
        <v>476</v>
      </c>
    </row>
    <row r="296" customFormat="false" ht="65" hidden="false" customHeight="false" outlineLevel="0" collapsed="false">
      <c r="E296" s="0" t="s">
        <v>477</v>
      </c>
      <c r="J296" s="1" t="s">
        <v>478</v>
      </c>
    </row>
    <row r="297" customFormat="false" ht="12.8" hidden="false" customHeight="false" outlineLevel="0" collapsed="false">
      <c r="B297" s="0" t="str">
        <f aca="false">"1603"</f>
        <v>1603</v>
      </c>
      <c r="C297" s="0" t="s">
        <v>479</v>
      </c>
      <c r="D297" s="0" t="str">
        <f aca="false">"27.08.1674"</f>
        <v>27.08.1674</v>
      </c>
      <c r="E297" s="0" t="s">
        <v>480</v>
      </c>
      <c r="F297" s="0" t="s">
        <v>481</v>
      </c>
    </row>
    <row r="298" customFormat="false" ht="12.8" hidden="false" customHeight="false" outlineLevel="0" collapsed="false">
      <c r="A298" s="0" t="s">
        <v>482</v>
      </c>
      <c r="E298" s="0" t="s">
        <v>483</v>
      </c>
      <c r="F298" s="0" t="s">
        <v>154</v>
      </c>
    </row>
    <row r="299" customFormat="false" ht="12.8" hidden="false" customHeight="false" outlineLevel="0" collapsed="false">
      <c r="E299" s="0" t="s">
        <v>484</v>
      </c>
    </row>
    <row r="300" customFormat="false" ht="12.8" hidden="false" customHeight="false" outlineLevel="0" collapsed="false">
      <c r="E300" s="0" t="s">
        <v>485</v>
      </c>
      <c r="L300" s="0" t="s">
        <v>486</v>
      </c>
    </row>
    <row r="301" customFormat="false" ht="12.8" hidden="false" customHeight="false" outlineLevel="0" collapsed="false">
      <c r="L301" s="0" t="s">
        <v>487</v>
      </c>
    </row>
    <row r="302" customFormat="false" ht="12.8" hidden="false" customHeight="false" outlineLevel="0" collapsed="false">
      <c r="E302" s="0" t="s">
        <v>488</v>
      </c>
    </row>
    <row r="303" customFormat="false" ht="12.8" hidden="false" customHeight="false" outlineLevel="0" collapsed="false">
      <c r="E303" s="0" t="s">
        <v>489</v>
      </c>
    </row>
    <row r="304" customFormat="false" ht="12.8" hidden="false" customHeight="false" outlineLevel="0" collapsed="false">
      <c r="E304" s="0" t="s">
        <v>490</v>
      </c>
    </row>
    <row r="305" customFormat="false" ht="12.8" hidden="false" customHeight="false" outlineLevel="0" collapsed="false">
      <c r="E305" s="0" t="s">
        <v>491</v>
      </c>
    </row>
    <row r="306" customFormat="false" ht="12.8" hidden="false" customHeight="false" outlineLevel="0" collapsed="false">
      <c r="E306" s="0" t="s">
        <v>492</v>
      </c>
    </row>
    <row r="307" customFormat="false" ht="150" hidden="false" customHeight="false" outlineLevel="0" collapsed="false">
      <c r="E307" s="0" t="s">
        <v>493</v>
      </c>
      <c r="J307" s="1" t="s">
        <v>494</v>
      </c>
    </row>
    <row r="308" customFormat="false" ht="12.8" hidden="false" customHeight="false" outlineLevel="0" collapsed="false">
      <c r="E308" s="0" t="s">
        <v>495</v>
      </c>
    </row>
    <row r="309" customFormat="false" ht="12.8" hidden="false" customHeight="false" outlineLevel="0" collapsed="false">
      <c r="E309" s="0" t="s">
        <v>496</v>
      </c>
    </row>
    <row r="310" customFormat="false" ht="12.8" hidden="false" customHeight="false" outlineLevel="0" collapsed="false">
      <c r="E310" s="0" t="s">
        <v>497</v>
      </c>
    </row>
    <row r="311" customFormat="false" ht="150" hidden="false" customHeight="false" outlineLevel="0" collapsed="false">
      <c r="E311" s="0" t="s">
        <v>498</v>
      </c>
      <c r="J311" s="1" t="s">
        <v>499</v>
      </c>
    </row>
    <row r="312" customFormat="false" ht="12.8" hidden="false" customHeight="false" outlineLevel="0" collapsed="false">
      <c r="E312" s="0" t="s">
        <v>500</v>
      </c>
    </row>
    <row r="313" customFormat="false" ht="12.8" hidden="false" customHeight="false" outlineLevel="0" collapsed="false">
      <c r="E313" s="0" t="s">
        <v>501</v>
      </c>
    </row>
    <row r="314" customFormat="false" ht="12.8" hidden="false" customHeight="false" outlineLevel="0" collapsed="false">
      <c r="E314" s="0" t="s">
        <v>502</v>
      </c>
    </row>
    <row r="315" customFormat="false" ht="22.5" hidden="false" customHeight="false" outlineLevel="0" collapsed="false">
      <c r="E315" s="0" t="s">
        <v>503</v>
      </c>
      <c r="F315" s="1" t="s">
        <v>504</v>
      </c>
    </row>
    <row r="316" customFormat="false" ht="54.35" hidden="false" customHeight="false" outlineLevel="0" collapsed="false">
      <c r="E316" s="0" t="s">
        <v>505</v>
      </c>
      <c r="J316" s="1" t="s">
        <v>506</v>
      </c>
    </row>
    <row r="317" customFormat="false" ht="12.8" hidden="false" customHeight="false" outlineLevel="0" collapsed="false">
      <c r="E317" s="0" t="s">
        <v>480</v>
      </c>
    </row>
    <row r="318" customFormat="false" ht="139.35" hidden="false" customHeight="false" outlineLevel="0" collapsed="false">
      <c r="E318" s="0" t="s">
        <v>507</v>
      </c>
      <c r="J318" s="1" t="s">
        <v>508</v>
      </c>
    </row>
    <row r="319" customFormat="false" ht="12.8" hidden="false" customHeight="false" outlineLevel="0" collapsed="false">
      <c r="E319" s="0" t="s">
        <v>505</v>
      </c>
      <c r="J319" s="0" t="s">
        <v>509</v>
      </c>
    </row>
    <row r="320" customFormat="false" ht="12.8" hidden="false" customHeight="false" outlineLevel="0" collapsed="false">
      <c r="B320" s="0" t="str">
        <f aca="false">"1611"</f>
        <v>1611</v>
      </c>
      <c r="C320" s="0" t="s">
        <v>510</v>
      </c>
      <c r="D320" s="0" t="str">
        <f aca="false">"1659"</f>
        <v>1659</v>
      </c>
      <c r="E320" s="0" t="s">
        <v>511</v>
      </c>
      <c r="F320" s="0" t="s">
        <v>481</v>
      </c>
      <c r="J320" s="0" t="s">
        <v>512</v>
      </c>
    </row>
    <row r="321" customFormat="false" ht="43.75" hidden="false" customHeight="false" outlineLevel="0" collapsed="false">
      <c r="A321" s="0" t="s">
        <v>513</v>
      </c>
      <c r="B321" s="0" t="str">
        <f aca="false">"1594"</f>
        <v>1594</v>
      </c>
      <c r="C321" s="0" t="s">
        <v>439</v>
      </c>
      <c r="D321" s="0" t="str">
        <f aca="false">"1648"</f>
        <v>1648</v>
      </c>
      <c r="E321" s="0" t="s">
        <v>514</v>
      </c>
      <c r="F321" s="1" t="s">
        <v>515</v>
      </c>
      <c r="J321" s="1" t="s">
        <v>516</v>
      </c>
    </row>
    <row r="322" customFormat="false" ht="43.75" hidden="false" customHeight="false" outlineLevel="0" collapsed="false">
      <c r="A322" s="0" t="s">
        <v>517</v>
      </c>
      <c r="B322" s="0" t="str">
        <f aca="false">"1613"</f>
        <v>1613</v>
      </c>
      <c r="D322" s="0" t="str">
        <f aca="false">"1677"</f>
        <v>1677</v>
      </c>
      <c r="E322" s="0" t="s">
        <v>518</v>
      </c>
      <c r="F322" s="1" t="s">
        <v>519</v>
      </c>
    </row>
    <row r="323" customFormat="false" ht="12.8" hidden="false" customHeight="false" outlineLevel="0" collapsed="false">
      <c r="E323" s="0" t="s">
        <v>520</v>
      </c>
    </row>
    <row r="324" customFormat="false" ht="12.8" hidden="false" customHeight="false" outlineLevel="0" collapsed="false">
      <c r="E324" s="0" t="s">
        <v>521</v>
      </c>
    </row>
    <row r="325" customFormat="false" ht="12.8" hidden="false" customHeight="false" outlineLevel="0" collapsed="false">
      <c r="E325" s="0" t="s">
        <v>522</v>
      </c>
    </row>
    <row r="326" customFormat="false" ht="12.8" hidden="false" customHeight="false" outlineLevel="0" collapsed="false">
      <c r="E326" s="0" t="s">
        <v>523</v>
      </c>
    </row>
    <row r="327" customFormat="false" ht="128.75" hidden="false" customHeight="false" outlineLevel="0" collapsed="false">
      <c r="E327" s="0" t="s">
        <v>524</v>
      </c>
      <c r="J327" s="1" t="s">
        <v>525</v>
      </c>
    </row>
    <row r="328" customFormat="false" ht="43.75" hidden="false" customHeight="false" outlineLevel="0" collapsed="false">
      <c r="E328" s="0" t="s">
        <v>526</v>
      </c>
      <c r="J328" s="1" t="s">
        <v>527</v>
      </c>
    </row>
    <row r="329" customFormat="false" ht="54.35" hidden="false" customHeight="false" outlineLevel="0" collapsed="false">
      <c r="E329" s="0" t="s">
        <v>528</v>
      </c>
      <c r="J329" s="1" t="s">
        <v>529</v>
      </c>
    </row>
    <row r="330" customFormat="false" ht="224.35" hidden="false" customHeight="false" outlineLevel="0" collapsed="false">
      <c r="E330" s="0" t="s">
        <v>530</v>
      </c>
      <c r="J330" s="1" t="s">
        <v>531</v>
      </c>
    </row>
    <row r="331" customFormat="false" ht="12.8" hidden="false" customHeight="false" outlineLevel="0" collapsed="false">
      <c r="E331" s="0" t="s">
        <v>532</v>
      </c>
      <c r="J331" s="0" t="s">
        <v>533</v>
      </c>
    </row>
    <row r="332" customFormat="false" ht="107.5" hidden="false" customHeight="false" outlineLevel="0" collapsed="false">
      <c r="E332" s="0" t="s">
        <v>534</v>
      </c>
      <c r="J332" s="1" t="s">
        <v>535</v>
      </c>
    </row>
    <row r="333" customFormat="false" ht="12.8" hidden="false" customHeight="false" outlineLevel="0" collapsed="false">
      <c r="E333" s="0" t="s">
        <v>536</v>
      </c>
      <c r="J333" s="0" t="s">
        <v>537</v>
      </c>
    </row>
    <row r="335" customFormat="false" ht="65" hidden="false" customHeight="false" outlineLevel="0" collapsed="false">
      <c r="E335" s="0" t="s">
        <v>538</v>
      </c>
      <c r="J335" s="1" t="s">
        <v>539</v>
      </c>
    </row>
    <row r="336" customFormat="false" ht="43.75" hidden="false" customHeight="false" outlineLevel="0" collapsed="false">
      <c r="E336" s="0" t="s">
        <v>540</v>
      </c>
      <c r="J336" s="1" t="s">
        <v>541</v>
      </c>
    </row>
    <row r="337" customFormat="false" ht="12.8" hidden="false" customHeight="false" outlineLevel="0" collapsed="false">
      <c r="E337" s="0" t="s">
        <v>542</v>
      </c>
      <c r="J337" s="0" t="s">
        <v>543</v>
      </c>
    </row>
    <row r="338" customFormat="false" ht="12.8" hidden="false" customHeight="false" outlineLevel="0" collapsed="false">
      <c r="E338" s="0" t="s">
        <v>544</v>
      </c>
      <c r="J338" s="0" t="s">
        <v>545</v>
      </c>
    </row>
    <row r="339" customFormat="false" ht="12.8" hidden="false" customHeight="false" outlineLevel="0" collapsed="false">
      <c r="E339" s="0" t="s">
        <v>546</v>
      </c>
    </row>
    <row r="340" customFormat="false" ht="12.8" hidden="false" customHeight="false" outlineLevel="0" collapsed="false">
      <c r="J340" s="0" t="s">
        <v>547</v>
      </c>
    </row>
    <row r="341" customFormat="false" ht="3276.75" hidden="false" customHeight="false" outlineLevel="0" collapsed="false">
      <c r="E341" s="0" t="s">
        <v>548</v>
      </c>
      <c r="J341" s="1" t="s">
        <v>549</v>
      </c>
      <c r="L341" s="1" t="s">
        <v>550</v>
      </c>
    </row>
    <row r="342" customFormat="false" ht="12.8" hidden="false" customHeight="false" outlineLevel="0" collapsed="false">
      <c r="E342" s="0" t="s">
        <v>551</v>
      </c>
      <c r="L342" s="0" t="s">
        <v>486</v>
      </c>
    </row>
    <row r="343" customFormat="false" ht="1783.75" hidden="false" customHeight="false" outlineLevel="0" collapsed="false">
      <c r="E343" s="0" t="s">
        <v>552</v>
      </c>
      <c r="J343" s="1" t="s">
        <v>553</v>
      </c>
      <c r="L343" s="1" t="s">
        <v>554</v>
      </c>
    </row>
    <row r="344" customFormat="false" ht="86.25" hidden="false" customHeight="false" outlineLevel="0" collapsed="false">
      <c r="E344" s="0" t="s">
        <v>555</v>
      </c>
      <c r="J344" s="1" t="s">
        <v>556</v>
      </c>
    </row>
    <row r="345" customFormat="false" ht="12.8" hidden="false" customHeight="false" outlineLevel="0" collapsed="false">
      <c r="E345" s="0" t="s">
        <v>557</v>
      </c>
    </row>
    <row r="346" customFormat="false" ht="12.8" hidden="false" customHeight="false" outlineLevel="0" collapsed="false">
      <c r="E346" s="0" t="s">
        <v>558</v>
      </c>
    </row>
    <row r="347" customFormat="false" ht="65" hidden="false" customHeight="false" outlineLevel="0" collapsed="false">
      <c r="B347" s="0" t="str">
        <f aca="false">"1595"</f>
        <v>1595</v>
      </c>
      <c r="C347" s="0" t="s">
        <v>439</v>
      </c>
      <c r="D347" s="0" t="str">
        <f aca="false">"1653"</f>
        <v>1653</v>
      </c>
      <c r="E347" s="0" t="s">
        <v>559</v>
      </c>
      <c r="J347" s="1" t="s">
        <v>560</v>
      </c>
    </row>
    <row r="348" customFormat="false" ht="171.25" hidden="false" customHeight="false" outlineLevel="0" collapsed="false">
      <c r="A348" s="0" t="s">
        <v>561</v>
      </c>
      <c r="E348" s="0" t="s">
        <v>562</v>
      </c>
      <c r="J348" s="1" t="s">
        <v>563</v>
      </c>
    </row>
    <row r="349" customFormat="false" ht="12.8" hidden="false" customHeight="false" outlineLevel="0" collapsed="false">
      <c r="E349" s="0" t="s">
        <v>564</v>
      </c>
    </row>
    <row r="350" customFormat="false" ht="107.5" hidden="false" customHeight="false" outlineLevel="0" collapsed="false">
      <c r="E350" s="0" t="s">
        <v>565</v>
      </c>
      <c r="J350" s="1" t="s">
        <v>566</v>
      </c>
    </row>
    <row r="352" customFormat="false" ht="43.75" hidden="false" customHeight="false" outlineLevel="0" collapsed="false">
      <c r="E352" s="0" t="s">
        <v>567</v>
      </c>
      <c r="J352" s="1" t="s">
        <v>568</v>
      </c>
    </row>
    <row r="353" customFormat="false" ht="54.35" hidden="false" customHeight="false" outlineLevel="0" collapsed="false">
      <c r="E353" s="0" t="s">
        <v>569</v>
      </c>
      <c r="J353" s="1" t="s">
        <v>570</v>
      </c>
    </row>
    <row r="354" customFormat="false" ht="22.5" hidden="false" customHeight="false" outlineLevel="0" collapsed="false">
      <c r="E354" s="0" t="s">
        <v>571</v>
      </c>
      <c r="J354" s="1" t="s">
        <v>572</v>
      </c>
    </row>
    <row r="355" customFormat="false" ht="22.5" hidden="false" customHeight="false" outlineLevel="0" collapsed="false">
      <c r="B355" s="0" t="str">
        <f aca="false">"23.12.1597"</f>
        <v>23.12.1597</v>
      </c>
      <c r="C355" s="0" t="s">
        <v>573</v>
      </c>
      <c r="D355" s="0" t="str">
        <f aca="false">"20.09.1639"</f>
        <v>20.09.1639</v>
      </c>
      <c r="E355" s="0" t="s">
        <v>574</v>
      </c>
      <c r="F355" s="1" t="s">
        <v>575</v>
      </c>
    </row>
    <row r="356" customFormat="false" ht="1200.6" hidden="false" customHeight="false" outlineLevel="0" collapsed="false">
      <c r="A356" s="0" t="s">
        <v>513</v>
      </c>
      <c r="E356" s="0" t="s">
        <v>576</v>
      </c>
      <c r="J356" s="1" t="s">
        <v>577</v>
      </c>
      <c r="L356" s="1" t="s">
        <v>578</v>
      </c>
    </row>
    <row r="357" customFormat="false" ht="160.6" hidden="false" customHeight="false" outlineLevel="0" collapsed="false">
      <c r="B357" s="0" t="str">
        <f aca="false">"17.01.1584"</f>
        <v>17.01.1584</v>
      </c>
      <c r="C357" s="0" t="s">
        <v>579</v>
      </c>
      <c r="D357" s="0" t="str">
        <f aca="false">"18.12.1657"</f>
        <v>18.12.1657</v>
      </c>
      <c r="E357" s="0" t="s">
        <v>580</v>
      </c>
      <c r="F357" s="0" t="s">
        <v>481</v>
      </c>
      <c r="J357" s="1" t="s">
        <v>581</v>
      </c>
      <c r="L357" s="0" t="s">
        <v>163</v>
      </c>
    </row>
    <row r="358" customFormat="false" ht="107.5" hidden="false" customHeight="false" outlineLevel="0" collapsed="false">
      <c r="A358" s="0" t="s">
        <v>582</v>
      </c>
      <c r="E358" s="0" t="s">
        <v>583</v>
      </c>
      <c r="J358" s="1" t="s">
        <v>584</v>
      </c>
      <c r="L358" s="0" t="s">
        <v>163</v>
      </c>
    </row>
    <row r="360" customFormat="false" ht="43.75" hidden="false" customHeight="false" outlineLevel="0" collapsed="false">
      <c r="J360" s="1" t="s">
        <v>585</v>
      </c>
    </row>
    <row r="361" customFormat="false" ht="33.1" hidden="false" customHeight="false" outlineLevel="0" collapsed="false">
      <c r="E361" s="0" t="s">
        <v>586</v>
      </c>
      <c r="J361" s="1" t="s">
        <v>587</v>
      </c>
    </row>
    <row r="362" customFormat="false" ht="12.8" hidden="false" customHeight="false" outlineLevel="0" collapsed="false">
      <c r="E362" s="0" t="s">
        <v>588</v>
      </c>
    </row>
    <row r="363" customFormat="false" ht="33.1" hidden="false" customHeight="false" outlineLevel="0" collapsed="false">
      <c r="J363" s="1" t="s">
        <v>589</v>
      </c>
    </row>
    <row r="364" customFormat="false" ht="54.35" hidden="false" customHeight="false" outlineLevel="0" collapsed="false">
      <c r="E364" s="0" t="s">
        <v>590</v>
      </c>
      <c r="J364" s="1" t="s">
        <v>591</v>
      </c>
    </row>
    <row r="365" customFormat="false" ht="12.8" hidden="false" customHeight="false" outlineLevel="0" collapsed="false">
      <c r="L365" s="0" t="s">
        <v>592</v>
      </c>
    </row>
    <row r="366" customFormat="false" ht="3276.75" hidden="false" customHeight="false" outlineLevel="0" collapsed="false">
      <c r="E366" s="0" t="s">
        <v>593</v>
      </c>
      <c r="J366" s="1" t="s">
        <v>594</v>
      </c>
      <c r="L366" s="1" t="s">
        <v>595</v>
      </c>
    </row>
    <row r="367" customFormat="false" ht="1211.25" hidden="false" customHeight="false" outlineLevel="0" collapsed="false">
      <c r="E367" s="0" t="s">
        <v>596</v>
      </c>
      <c r="J367" s="1" t="s">
        <v>597</v>
      </c>
      <c r="L367" s="1" t="s">
        <v>598</v>
      </c>
    </row>
    <row r="368" customFormat="false" ht="107.5" hidden="false" customHeight="false" outlineLevel="0" collapsed="false">
      <c r="E368" s="0" t="s">
        <v>599</v>
      </c>
      <c r="J368" s="1" t="s">
        <v>600</v>
      </c>
    </row>
    <row r="369" customFormat="false" ht="43.75" hidden="false" customHeight="false" outlineLevel="0" collapsed="false">
      <c r="E369" s="0" t="s">
        <v>601</v>
      </c>
      <c r="J369" s="1" t="s">
        <v>602</v>
      </c>
    </row>
    <row r="370" customFormat="false" ht="181.85" hidden="false" customHeight="false" outlineLevel="0" collapsed="false">
      <c r="E370" s="0" t="s">
        <v>603</v>
      </c>
      <c r="J370" s="1" t="s">
        <v>604</v>
      </c>
      <c r="L370" s="0" t="s">
        <v>605</v>
      </c>
    </row>
    <row r="371" customFormat="false" ht="2378.1" hidden="false" customHeight="false" outlineLevel="0" collapsed="false">
      <c r="E371" s="0" t="s">
        <v>606</v>
      </c>
      <c r="J371" s="1" t="s">
        <v>607</v>
      </c>
      <c r="L371" s="1" t="s">
        <v>608</v>
      </c>
    </row>
    <row r="372" customFormat="false" ht="12.8" hidden="false" customHeight="false" outlineLevel="0" collapsed="false">
      <c r="E372" s="0" t="s">
        <v>609</v>
      </c>
    </row>
    <row r="373" customFormat="false" ht="107.5" hidden="false" customHeight="false" outlineLevel="0" collapsed="false">
      <c r="E373" s="0" t="s">
        <v>610</v>
      </c>
      <c r="J373" s="1" t="s">
        <v>611</v>
      </c>
    </row>
    <row r="374" customFormat="false" ht="33.1" hidden="false" customHeight="false" outlineLevel="0" collapsed="false">
      <c r="E374" s="0" t="s">
        <v>612</v>
      </c>
      <c r="J374" s="1" t="s">
        <v>613</v>
      </c>
    </row>
    <row r="375" customFormat="false" ht="12.8" hidden="false" customHeight="false" outlineLevel="0" collapsed="false">
      <c r="E375" s="0" t="s">
        <v>614</v>
      </c>
    </row>
    <row r="376" customFormat="false" ht="43.75" hidden="false" customHeight="false" outlineLevel="0" collapsed="false">
      <c r="E376" s="0" t="s">
        <v>615</v>
      </c>
      <c r="J376" s="1" t="s">
        <v>616</v>
      </c>
    </row>
    <row r="377" customFormat="false" ht="12.8" hidden="false" customHeight="false" outlineLevel="0" collapsed="false">
      <c r="E377" s="0" t="s">
        <v>617</v>
      </c>
      <c r="J377" s="0" t="s">
        <v>618</v>
      </c>
    </row>
    <row r="378" customFormat="false" ht="43.75" hidden="false" customHeight="false" outlineLevel="0" collapsed="false">
      <c r="E378" s="0" t="s">
        <v>619</v>
      </c>
      <c r="J378" s="1" t="s">
        <v>620</v>
      </c>
    </row>
    <row r="379" customFormat="false" ht="12.8" hidden="false" customHeight="false" outlineLevel="0" collapsed="false">
      <c r="E379" s="0" t="s">
        <v>621</v>
      </c>
      <c r="J379" s="0" t="s">
        <v>622</v>
      </c>
    </row>
    <row r="380" customFormat="false" ht="171.25" hidden="false" customHeight="false" outlineLevel="0" collapsed="false">
      <c r="E380" s="0" t="s">
        <v>623</v>
      </c>
      <c r="J380" s="1" t="s">
        <v>624</v>
      </c>
    </row>
    <row r="381" customFormat="false" ht="118.1" hidden="false" customHeight="false" outlineLevel="0" collapsed="false">
      <c r="E381" s="0" t="s">
        <v>625</v>
      </c>
      <c r="J381" s="1" t="s">
        <v>626</v>
      </c>
    </row>
    <row r="382" customFormat="false" ht="12.8" hidden="false" customHeight="false" outlineLevel="0" collapsed="false">
      <c r="E382" s="0" t="s">
        <v>627</v>
      </c>
      <c r="J382" s="0" t="s">
        <v>628</v>
      </c>
    </row>
    <row r="383" customFormat="false" ht="65" hidden="false" customHeight="false" outlineLevel="0" collapsed="false">
      <c r="E383" s="0" t="s">
        <v>629</v>
      </c>
      <c r="J383" s="1" t="s">
        <v>630</v>
      </c>
    </row>
    <row r="384" customFormat="false" ht="33.1" hidden="false" customHeight="false" outlineLevel="0" collapsed="false">
      <c r="E384" s="0" t="s">
        <v>631</v>
      </c>
      <c r="J384" s="1" t="s">
        <v>632</v>
      </c>
    </row>
    <row r="385" customFormat="false" ht="65" hidden="false" customHeight="false" outlineLevel="0" collapsed="false">
      <c r="E385" s="0" t="s">
        <v>633</v>
      </c>
      <c r="J385" s="1" t="s">
        <v>634</v>
      </c>
    </row>
    <row r="386" customFormat="false" ht="12.8" hidden="false" customHeight="false" outlineLevel="0" collapsed="false">
      <c r="E386" s="0" t="s">
        <v>635</v>
      </c>
    </row>
    <row r="387" customFormat="false" ht="12.8" hidden="false" customHeight="false" outlineLevel="0" collapsed="false">
      <c r="E387" s="0" t="s">
        <v>636</v>
      </c>
    </row>
    <row r="388" customFormat="false" ht="96.85" hidden="false" customHeight="false" outlineLevel="0" collapsed="false">
      <c r="J388" s="1" t="s">
        <v>637</v>
      </c>
    </row>
    <row r="389" customFormat="false" ht="1783.75" hidden="false" customHeight="false" outlineLevel="0" collapsed="false">
      <c r="E389" s="0" t="s">
        <v>638</v>
      </c>
      <c r="J389" s="1" t="s">
        <v>639</v>
      </c>
      <c r="L389" s="1" t="s">
        <v>640</v>
      </c>
    </row>
    <row r="390" customFormat="false" ht="75.6" hidden="false" customHeight="false" outlineLevel="0" collapsed="false">
      <c r="E390" s="0" t="s">
        <v>641</v>
      </c>
      <c r="J390" s="1" t="s">
        <v>642</v>
      </c>
      <c r="L390" s="0" t="s">
        <v>643</v>
      </c>
    </row>
    <row r="391" customFormat="false" ht="43.75" hidden="false" customHeight="false" outlineLevel="0" collapsed="false">
      <c r="E391" s="0" t="s">
        <v>644</v>
      </c>
      <c r="J391" s="1" t="s">
        <v>645</v>
      </c>
    </row>
    <row r="392" customFormat="false" ht="203.1" hidden="false" customHeight="false" outlineLevel="0" collapsed="false">
      <c r="E392" s="0" t="s">
        <v>646</v>
      </c>
      <c r="J392" s="1" t="s">
        <v>647</v>
      </c>
    </row>
    <row r="393" customFormat="false" ht="33.1" hidden="false" customHeight="false" outlineLevel="0" collapsed="false">
      <c r="E393" s="0" t="s">
        <v>648</v>
      </c>
      <c r="J393" s="1" t="s">
        <v>649</v>
      </c>
    </row>
    <row r="394" customFormat="false" ht="12.8" hidden="false" customHeight="false" outlineLevel="0" collapsed="false">
      <c r="E394" s="0" t="s">
        <v>650</v>
      </c>
      <c r="J394" s="0" t="s">
        <v>651</v>
      </c>
    </row>
    <row r="395" customFormat="false" ht="12.8" hidden="false" customHeight="false" outlineLevel="0" collapsed="false">
      <c r="E395" s="0" t="s">
        <v>652</v>
      </c>
    </row>
    <row r="396" customFormat="false" ht="12.8" hidden="false" customHeight="false" outlineLevel="0" collapsed="false">
      <c r="E396" s="0" t="s">
        <v>653</v>
      </c>
    </row>
    <row r="397" customFormat="false" ht="12.8" hidden="false" customHeight="false" outlineLevel="0" collapsed="false">
      <c r="J397" s="0" t="s">
        <v>654</v>
      </c>
    </row>
    <row r="398" customFormat="false" ht="12.8" hidden="false" customHeight="false" outlineLevel="0" collapsed="false">
      <c r="E398" s="0" t="s">
        <v>655</v>
      </c>
    </row>
    <row r="399" customFormat="false" ht="12.8" hidden="false" customHeight="false" outlineLevel="0" collapsed="false">
      <c r="E399" s="0" t="s">
        <v>656</v>
      </c>
    </row>
    <row r="400" customFormat="false" ht="12.8" hidden="false" customHeight="false" outlineLevel="0" collapsed="false">
      <c r="E400" s="0" t="s">
        <v>657</v>
      </c>
      <c r="J400" s="0" t="s">
        <v>658</v>
      </c>
    </row>
    <row r="401" customFormat="false" ht="12.8" hidden="false" customHeight="false" outlineLevel="0" collapsed="false">
      <c r="E401" s="0" t="s">
        <v>659</v>
      </c>
    </row>
    <row r="402" customFormat="false" ht="1783.75" hidden="false" customHeight="false" outlineLevel="0" collapsed="false">
      <c r="B402" s="0" t="str">
        <f aca="false">"1578"</f>
        <v>1578</v>
      </c>
      <c r="D402" s="0" t="str">
        <f aca="false">"1653"</f>
        <v>1653</v>
      </c>
      <c r="J402" s="1" t="s">
        <v>660</v>
      </c>
      <c r="L402" s="1" t="s">
        <v>661</v>
      </c>
    </row>
    <row r="403" customFormat="false" ht="1190" hidden="false" customHeight="false" outlineLevel="0" collapsed="false">
      <c r="E403" s="0" t="s">
        <v>662</v>
      </c>
      <c r="J403" s="1" t="s">
        <v>663</v>
      </c>
      <c r="L403" s="1" t="s">
        <v>664</v>
      </c>
    </row>
    <row r="404" customFormat="false" ht="1190" hidden="false" customHeight="false" outlineLevel="0" collapsed="false">
      <c r="E404" s="0" t="s">
        <v>665</v>
      </c>
      <c r="J404" s="1" t="s">
        <v>666</v>
      </c>
      <c r="L404" s="1" t="s">
        <v>664</v>
      </c>
    </row>
    <row r="405" customFormat="false" ht="1190" hidden="false" customHeight="false" outlineLevel="0" collapsed="false">
      <c r="J405" s="0" t="s">
        <v>667</v>
      </c>
      <c r="L405" s="1" t="s">
        <v>664</v>
      </c>
    </row>
    <row r="406" customFormat="false" ht="1190" hidden="false" customHeight="false" outlineLevel="0" collapsed="false">
      <c r="E406" s="0" t="s">
        <v>668</v>
      </c>
      <c r="J406" s="1" t="s">
        <v>669</v>
      </c>
      <c r="L406" s="1" t="s">
        <v>664</v>
      </c>
    </row>
    <row r="407" customFormat="false" ht="12.8" hidden="false" customHeight="false" outlineLevel="0" collapsed="false">
      <c r="E407" s="0" t="s">
        <v>670</v>
      </c>
    </row>
    <row r="408" customFormat="false" ht="107.5" hidden="false" customHeight="false" outlineLevel="0" collapsed="false">
      <c r="J408" s="1" t="s">
        <v>671</v>
      </c>
    </row>
    <row r="409" customFormat="false" ht="43.75" hidden="false" customHeight="false" outlineLevel="0" collapsed="false">
      <c r="E409" s="0" t="s">
        <v>672</v>
      </c>
      <c r="J409" s="1" t="s">
        <v>673</v>
      </c>
    </row>
    <row r="410" customFormat="false" ht="43.75" hidden="false" customHeight="false" outlineLevel="0" collapsed="false">
      <c r="E410" s="0" t="s">
        <v>674</v>
      </c>
      <c r="J410" s="1" t="s">
        <v>675</v>
      </c>
    </row>
    <row r="411" customFormat="false" ht="12.8" hidden="false" customHeight="false" outlineLevel="0" collapsed="false">
      <c r="E411" s="0" t="s">
        <v>676</v>
      </c>
    </row>
    <row r="412" customFormat="false" ht="12.8" hidden="false" customHeight="false" outlineLevel="0" collapsed="false">
      <c r="B412" s="0" t="str">
        <f aca="false">"25.07.1654"</f>
        <v>25.07.1654</v>
      </c>
      <c r="C412" s="0" t="s">
        <v>677</v>
      </c>
      <c r="D412" s="0" t="str">
        <f aca="false">"12.02.1728"</f>
        <v>12.02.1728</v>
      </c>
      <c r="E412" s="0" t="s">
        <v>678</v>
      </c>
      <c r="F412" s="0" t="s">
        <v>237</v>
      </c>
    </row>
    <row r="413" customFormat="false" ht="75.6" hidden="false" customHeight="false" outlineLevel="0" collapsed="false">
      <c r="A413" s="0" t="s">
        <v>679</v>
      </c>
      <c r="J413" s="1" t="s">
        <v>680</v>
      </c>
    </row>
    <row r="414" customFormat="false" ht="128.75" hidden="false" customHeight="false" outlineLevel="0" collapsed="false">
      <c r="E414" s="0" t="s">
        <v>681</v>
      </c>
      <c r="J414" s="1" t="s">
        <v>682</v>
      </c>
    </row>
    <row r="416" customFormat="false" ht="75.6" hidden="false" customHeight="false" outlineLevel="0" collapsed="false">
      <c r="E416" s="0" t="s">
        <v>683</v>
      </c>
      <c r="J416" s="1" t="s">
        <v>684</v>
      </c>
    </row>
    <row r="417" customFormat="false" ht="12.8" hidden="false" customHeight="false" outlineLevel="0" collapsed="false">
      <c r="E417" s="0" t="s">
        <v>685</v>
      </c>
      <c r="J417" s="0" t="s">
        <v>686</v>
      </c>
    </row>
    <row r="418" customFormat="false" ht="12.8" hidden="false" customHeight="false" outlineLevel="0" collapsed="false">
      <c r="B418" s="0" t="str">
        <f aca="false">"1665"</f>
        <v>1665</v>
      </c>
      <c r="D418" s="0" t="str">
        <f aca="false">"1741"</f>
        <v>1741</v>
      </c>
      <c r="E418" s="0" t="s">
        <v>687</v>
      </c>
      <c r="F418" s="0" t="s">
        <v>237</v>
      </c>
    </row>
    <row r="419" customFormat="false" ht="54.35" hidden="false" customHeight="false" outlineLevel="0" collapsed="false">
      <c r="A419" s="0" t="s">
        <v>688</v>
      </c>
      <c r="B419" s="0" t="str">
        <f aca="false">"02.07.1667"</f>
        <v>02.07.1667</v>
      </c>
      <c r="C419" s="0" t="s">
        <v>33</v>
      </c>
      <c r="D419" s="0" t="str">
        <f aca="false">"28.02.1740"</f>
        <v>28.02.1740</v>
      </c>
      <c r="E419" s="0" t="s">
        <v>689</v>
      </c>
      <c r="J419" s="1" t="s">
        <v>690</v>
      </c>
    </row>
    <row r="420" customFormat="false" ht="171.25" hidden="false" customHeight="false" outlineLevel="0" collapsed="false">
      <c r="A420" s="0" t="s">
        <v>235</v>
      </c>
      <c r="B420" s="0" t="str">
        <f aca="false">"02.05.1660"</f>
        <v>02.05.1660</v>
      </c>
      <c r="C420" s="0" t="s">
        <v>125</v>
      </c>
      <c r="D420" s="0" t="str">
        <f aca="false">"22.10.1725"</f>
        <v>22.10.1725</v>
      </c>
      <c r="E420" s="0" t="s">
        <v>691</v>
      </c>
      <c r="F420" s="0" t="s">
        <v>237</v>
      </c>
      <c r="J420" s="1" t="s">
        <v>692</v>
      </c>
    </row>
    <row r="421" customFormat="false" ht="65" hidden="false" customHeight="false" outlineLevel="0" collapsed="false">
      <c r="A421" s="0" t="s">
        <v>693</v>
      </c>
      <c r="E421" s="0" t="s">
        <v>694</v>
      </c>
      <c r="J421" s="1" t="s">
        <v>695</v>
      </c>
    </row>
    <row r="422" customFormat="false" ht="75.6" hidden="false" customHeight="false" outlineLevel="0" collapsed="false">
      <c r="E422" s="0" t="s">
        <v>696</v>
      </c>
      <c r="J422" s="1" t="s">
        <v>697</v>
      </c>
    </row>
    <row r="423" customFormat="false" ht="12.8" hidden="false" customHeight="false" outlineLevel="0" collapsed="false">
      <c r="B423" s="0" t="str">
        <f aca="false">"1674"</f>
        <v>1674</v>
      </c>
      <c r="D423" s="0" t="str">
        <f aca="false">"1739"</f>
        <v>1739</v>
      </c>
      <c r="E423" s="0" t="s">
        <v>698</v>
      </c>
    </row>
    <row r="424" customFormat="false" ht="43.75" hidden="false" customHeight="false" outlineLevel="0" collapsed="false">
      <c r="E424" s="0" t="s">
        <v>699</v>
      </c>
      <c r="J424" s="1" t="s">
        <v>700</v>
      </c>
    </row>
    <row r="425" customFormat="false" ht="22.5" hidden="false" customHeight="false" outlineLevel="0" collapsed="false">
      <c r="E425" s="0" t="s">
        <v>701</v>
      </c>
      <c r="J425" s="1" t="s">
        <v>702</v>
      </c>
    </row>
    <row r="426" customFormat="false" ht="150" hidden="false" customHeight="false" outlineLevel="0" collapsed="false">
      <c r="E426" s="0" t="s">
        <v>703</v>
      </c>
      <c r="J426" s="1" t="s">
        <v>704</v>
      </c>
    </row>
    <row r="427" customFormat="false" ht="75.6" hidden="false" customHeight="false" outlineLevel="0" collapsed="false">
      <c r="E427" s="0" t="s">
        <v>705</v>
      </c>
      <c r="J427" s="1" t="s">
        <v>706</v>
      </c>
    </row>
    <row r="428" customFormat="false" ht="33.1" hidden="false" customHeight="false" outlineLevel="0" collapsed="false">
      <c r="H428" s="0" t="s">
        <v>707</v>
      </c>
      <c r="J428" s="1" t="s">
        <v>708</v>
      </c>
    </row>
    <row r="429" customFormat="false" ht="22.5" hidden="false" customHeight="false" outlineLevel="0" collapsed="false">
      <c r="E429" s="0" t="s">
        <v>709</v>
      </c>
      <c r="J429" s="1" t="s">
        <v>710</v>
      </c>
    </row>
    <row r="430" customFormat="false" ht="33.1" hidden="false" customHeight="false" outlineLevel="0" collapsed="false">
      <c r="E430" s="0" t="s">
        <v>711</v>
      </c>
      <c r="J430" s="1" t="s">
        <v>712</v>
      </c>
    </row>
    <row r="431" customFormat="false" ht="12.8" hidden="false" customHeight="false" outlineLevel="0" collapsed="false">
      <c r="E431" s="0" t="s">
        <v>713</v>
      </c>
      <c r="J431" s="0" t="s">
        <v>714</v>
      </c>
    </row>
    <row r="432" customFormat="false" ht="22.5" hidden="false" customHeight="false" outlineLevel="0" collapsed="false">
      <c r="J432" s="1" t="s">
        <v>715</v>
      </c>
    </row>
    <row r="433" customFormat="false" ht="171.25" hidden="false" customHeight="false" outlineLevel="0" collapsed="false">
      <c r="E433" s="0" t="s">
        <v>317</v>
      </c>
      <c r="J433" s="1" t="s">
        <v>716</v>
      </c>
    </row>
    <row r="434" customFormat="false" ht="22.5" hidden="false" customHeight="false" outlineLevel="0" collapsed="false">
      <c r="E434" s="0" t="s">
        <v>717</v>
      </c>
      <c r="J434" s="1" t="s">
        <v>718</v>
      </c>
    </row>
    <row r="435" customFormat="false" ht="12.8" hidden="false" customHeight="false" outlineLevel="0" collapsed="false">
      <c r="E435" s="0" t="s">
        <v>719</v>
      </c>
    </row>
    <row r="436" customFormat="false" ht="1190" hidden="false" customHeight="false" outlineLevel="0" collapsed="false">
      <c r="E436" s="0" t="s">
        <v>720</v>
      </c>
      <c r="J436" s="1" t="s">
        <v>721</v>
      </c>
      <c r="L436" s="1" t="s">
        <v>722</v>
      </c>
    </row>
    <row r="437" customFormat="false" ht="75.6" hidden="false" customHeight="false" outlineLevel="0" collapsed="false">
      <c r="J437" s="1" t="s">
        <v>723</v>
      </c>
      <c r="L437" s="0" t="s">
        <v>724</v>
      </c>
    </row>
    <row r="439" customFormat="false" ht="160.6" hidden="false" customHeight="false" outlineLevel="0" collapsed="false">
      <c r="E439" s="0" t="s">
        <v>725</v>
      </c>
      <c r="J439" s="1" t="s">
        <v>726</v>
      </c>
    </row>
    <row r="440" customFormat="false" ht="12.8" hidden="false" customHeight="false" outlineLevel="0" collapsed="false">
      <c r="E440" s="0" t="s">
        <v>727</v>
      </c>
      <c r="J440" s="0" t="s">
        <v>728</v>
      </c>
      <c r="L440" s="0" t="s">
        <v>272</v>
      </c>
    </row>
    <row r="441" customFormat="false" ht="12.8" hidden="false" customHeight="false" outlineLevel="0" collapsed="false">
      <c r="E441" s="0" t="s">
        <v>729</v>
      </c>
      <c r="L441" s="0" t="s">
        <v>272</v>
      </c>
    </row>
    <row r="442" customFormat="false" ht="12.8" hidden="false" customHeight="false" outlineLevel="0" collapsed="false">
      <c r="E442" s="0" t="s">
        <v>730</v>
      </c>
      <c r="L442" s="0" t="s">
        <v>272</v>
      </c>
    </row>
    <row r="443" customFormat="false" ht="12.8" hidden="false" customHeight="false" outlineLevel="0" collapsed="false">
      <c r="B443" s="0" t="str">
        <f aca="false">"12.05.1670"</f>
        <v>12.05.1670</v>
      </c>
      <c r="C443" s="0" t="s">
        <v>731</v>
      </c>
      <c r="D443" s="0" t="str">
        <f aca="false">"01.02.1733"</f>
        <v>01.02.1733</v>
      </c>
      <c r="L443" s="0" t="s">
        <v>272</v>
      </c>
    </row>
    <row r="444" customFormat="false" ht="3276.75" hidden="false" customHeight="false" outlineLevel="0" collapsed="false">
      <c r="A444" s="0" t="s">
        <v>402</v>
      </c>
      <c r="J444" s="1" t="s">
        <v>732</v>
      </c>
      <c r="L444" s="1" t="s">
        <v>733</v>
      </c>
    </row>
    <row r="445" customFormat="false" ht="3276.75" hidden="false" customHeight="false" outlineLevel="0" collapsed="false">
      <c r="E445" s="0" t="s">
        <v>734</v>
      </c>
      <c r="J445" s="1" t="s">
        <v>735</v>
      </c>
      <c r="L445" s="1" t="s">
        <v>736</v>
      </c>
    </row>
    <row r="446" customFormat="false" ht="2993.75" hidden="false" customHeight="false" outlineLevel="0" collapsed="false">
      <c r="J446" s="1" t="s">
        <v>737</v>
      </c>
      <c r="L446" s="1" t="s">
        <v>738</v>
      </c>
    </row>
    <row r="447" customFormat="false" ht="1200.6" hidden="false" customHeight="false" outlineLevel="0" collapsed="false">
      <c r="E447" s="0" t="s">
        <v>739</v>
      </c>
      <c r="L447" s="1" t="s">
        <v>740</v>
      </c>
    </row>
    <row r="448" customFormat="false" ht="12.8" hidden="false" customHeight="false" outlineLevel="0" collapsed="false">
      <c r="E448" s="0" t="s">
        <v>741</v>
      </c>
    </row>
    <row r="449" customFormat="false" ht="118.1" hidden="false" customHeight="false" outlineLevel="0" collapsed="false">
      <c r="B449" s="0" t="str">
        <f aca="false">"1639"</f>
        <v>1639</v>
      </c>
      <c r="C449" s="0" t="s">
        <v>340</v>
      </c>
      <c r="D449" s="0" t="str">
        <f aca="false">"1691"</f>
        <v>1691</v>
      </c>
      <c r="E449" s="0" t="s">
        <v>742</v>
      </c>
      <c r="F449" s="1" t="s">
        <v>743</v>
      </c>
      <c r="J449" s="1" t="s">
        <v>744</v>
      </c>
    </row>
    <row r="450" customFormat="false" ht="235" hidden="false" customHeight="false" outlineLevel="0" collapsed="false">
      <c r="A450" s="0" t="s">
        <v>745</v>
      </c>
      <c r="E450" s="0" t="s">
        <v>746</v>
      </c>
      <c r="J450" s="1" t="s">
        <v>747</v>
      </c>
    </row>
    <row r="451" customFormat="false" ht="33.1" hidden="false" customHeight="false" outlineLevel="0" collapsed="false">
      <c r="E451" s="0" t="s">
        <v>748</v>
      </c>
      <c r="J451" s="1" t="s">
        <v>749</v>
      </c>
    </row>
    <row r="452" customFormat="false" ht="65" hidden="false" customHeight="false" outlineLevel="0" collapsed="false">
      <c r="E452" s="0" t="s">
        <v>750</v>
      </c>
      <c r="J452" s="1" t="s">
        <v>751</v>
      </c>
    </row>
    <row r="453" customFormat="false" ht="1794.35" hidden="false" customHeight="false" outlineLevel="0" collapsed="false">
      <c r="E453" s="0" t="s">
        <v>752</v>
      </c>
      <c r="L453" s="1" t="s">
        <v>753</v>
      </c>
    </row>
    <row r="454" customFormat="false" ht="3276.75" hidden="false" customHeight="false" outlineLevel="0" collapsed="false">
      <c r="E454" s="0" t="s">
        <v>754</v>
      </c>
      <c r="J454" s="1" t="s">
        <v>755</v>
      </c>
      <c r="L454" s="1" t="s">
        <v>756</v>
      </c>
    </row>
    <row r="455" customFormat="false" ht="2410" hidden="false" customHeight="false" outlineLevel="0" collapsed="false">
      <c r="E455" s="0" t="s">
        <v>757</v>
      </c>
      <c r="J455" s="1" t="s">
        <v>758</v>
      </c>
      <c r="L455" s="1" t="s">
        <v>759</v>
      </c>
    </row>
    <row r="456" customFormat="false" ht="1200.6" hidden="false" customHeight="false" outlineLevel="0" collapsed="false">
      <c r="E456" s="0" t="s">
        <v>760</v>
      </c>
      <c r="J456" s="1" t="s">
        <v>761</v>
      </c>
      <c r="L456" s="1" t="s">
        <v>762</v>
      </c>
    </row>
    <row r="457" customFormat="false" ht="86.25" hidden="false" customHeight="false" outlineLevel="0" collapsed="false">
      <c r="E457" s="0" t="s">
        <v>763</v>
      </c>
      <c r="J457" s="1" t="s">
        <v>764</v>
      </c>
      <c r="L457" s="0" t="s">
        <v>643</v>
      </c>
    </row>
    <row r="458" customFormat="false" ht="22.5" hidden="false" customHeight="false" outlineLevel="0" collapsed="false">
      <c r="E458" s="0" t="s">
        <v>765</v>
      </c>
      <c r="J458" s="1" t="s">
        <v>766</v>
      </c>
      <c r="L458" s="0" t="s">
        <v>643</v>
      </c>
    </row>
    <row r="459" customFormat="false" ht="203.1" hidden="false" customHeight="false" outlineLevel="0" collapsed="false">
      <c r="E459" s="0" t="s">
        <v>767</v>
      </c>
      <c r="J459" s="1" t="s">
        <v>768</v>
      </c>
    </row>
    <row r="460" customFormat="false" ht="12.8" hidden="false" customHeight="false" outlineLevel="0" collapsed="false">
      <c r="E460" s="0" t="s">
        <v>769</v>
      </c>
      <c r="J460" s="0" t="s">
        <v>770</v>
      </c>
    </row>
    <row r="461" customFormat="false" ht="43.75" hidden="false" customHeight="false" outlineLevel="0" collapsed="false">
      <c r="E461" s="0" t="s">
        <v>771</v>
      </c>
      <c r="J461" s="1" t="s">
        <v>772</v>
      </c>
    </row>
    <row r="462" customFormat="false" ht="86.25" hidden="false" customHeight="false" outlineLevel="0" collapsed="false">
      <c r="E462" s="0" t="s">
        <v>773</v>
      </c>
      <c r="J462" s="1" t="s">
        <v>774</v>
      </c>
    </row>
    <row r="463" customFormat="false" ht="266.25" hidden="false" customHeight="false" outlineLevel="0" collapsed="false">
      <c r="E463" s="0" t="s">
        <v>775</v>
      </c>
      <c r="J463" s="1" t="s">
        <v>776</v>
      </c>
    </row>
    <row r="464" customFormat="false" ht="287.5" hidden="false" customHeight="false" outlineLevel="0" collapsed="false">
      <c r="E464" s="0" t="s">
        <v>777</v>
      </c>
      <c r="J464" s="1" t="s">
        <v>778</v>
      </c>
    </row>
    <row r="465" customFormat="false" ht="12.8" hidden="false" customHeight="false" outlineLevel="0" collapsed="false">
      <c r="E465" s="0" t="s">
        <v>779</v>
      </c>
    </row>
    <row r="466" customFormat="false" ht="43.75" hidden="false" customHeight="false" outlineLevel="0" collapsed="false">
      <c r="E466" s="0" t="s">
        <v>780</v>
      </c>
      <c r="J466" s="1" t="s">
        <v>781</v>
      </c>
    </row>
    <row r="467" customFormat="false" ht="383.1" hidden="false" customHeight="false" outlineLevel="0" collapsed="false">
      <c r="E467" s="0" t="s">
        <v>782</v>
      </c>
      <c r="J467" s="1" t="s">
        <v>783</v>
      </c>
    </row>
    <row r="468" customFormat="false" ht="33.1" hidden="false" customHeight="false" outlineLevel="0" collapsed="false">
      <c r="E468" s="0" t="s">
        <v>784</v>
      </c>
      <c r="J468" s="1" t="s">
        <v>785</v>
      </c>
    </row>
    <row r="470" customFormat="false" ht="2388.75" hidden="false" customHeight="false" outlineLevel="0" collapsed="false">
      <c r="J470" s="1" t="s">
        <v>786</v>
      </c>
      <c r="L470" s="1" t="s">
        <v>787</v>
      </c>
    </row>
    <row r="471" customFormat="false" ht="3004.35" hidden="false" customHeight="false" outlineLevel="0" collapsed="false">
      <c r="J471" s="1" t="s">
        <v>788</v>
      </c>
      <c r="L471" s="1" t="s">
        <v>789</v>
      </c>
    </row>
    <row r="472" customFormat="false" ht="3276.75" hidden="false" customHeight="false" outlineLevel="0" collapsed="false">
      <c r="J472" s="1" t="s">
        <v>790</v>
      </c>
      <c r="L472" s="1" t="s">
        <v>791</v>
      </c>
    </row>
    <row r="473" customFormat="false" ht="107.5" hidden="false" customHeight="false" outlineLevel="0" collapsed="false">
      <c r="E473" s="0" t="s">
        <v>792</v>
      </c>
      <c r="J473" s="1" t="s">
        <v>793</v>
      </c>
      <c r="L473" s="0" t="s">
        <v>794</v>
      </c>
    </row>
    <row r="474" customFormat="false" ht="12.8" hidden="false" customHeight="false" outlineLevel="0" collapsed="false">
      <c r="E474" s="0" t="s">
        <v>795</v>
      </c>
      <c r="J474" s="0" t="s">
        <v>796</v>
      </c>
    </row>
    <row r="475" customFormat="false" ht="12.8" hidden="false" customHeight="false" outlineLevel="0" collapsed="false">
      <c r="E475" s="0" t="s">
        <v>797</v>
      </c>
      <c r="J475" s="0" t="s">
        <v>798</v>
      </c>
    </row>
    <row r="476" customFormat="false" ht="54.35" hidden="false" customHeight="false" outlineLevel="0" collapsed="false">
      <c r="B476" s="0" t="str">
        <f aca="false">"1603"</f>
        <v>1603</v>
      </c>
      <c r="D476" s="0" t="str">
        <f aca="false">"1647"</f>
        <v>1647</v>
      </c>
      <c r="E476" s="0" t="s">
        <v>799</v>
      </c>
      <c r="F476" s="0" t="s">
        <v>800</v>
      </c>
      <c r="J476" s="1" t="s">
        <v>801</v>
      </c>
      <c r="L476" s="0" t="s">
        <v>802</v>
      </c>
    </row>
    <row r="477" customFormat="false" ht="12.8" hidden="false" customHeight="false" outlineLevel="0" collapsed="false">
      <c r="E477" s="0" t="s">
        <v>803</v>
      </c>
      <c r="J477" s="0" t="s">
        <v>804</v>
      </c>
      <c r="L477" s="0" t="s">
        <v>802</v>
      </c>
    </row>
    <row r="478" customFormat="false" ht="12.8" hidden="false" customHeight="false" outlineLevel="0" collapsed="false">
      <c r="E478" s="0" t="s">
        <v>805</v>
      </c>
      <c r="L478" s="0" t="s">
        <v>802</v>
      </c>
    </row>
    <row r="480" customFormat="false" ht="245.6" hidden="false" customHeight="false" outlineLevel="0" collapsed="false">
      <c r="E480" s="0" t="s">
        <v>806</v>
      </c>
      <c r="J480" s="1" t="s">
        <v>807</v>
      </c>
    </row>
    <row r="481" customFormat="false" ht="1200.6" hidden="false" customHeight="false" outlineLevel="0" collapsed="false">
      <c r="J481" s="1" t="s">
        <v>808</v>
      </c>
      <c r="L481" s="1" t="s">
        <v>809</v>
      </c>
    </row>
    <row r="482" customFormat="false" ht="393.75" hidden="false" customHeight="false" outlineLevel="0" collapsed="false">
      <c r="J482" s="1" t="s">
        <v>810</v>
      </c>
      <c r="L482" s="0" t="s">
        <v>330</v>
      </c>
    </row>
    <row r="483" customFormat="false" ht="1773.1" hidden="false" customHeight="false" outlineLevel="0" collapsed="false">
      <c r="E483" s="0" t="s">
        <v>811</v>
      </c>
      <c r="J483" s="1" t="s">
        <v>812</v>
      </c>
      <c r="L483" s="1" t="s">
        <v>813</v>
      </c>
    </row>
    <row r="484" customFormat="false" ht="1794.35" hidden="false" customHeight="false" outlineLevel="0" collapsed="false">
      <c r="J484" s="1" t="s">
        <v>814</v>
      </c>
      <c r="L484" s="1" t="s">
        <v>815</v>
      </c>
    </row>
    <row r="485" customFormat="false" ht="128.75" hidden="false" customHeight="false" outlineLevel="0" collapsed="false">
      <c r="E485" s="0" t="s">
        <v>816</v>
      </c>
      <c r="J485" s="1" t="s">
        <v>817</v>
      </c>
      <c r="L485" s="0" t="s">
        <v>330</v>
      </c>
    </row>
    <row r="486" customFormat="false" ht="54.35" hidden="false" customHeight="false" outlineLevel="0" collapsed="false">
      <c r="E486" s="0" t="s">
        <v>818</v>
      </c>
      <c r="J486" s="1" t="s">
        <v>819</v>
      </c>
      <c r="L486" s="0" t="s">
        <v>330</v>
      </c>
    </row>
    <row r="487" customFormat="false" ht="54.35" hidden="false" customHeight="false" outlineLevel="0" collapsed="false">
      <c r="E487" s="0" t="s">
        <v>820</v>
      </c>
      <c r="J487" s="1" t="s">
        <v>821</v>
      </c>
      <c r="L487" s="0" t="s">
        <v>330</v>
      </c>
    </row>
    <row r="488" customFormat="false" ht="43.75" hidden="false" customHeight="false" outlineLevel="0" collapsed="false">
      <c r="E488" s="0" t="s">
        <v>822</v>
      </c>
      <c r="J488" s="1" t="s">
        <v>823</v>
      </c>
      <c r="L488" s="0" t="s">
        <v>330</v>
      </c>
    </row>
    <row r="489" customFormat="false" ht="118.1" hidden="false" customHeight="false" outlineLevel="0" collapsed="false">
      <c r="J489" s="1" t="s">
        <v>824</v>
      </c>
      <c r="L489" s="0" t="s">
        <v>330</v>
      </c>
    </row>
    <row r="490" customFormat="false" ht="1190" hidden="false" customHeight="false" outlineLevel="0" collapsed="false">
      <c r="E490" s="0" t="s">
        <v>825</v>
      </c>
      <c r="J490" s="1" t="s">
        <v>826</v>
      </c>
      <c r="L490" s="1" t="s">
        <v>266</v>
      </c>
    </row>
    <row r="491" customFormat="false" ht="22.5" hidden="false" customHeight="false" outlineLevel="0" collapsed="false">
      <c r="J491" s="1" t="s">
        <v>827</v>
      </c>
      <c r="L491" s="0" t="s">
        <v>330</v>
      </c>
    </row>
    <row r="492" customFormat="false" ht="1190" hidden="false" customHeight="false" outlineLevel="0" collapsed="false">
      <c r="E492" s="0" t="s">
        <v>828</v>
      </c>
      <c r="J492" s="1" t="s">
        <v>829</v>
      </c>
      <c r="L492" s="1" t="s">
        <v>830</v>
      </c>
    </row>
    <row r="493" customFormat="false" ht="54.35" hidden="false" customHeight="false" outlineLevel="0" collapsed="false">
      <c r="J493" s="1" t="s">
        <v>831</v>
      </c>
      <c r="L493" s="0" t="s">
        <v>330</v>
      </c>
    </row>
    <row r="494" customFormat="false" ht="192.5" hidden="false" customHeight="false" outlineLevel="0" collapsed="false">
      <c r="E494" s="0" t="s">
        <v>832</v>
      </c>
      <c r="J494" s="1" t="s">
        <v>833</v>
      </c>
      <c r="L494" s="0" t="s">
        <v>330</v>
      </c>
    </row>
    <row r="495" customFormat="false" ht="65" hidden="false" customHeight="false" outlineLevel="0" collapsed="false">
      <c r="E495" s="0" t="s">
        <v>834</v>
      </c>
      <c r="J495" s="1" t="s">
        <v>835</v>
      </c>
      <c r="L495" s="0" t="s">
        <v>330</v>
      </c>
    </row>
    <row r="496" customFormat="false" ht="12.8" hidden="false" customHeight="false" outlineLevel="0" collapsed="false">
      <c r="E496" s="0" t="s">
        <v>836</v>
      </c>
      <c r="J496" s="0" t="s">
        <v>837</v>
      </c>
      <c r="L496" s="0" t="s">
        <v>330</v>
      </c>
    </row>
    <row r="497" customFormat="false" ht="12.8" hidden="false" customHeight="false" outlineLevel="0" collapsed="false">
      <c r="E497" s="0" t="s">
        <v>838</v>
      </c>
      <c r="L497" s="0" t="s">
        <v>330</v>
      </c>
    </row>
    <row r="498" customFormat="false" ht="54.35" hidden="false" customHeight="false" outlineLevel="0" collapsed="false">
      <c r="E498" s="0" t="s">
        <v>839</v>
      </c>
      <c r="J498" s="1" t="s">
        <v>840</v>
      </c>
      <c r="L498" s="0" t="s">
        <v>330</v>
      </c>
    </row>
    <row r="499" customFormat="false" ht="160.6" hidden="false" customHeight="false" outlineLevel="0" collapsed="false">
      <c r="E499" s="0" t="s">
        <v>841</v>
      </c>
      <c r="J499" s="1" t="s">
        <v>842</v>
      </c>
      <c r="L499" s="0" t="s">
        <v>330</v>
      </c>
    </row>
    <row r="500" customFormat="false" ht="372.5" hidden="false" customHeight="false" outlineLevel="0" collapsed="false">
      <c r="E500" s="0" t="s">
        <v>278</v>
      </c>
      <c r="J500" s="1" t="s">
        <v>843</v>
      </c>
      <c r="L500" s="0" t="s">
        <v>330</v>
      </c>
    </row>
    <row r="501" customFormat="false" ht="12.8" hidden="false" customHeight="false" outlineLevel="0" collapsed="false">
      <c r="E501" s="0" t="s">
        <v>844</v>
      </c>
      <c r="J501" s="0" t="s">
        <v>281</v>
      </c>
      <c r="L501" s="0" t="s">
        <v>330</v>
      </c>
    </row>
    <row r="502" customFormat="false" ht="54.35" hidden="false" customHeight="false" outlineLevel="0" collapsed="false">
      <c r="E502" s="0" t="s">
        <v>845</v>
      </c>
      <c r="J502" s="1" t="s">
        <v>846</v>
      </c>
      <c r="L502" s="0" t="s">
        <v>330</v>
      </c>
    </row>
    <row r="503" customFormat="false" ht="65" hidden="false" customHeight="false" outlineLevel="0" collapsed="false">
      <c r="E503" s="0" t="s">
        <v>847</v>
      </c>
      <c r="J503" s="1" t="s">
        <v>848</v>
      </c>
      <c r="L503" s="0" t="s">
        <v>330</v>
      </c>
    </row>
    <row r="504" customFormat="false" ht="1190" hidden="false" customHeight="false" outlineLevel="0" collapsed="false">
      <c r="E504" s="0" t="s">
        <v>849</v>
      </c>
      <c r="J504" s="1" t="s">
        <v>850</v>
      </c>
      <c r="L504" s="1" t="s">
        <v>266</v>
      </c>
    </row>
    <row r="505" customFormat="false" ht="12.8" hidden="false" customHeight="false" outlineLevel="0" collapsed="false">
      <c r="E505" s="0" t="s">
        <v>851</v>
      </c>
    </row>
    <row r="506" customFormat="false" ht="12.8" hidden="false" customHeight="false" outlineLevel="0" collapsed="false">
      <c r="E506" s="0" t="s">
        <v>852</v>
      </c>
    </row>
    <row r="507" customFormat="false" ht="12.8" hidden="false" customHeight="false" outlineLevel="0" collapsed="false">
      <c r="E507" s="0" t="s">
        <v>853</v>
      </c>
    </row>
    <row r="508" customFormat="false" ht="12.8" hidden="false" customHeight="false" outlineLevel="0" collapsed="false">
      <c r="E508" s="0" t="s">
        <v>854</v>
      </c>
    </row>
    <row r="509" customFormat="false" ht="12.8" hidden="false" customHeight="false" outlineLevel="0" collapsed="false">
      <c r="E509" s="0" t="s">
        <v>855</v>
      </c>
    </row>
    <row r="510" customFormat="false" ht="12.8" hidden="false" customHeight="false" outlineLevel="0" collapsed="false">
      <c r="E510" s="0" t="s">
        <v>856</v>
      </c>
    </row>
    <row r="511" customFormat="false" ht="12.8" hidden="false" customHeight="false" outlineLevel="0" collapsed="false">
      <c r="E511" s="0" t="s">
        <v>857</v>
      </c>
    </row>
    <row r="512" customFormat="false" ht="12.8" hidden="false" customHeight="false" outlineLevel="0" collapsed="false">
      <c r="E512" s="0" t="s">
        <v>858</v>
      </c>
    </row>
    <row r="513" customFormat="false" ht="12.8" hidden="false" customHeight="false" outlineLevel="0" collapsed="false">
      <c r="E513" s="0" t="s">
        <v>859</v>
      </c>
    </row>
    <row r="514" customFormat="false" ht="54.35" hidden="false" customHeight="false" outlineLevel="0" collapsed="false">
      <c r="E514" s="0" t="s">
        <v>860</v>
      </c>
      <c r="J514" s="1" t="s">
        <v>861</v>
      </c>
    </row>
    <row r="515" customFormat="false" ht="12.8" hidden="false" customHeight="false" outlineLevel="0" collapsed="false">
      <c r="E515" s="0" t="s">
        <v>862</v>
      </c>
    </row>
    <row r="516" customFormat="false" ht="12.8" hidden="false" customHeight="false" outlineLevel="0" collapsed="false">
      <c r="E516" s="0" t="s">
        <v>863</v>
      </c>
    </row>
    <row r="517" customFormat="false" ht="12.8" hidden="false" customHeight="false" outlineLevel="0" collapsed="false">
      <c r="E517" s="0" t="s">
        <v>864</v>
      </c>
    </row>
    <row r="518" customFormat="false" ht="12.8" hidden="false" customHeight="false" outlineLevel="0" collapsed="false">
      <c r="E518" s="0" t="s">
        <v>865</v>
      </c>
    </row>
    <row r="519" customFormat="false" ht="12.8" hidden="false" customHeight="false" outlineLevel="0" collapsed="false">
      <c r="E519" s="0" t="s">
        <v>866</v>
      </c>
    </row>
    <row r="520" customFormat="false" ht="12.8" hidden="false" customHeight="false" outlineLevel="0" collapsed="false">
      <c r="E520" s="0" t="s">
        <v>867</v>
      </c>
    </row>
    <row r="521" customFormat="false" ht="12.8" hidden="false" customHeight="false" outlineLevel="0" collapsed="false">
      <c r="E521" s="0" t="s">
        <v>868</v>
      </c>
    </row>
    <row r="522" customFormat="false" ht="12.8" hidden="false" customHeight="false" outlineLevel="0" collapsed="false">
      <c r="E522" s="0" t="s">
        <v>869</v>
      </c>
    </row>
    <row r="523" customFormat="false" ht="12.8" hidden="false" customHeight="false" outlineLevel="0" collapsed="false">
      <c r="E523" s="0" t="s">
        <v>870</v>
      </c>
    </row>
    <row r="525" customFormat="false" ht="3276.75" hidden="false" customHeight="false" outlineLevel="0" collapsed="false">
      <c r="E525" s="0" t="s">
        <v>871</v>
      </c>
      <c r="J525" s="1" t="s">
        <v>872</v>
      </c>
      <c r="L525" s="1" t="s">
        <v>873</v>
      </c>
    </row>
    <row r="526" customFormat="false" ht="43.75" hidden="false" customHeight="false" outlineLevel="0" collapsed="false">
      <c r="E526" s="0" t="s">
        <v>874</v>
      </c>
      <c r="J526" s="1" t="s">
        <v>875</v>
      </c>
    </row>
    <row r="527" customFormat="false" ht="383.1" hidden="false" customHeight="false" outlineLevel="0" collapsed="false">
      <c r="E527" s="0" t="s">
        <v>876</v>
      </c>
      <c r="J527" s="1" t="s">
        <v>877</v>
      </c>
    </row>
    <row r="528" customFormat="false" ht="128.75" hidden="false" customHeight="false" outlineLevel="0" collapsed="false">
      <c r="E528" s="0" t="s">
        <v>878</v>
      </c>
      <c r="J528" s="1" t="s">
        <v>879</v>
      </c>
    </row>
    <row r="529" customFormat="false" ht="33.1" hidden="false" customHeight="false" outlineLevel="0" collapsed="false">
      <c r="E529" s="0" t="s">
        <v>880</v>
      </c>
      <c r="J529" s="1" t="s">
        <v>881</v>
      </c>
    </row>
    <row r="530" customFormat="false" ht="12.8" hidden="false" customHeight="false" outlineLevel="0" collapsed="false">
      <c r="E530" s="0" t="s">
        <v>882</v>
      </c>
    </row>
    <row r="531" customFormat="false" ht="12.8" hidden="false" customHeight="false" outlineLevel="0" collapsed="false">
      <c r="E531" s="0" t="s">
        <v>883</v>
      </c>
    </row>
    <row r="532" customFormat="false" ht="12.8" hidden="false" customHeight="false" outlineLevel="0" collapsed="false">
      <c r="E532" s="0" t="s">
        <v>884</v>
      </c>
      <c r="J532" s="0" t="s">
        <v>885</v>
      </c>
    </row>
    <row r="533" customFormat="false" ht="75.6" hidden="false" customHeight="false" outlineLevel="0" collapsed="false">
      <c r="E533" s="0" t="s">
        <v>886</v>
      </c>
      <c r="J533" s="1" t="s">
        <v>887</v>
      </c>
    </row>
    <row r="534" customFormat="false" ht="107.5" hidden="false" customHeight="false" outlineLevel="0" collapsed="false">
      <c r="J534" s="1" t="s">
        <v>888</v>
      </c>
    </row>
    <row r="535" customFormat="false" ht="22.5" hidden="false" customHeight="false" outlineLevel="0" collapsed="false">
      <c r="E535" s="0" t="s">
        <v>889</v>
      </c>
      <c r="J535" s="1" t="s">
        <v>890</v>
      </c>
    </row>
    <row r="536" customFormat="false" ht="65" hidden="false" customHeight="false" outlineLevel="0" collapsed="false">
      <c r="B536" s="0" t="str">
        <f aca="false">"1663"</f>
        <v>1663</v>
      </c>
      <c r="D536" s="0" t="str">
        <f aca="false">"1732"</f>
        <v>1732</v>
      </c>
      <c r="J536" s="1" t="s">
        <v>891</v>
      </c>
    </row>
    <row r="537" customFormat="false" ht="489.35" hidden="false" customHeight="false" outlineLevel="0" collapsed="false">
      <c r="E537" s="0" t="s">
        <v>892</v>
      </c>
      <c r="J537" s="1" t="s">
        <v>893</v>
      </c>
    </row>
    <row r="538" customFormat="false" ht="2388.75" hidden="false" customHeight="false" outlineLevel="0" collapsed="false">
      <c r="E538" s="0" t="s">
        <v>894</v>
      </c>
      <c r="J538" s="1" t="s">
        <v>895</v>
      </c>
      <c r="L538" s="1" t="s">
        <v>896</v>
      </c>
    </row>
    <row r="539" customFormat="false" ht="54.35" hidden="false" customHeight="false" outlineLevel="0" collapsed="false">
      <c r="E539" s="0" t="s">
        <v>897</v>
      </c>
      <c r="J539" s="1" t="s">
        <v>898</v>
      </c>
    </row>
    <row r="540" customFormat="false" ht="12.8" hidden="false" customHeight="false" outlineLevel="0" collapsed="false">
      <c r="E540" s="0" t="s">
        <v>899</v>
      </c>
    </row>
    <row r="541" customFormat="false" ht="12.8" hidden="false" customHeight="false" outlineLevel="0" collapsed="false">
      <c r="E541" s="0" t="s">
        <v>900</v>
      </c>
    </row>
    <row r="542" customFormat="false" ht="192.5" hidden="false" customHeight="false" outlineLevel="0" collapsed="false">
      <c r="J542" s="1" t="s">
        <v>901</v>
      </c>
    </row>
    <row r="543" customFormat="false" ht="3276.75" hidden="false" customHeight="false" outlineLevel="0" collapsed="false">
      <c r="E543" s="0" t="s">
        <v>902</v>
      </c>
      <c r="J543" s="1" t="s">
        <v>903</v>
      </c>
      <c r="L543" s="1" t="s">
        <v>904</v>
      </c>
    </row>
    <row r="544" customFormat="false" ht="22.5" hidden="false" customHeight="false" outlineLevel="0" collapsed="false">
      <c r="E544" s="0" t="s">
        <v>905</v>
      </c>
      <c r="J544" s="1" t="s">
        <v>906</v>
      </c>
    </row>
    <row r="545" customFormat="false" ht="12.8" hidden="false" customHeight="false" outlineLevel="0" collapsed="false">
      <c r="E545" s="0" t="s">
        <v>907</v>
      </c>
    </row>
    <row r="546" customFormat="false" ht="22.5" hidden="false" customHeight="false" outlineLevel="0" collapsed="false">
      <c r="J546" s="1" t="s">
        <v>908</v>
      </c>
    </row>
    <row r="547" customFormat="false" ht="1179.35" hidden="false" customHeight="false" outlineLevel="0" collapsed="false">
      <c r="E547" s="0" t="s">
        <v>909</v>
      </c>
      <c r="J547" s="1" t="s">
        <v>910</v>
      </c>
      <c r="L547" s="1" t="s">
        <v>911</v>
      </c>
    </row>
    <row r="548" customFormat="false" ht="12.8" hidden="false" customHeight="false" outlineLevel="0" collapsed="false">
      <c r="J548" s="0" t="s">
        <v>912</v>
      </c>
      <c r="L548" s="0" t="s">
        <v>913</v>
      </c>
    </row>
    <row r="549" customFormat="false" ht="276.85" hidden="false" customHeight="false" outlineLevel="0" collapsed="false">
      <c r="J549" s="1" t="s">
        <v>914</v>
      </c>
      <c r="L549" s="0" t="s">
        <v>915</v>
      </c>
    </row>
    <row r="550" customFormat="false" ht="1211.25" hidden="false" customHeight="false" outlineLevel="0" collapsed="false">
      <c r="E550" s="0" t="s">
        <v>916</v>
      </c>
      <c r="J550" s="1" t="s">
        <v>917</v>
      </c>
      <c r="L550" s="1" t="s">
        <v>918</v>
      </c>
    </row>
    <row r="551" customFormat="false" ht="12.8" hidden="false" customHeight="false" outlineLevel="0" collapsed="false">
      <c r="E551" s="0" t="s">
        <v>919</v>
      </c>
      <c r="L551" s="0" t="s">
        <v>920</v>
      </c>
    </row>
    <row r="552" customFormat="false" ht="22.5" hidden="false" customHeight="false" outlineLevel="0" collapsed="false">
      <c r="J552" s="1" t="s">
        <v>921</v>
      </c>
      <c r="L552" s="0" t="s">
        <v>922</v>
      </c>
    </row>
    <row r="553" customFormat="false" ht="12.8" hidden="false" customHeight="false" outlineLevel="0" collapsed="false">
      <c r="E553" s="0" t="s">
        <v>923</v>
      </c>
    </row>
    <row r="554" customFormat="false" ht="12.8" hidden="false" customHeight="false" outlineLevel="0" collapsed="false">
      <c r="E554" s="0" t="s">
        <v>924</v>
      </c>
      <c r="J554" s="0" t="s">
        <v>925</v>
      </c>
    </row>
    <row r="555" customFormat="false" ht="12.8" hidden="false" customHeight="false" outlineLevel="0" collapsed="false">
      <c r="E555" s="0" t="s">
        <v>926</v>
      </c>
    </row>
    <row r="556" customFormat="false" ht="12.8" hidden="false" customHeight="false" outlineLevel="0" collapsed="false">
      <c r="E556" s="0" t="s">
        <v>927</v>
      </c>
      <c r="L556" s="0" t="s">
        <v>928</v>
      </c>
    </row>
    <row r="557" customFormat="false" ht="12.8" hidden="false" customHeight="false" outlineLevel="0" collapsed="false">
      <c r="E557" s="0" t="s">
        <v>929</v>
      </c>
      <c r="L557" s="0" t="s">
        <v>928</v>
      </c>
    </row>
    <row r="558" customFormat="false" ht="3276.75" hidden="false" customHeight="false" outlineLevel="0" collapsed="false">
      <c r="E558" s="0" t="s">
        <v>601</v>
      </c>
      <c r="L558" s="1" t="s">
        <v>930</v>
      </c>
    </row>
    <row r="559" customFormat="false" ht="287.5" hidden="false" customHeight="false" outlineLevel="0" collapsed="false">
      <c r="E559" s="0" t="s">
        <v>931</v>
      </c>
      <c r="J559" s="1" t="s">
        <v>932</v>
      </c>
      <c r="L559" s="0" t="s">
        <v>933</v>
      </c>
    </row>
    <row r="560" customFormat="false" ht="86.25" hidden="false" customHeight="false" outlineLevel="0" collapsed="false">
      <c r="E560" s="0" t="s">
        <v>934</v>
      </c>
      <c r="J560" s="1" t="s">
        <v>935</v>
      </c>
      <c r="L560" s="0" t="s">
        <v>933</v>
      </c>
    </row>
    <row r="561" customFormat="false" ht="12.8" hidden="false" customHeight="false" outlineLevel="0" collapsed="false">
      <c r="E561" s="0" t="s">
        <v>936</v>
      </c>
      <c r="L561" s="0" t="s">
        <v>933</v>
      </c>
    </row>
    <row r="562" customFormat="false" ht="319.35" hidden="false" customHeight="false" outlineLevel="0" collapsed="false">
      <c r="E562" s="0" t="s">
        <v>937</v>
      </c>
      <c r="J562" s="1" t="s">
        <v>938</v>
      </c>
    </row>
    <row r="563" customFormat="false" ht="12.8" hidden="false" customHeight="false" outlineLevel="0" collapsed="false">
      <c r="E563" s="0" t="s">
        <v>939</v>
      </c>
    </row>
    <row r="564" customFormat="false" ht="553.1" hidden="false" customHeight="false" outlineLevel="0" collapsed="false">
      <c r="E564" s="0" t="s">
        <v>940</v>
      </c>
      <c r="J564" s="1" t="s">
        <v>941</v>
      </c>
    </row>
    <row r="565" customFormat="false" ht="12.8" hidden="false" customHeight="false" outlineLevel="0" collapsed="false">
      <c r="E565" s="0" t="s">
        <v>942</v>
      </c>
    </row>
    <row r="566" customFormat="false" ht="12.8" hidden="false" customHeight="false" outlineLevel="0" collapsed="false">
      <c r="B566" s="0" t="str">
        <f aca="false">"15.08.1633"</f>
        <v>15.08.1633</v>
      </c>
      <c r="C566" s="0" t="s">
        <v>943</v>
      </c>
      <c r="D566" s="0" t="str">
        <f aca="false">"04.09.1684"</f>
        <v>04.09.1684</v>
      </c>
      <c r="F566" s="0" t="s">
        <v>944</v>
      </c>
    </row>
    <row r="567" customFormat="false" ht="22.5" hidden="false" customHeight="false" outlineLevel="0" collapsed="false">
      <c r="A567" s="0" t="s">
        <v>943</v>
      </c>
      <c r="E567" s="0" t="s">
        <v>945</v>
      </c>
      <c r="J567" s="1" t="s">
        <v>710</v>
      </c>
    </row>
    <row r="568" customFormat="false" ht="12.8" hidden="false" customHeight="false" outlineLevel="0" collapsed="false">
      <c r="E568" s="0" t="s">
        <v>946</v>
      </c>
    </row>
    <row r="569" customFormat="false" ht="43.75" hidden="false" customHeight="false" outlineLevel="0" collapsed="false">
      <c r="E569" s="0" t="s">
        <v>947</v>
      </c>
      <c r="J569" s="1" t="s">
        <v>948</v>
      </c>
    </row>
    <row r="570" customFormat="false" ht="12.8" hidden="false" customHeight="false" outlineLevel="0" collapsed="false">
      <c r="E570" s="0" t="s">
        <v>949</v>
      </c>
      <c r="J570" s="0" t="s">
        <v>950</v>
      </c>
    </row>
    <row r="571" customFormat="false" ht="43.75" hidden="false" customHeight="false" outlineLevel="0" collapsed="false">
      <c r="E571" s="0" t="s">
        <v>951</v>
      </c>
      <c r="J571" s="1" t="s">
        <v>952</v>
      </c>
    </row>
    <row r="572" customFormat="false" ht="12.8" hidden="false" customHeight="false" outlineLevel="0" collapsed="false">
      <c r="E572" s="0" t="s">
        <v>953</v>
      </c>
    </row>
    <row r="573" customFormat="false" ht="12.8" hidden="false" customHeight="false" outlineLevel="0" collapsed="false">
      <c r="J573" s="0" t="s">
        <v>954</v>
      </c>
    </row>
    <row r="574" customFormat="false" ht="150" hidden="false" customHeight="false" outlineLevel="0" collapsed="false">
      <c r="E574" s="0" t="s">
        <v>955</v>
      </c>
      <c r="J574" s="1" t="s">
        <v>956</v>
      </c>
    </row>
    <row r="575" customFormat="false" ht="139.35" hidden="false" customHeight="false" outlineLevel="0" collapsed="false">
      <c r="E575" s="0" t="s">
        <v>957</v>
      </c>
      <c r="J575" s="1" t="s">
        <v>958</v>
      </c>
    </row>
    <row r="577" customFormat="false" ht="65" hidden="false" customHeight="false" outlineLevel="0" collapsed="false">
      <c r="E577" s="0" t="s">
        <v>959</v>
      </c>
      <c r="J577" s="1" t="s">
        <v>960</v>
      </c>
    </row>
    <row r="578" customFormat="false" ht="43.75" hidden="false" customHeight="false" outlineLevel="0" collapsed="false">
      <c r="E578" s="0" t="s">
        <v>961</v>
      </c>
      <c r="J578" s="1" t="s">
        <v>962</v>
      </c>
    </row>
    <row r="579" customFormat="false" ht="12.8" hidden="false" customHeight="false" outlineLevel="0" collapsed="false">
      <c r="E579" s="0" t="s">
        <v>963</v>
      </c>
    </row>
    <row r="580" customFormat="false" ht="33.1" hidden="false" customHeight="false" outlineLevel="0" collapsed="false">
      <c r="E580" s="0" t="s">
        <v>964</v>
      </c>
      <c r="J580" s="1" t="s">
        <v>965</v>
      </c>
    </row>
    <row r="581" customFormat="false" ht="54.35" hidden="false" customHeight="false" outlineLevel="0" collapsed="false">
      <c r="E581" s="0" t="s">
        <v>966</v>
      </c>
      <c r="J581" s="1" t="s">
        <v>967</v>
      </c>
      <c r="L581" s="0" t="s">
        <v>968</v>
      </c>
    </row>
    <row r="582" customFormat="false" ht="12.8" hidden="false" customHeight="false" outlineLevel="0" collapsed="false">
      <c r="E582" s="0" t="s">
        <v>969</v>
      </c>
      <c r="J582" s="0" t="s">
        <v>970</v>
      </c>
      <c r="L582" s="0" t="s">
        <v>968</v>
      </c>
    </row>
    <row r="583" customFormat="false" ht="12.8" hidden="false" customHeight="false" outlineLevel="0" collapsed="false">
      <c r="E583" s="0" t="s">
        <v>971</v>
      </c>
    </row>
    <row r="584" customFormat="false" ht="12.8" hidden="false" customHeight="false" outlineLevel="0" collapsed="false">
      <c r="E584" s="0" t="s">
        <v>972</v>
      </c>
      <c r="L584" s="0" t="s">
        <v>973</v>
      </c>
    </row>
    <row r="585" customFormat="false" ht="12.8" hidden="false" customHeight="false" outlineLevel="0" collapsed="false">
      <c r="E585" s="0" t="s">
        <v>974</v>
      </c>
      <c r="L585" s="0" t="s">
        <v>973</v>
      </c>
    </row>
    <row r="586" customFormat="false" ht="12.8" hidden="false" customHeight="false" outlineLevel="0" collapsed="false">
      <c r="E586" s="0" t="s">
        <v>975</v>
      </c>
      <c r="J586" s="0" t="s">
        <v>976</v>
      </c>
      <c r="L586" s="0" t="s">
        <v>973</v>
      </c>
    </row>
    <row r="587" customFormat="false" ht="12.8" hidden="false" customHeight="false" outlineLevel="0" collapsed="false">
      <c r="E587" s="0" t="s">
        <v>977</v>
      </c>
    </row>
    <row r="588" customFormat="false" ht="12.8" hidden="false" customHeight="false" outlineLevel="0" collapsed="false">
      <c r="E588" s="0" t="s">
        <v>978</v>
      </c>
    </row>
    <row r="589" customFormat="false" ht="3276.75" hidden="false" customHeight="false" outlineLevel="0" collapsed="false">
      <c r="E589" s="0" t="s">
        <v>979</v>
      </c>
      <c r="L589" s="1" t="s">
        <v>980</v>
      </c>
    </row>
    <row r="590" customFormat="false" ht="12.8" hidden="false" customHeight="false" outlineLevel="0" collapsed="false">
      <c r="E590" s="0" t="s">
        <v>981</v>
      </c>
      <c r="L590" s="0" t="s">
        <v>982</v>
      </c>
    </row>
    <row r="591" customFormat="false" ht="12.8" hidden="false" customHeight="false" outlineLevel="0" collapsed="false">
      <c r="E591" s="0" t="s">
        <v>983</v>
      </c>
      <c r="L591" s="0" t="s">
        <v>982</v>
      </c>
    </row>
    <row r="592" customFormat="false" ht="22.5" hidden="false" customHeight="false" outlineLevel="0" collapsed="false">
      <c r="J592" s="1" t="s">
        <v>984</v>
      </c>
    </row>
    <row r="593" customFormat="false" ht="203.1" hidden="false" customHeight="false" outlineLevel="0" collapsed="false">
      <c r="E593" s="0" t="s">
        <v>985</v>
      </c>
      <c r="J593" s="1" t="s">
        <v>986</v>
      </c>
      <c r="L593" s="0" t="s">
        <v>987</v>
      </c>
    </row>
    <row r="594" customFormat="false" ht="160.6" hidden="false" customHeight="false" outlineLevel="0" collapsed="false">
      <c r="E594" s="0" t="s">
        <v>988</v>
      </c>
      <c r="J594" s="1" t="s">
        <v>989</v>
      </c>
    </row>
    <row r="595" customFormat="false" ht="1200.6" hidden="false" customHeight="false" outlineLevel="0" collapsed="false">
      <c r="E595" s="0" t="s">
        <v>990</v>
      </c>
      <c r="J595" s="1" t="s">
        <v>991</v>
      </c>
      <c r="L595" s="1" t="s">
        <v>992</v>
      </c>
    </row>
    <row r="596" customFormat="false" ht="22.5" hidden="false" customHeight="false" outlineLevel="0" collapsed="false">
      <c r="E596" s="0" t="s">
        <v>993</v>
      </c>
      <c r="J596" s="1" t="s">
        <v>994</v>
      </c>
      <c r="L596" s="0" t="s">
        <v>995</v>
      </c>
    </row>
    <row r="597" customFormat="false" ht="542.5" hidden="false" customHeight="false" outlineLevel="0" collapsed="false">
      <c r="J597" s="1" t="s">
        <v>996</v>
      </c>
      <c r="L597" s="0" t="s">
        <v>995</v>
      </c>
    </row>
    <row r="598" customFormat="false" ht="1794.35" hidden="false" customHeight="false" outlineLevel="0" collapsed="false">
      <c r="E598" s="0" t="s">
        <v>997</v>
      </c>
      <c r="J598" s="1" t="s">
        <v>998</v>
      </c>
      <c r="L598" s="1" t="s">
        <v>999</v>
      </c>
    </row>
    <row r="599" customFormat="false" ht="12.8" hidden="false" customHeight="false" outlineLevel="0" collapsed="false">
      <c r="E599" s="0" t="s">
        <v>1000</v>
      </c>
    </row>
    <row r="600" customFormat="false" ht="43.75" hidden="false" customHeight="false" outlineLevel="0" collapsed="false">
      <c r="E600" s="0" t="s">
        <v>1001</v>
      </c>
      <c r="J600" s="1" t="s">
        <v>1002</v>
      </c>
    </row>
    <row r="601" customFormat="false" ht="12.8" hidden="false" customHeight="false" outlineLevel="0" collapsed="false">
      <c r="J601" s="0" t="s">
        <v>1003</v>
      </c>
    </row>
    <row r="602" customFormat="false" ht="2972.5" hidden="false" customHeight="false" outlineLevel="0" collapsed="false">
      <c r="E602" s="0" t="s">
        <v>1004</v>
      </c>
      <c r="J602" s="1" t="s">
        <v>1005</v>
      </c>
      <c r="L602" s="1" t="s">
        <v>1006</v>
      </c>
    </row>
    <row r="603" customFormat="false" ht="86.25" hidden="false" customHeight="false" outlineLevel="0" collapsed="false">
      <c r="J603" s="1" t="s">
        <v>1007</v>
      </c>
    </row>
    <row r="604" customFormat="false" ht="1805" hidden="false" customHeight="false" outlineLevel="0" collapsed="false">
      <c r="E604" s="0" t="s">
        <v>1008</v>
      </c>
      <c r="J604" s="1" t="s">
        <v>1009</v>
      </c>
      <c r="L604" s="1" t="s">
        <v>1010</v>
      </c>
    </row>
    <row r="605" customFormat="false" ht="1200.6" hidden="false" customHeight="false" outlineLevel="0" collapsed="false">
      <c r="E605" s="0" t="s">
        <v>1011</v>
      </c>
      <c r="J605" s="1" t="s">
        <v>1012</v>
      </c>
      <c r="L605" s="1" t="s">
        <v>1013</v>
      </c>
    </row>
    <row r="606" customFormat="false" ht="12.8" hidden="false" customHeight="false" outlineLevel="0" collapsed="false">
      <c r="E606" s="0" t="s">
        <v>601</v>
      </c>
      <c r="L606" s="0" t="s">
        <v>1014</v>
      </c>
    </row>
    <row r="607" customFormat="false" ht="276.85" hidden="false" customHeight="false" outlineLevel="0" collapsed="false">
      <c r="E607" s="0" t="s">
        <v>1015</v>
      </c>
      <c r="J607" s="1" t="s">
        <v>1016</v>
      </c>
    </row>
    <row r="608" customFormat="false" ht="54.35" hidden="false" customHeight="false" outlineLevel="0" collapsed="false">
      <c r="E608" s="0" t="s">
        <v>1017</v>
      </c>
      <c r="J608" s="1" t="s">
        <v>1018</v>
      </c>
      <c r="L608" s="0" t="s">
        <v>1019</v>
      </c>
    </row>
    <row r="609" customFormat="false" ht="12.8" hidden="false" customHeight="false" outlineLevel="0" collapsed="false">
      <c r="E609" s="0" t="s">
        <v>1020</v>
      </c>
    </row>
    <row r="610" customFormat="false" ht="12.8" hidden="false" customHeight="false" outlineLevel="0" collapsed="false">
      <c r="E610" s="0" t="s">
        <v>1021</v>
      </c>
      <c r="L610" s="0" t="s">
        <v>1019</v>
      </c>
    </row>
    <row r="611" customFormat="false" ht="12.8" hidden="false" customHeight="false" outlineLevel="0" collapsed="false">
      <c r="E611" s="0" t="s">
        <v>1022</v>
      </c>
    </row>
    <row r="612" customFormat="false" ht="3276.75" hidden="false" customHeight="false" outlineLevel="0" collapsed="false">
      <c r="E612" s="0" t="s">
        <v>1023</v>
      </c>
      <c r="J612" s="1" t="s">
        <v>1024</v>
      </c>
      <c r="L612" s="1" t="s">
        <v>1025</v>
      </c>
    </row>
    <row r="613" customFormat="false" ht="171.25" hidden="false" customHeight="false" outlineLevel="0" collapsed="false">
      <c r="E613" s="0" t="s">
        <v>1026</v>
      </c>
      <c r="J613" s="1" t="s">
        <v>1027</v>
      </c>
    </row>
    <row r="614" customFormat="false" ht="54.35" hidden="false" customHeight="false" outlineLevel="0" collapsed="false">
      <c r="E614" s="0" t="s">
        <v>1028</v>
      </c>
      <c r="J614" s="1" t="s">
        <v>1029</v>
      </c>
    </row>
    <row r="615" customFormat="false" ht="75.6" hidden="false" customHeight="false" outlineLevel="0" collapsed="false">
      <c r="E615" s="0" t="s">
        <v>1030</v>
      </c>
      <c r="J615" s="1" t="s">
        <v>1031</v>
      </c>
    </row>
    <row r="616" customFormat="false" ht="12.8" hidden="false" customHeight="false" outlineLevel="0" collapsed="false">
      <c r="E616" s="0" t="s">
        <v>1032</v>
      </c>
      <c r="F616" s="0" t="s">
        <v>1033</v>
      </c>
    </row>
    <row r="617" customFormat="false" ht="43.75" hidden="false" customHeight="false" outlineLevel="0" collapsed="false">
      <c r="A617" s="0" t="s">
        <v>1034</v>
      </c>
      <c r="B617" s="0" t="str">
        <f aca="false">"1577"</f>
        <v>1577</v>
      </c>
      <c r="D617" s="0" t="str">
        <f aca="false">"1656"</f>
        <v>1656</v>
      </c>
      <c r="E617" s="0" t="s">
        <v>1035</v>
      </c>
      <c r="J617" s="1" t="s">
        <v>1036</v>
      </c>
    </row>
    <row r="618" customFormat="false" ht="22.5" hidden="false" customHeight="false" outlineLevel="0" collapsed="false">
      <c r="J618" s="1" t="s">
        <v>1037</v>
      </c>
      <c r="K618" s="0" t="s">
        <v>1038</v>
      </c>
    </row>
    <row r="619" customFormat="false" ht="3276.75" hidden="false" customHeight="false" outlineLevel="0" collapsed="false">
      <c r="J619" s="1" t="s">
        <v>1039</v>
      </c>
      <c r="L619" s="1" t="s">
        <v>1040</v>
      </c>
    </row>
    <row r="620" customFormat="false" ht="213.75" hidden="false" customHeight="false" outlineLevel="0" collapsed="false">
      <c r="J620" s="1" t="s">
        <v>1041</v>
      </c>
      <c r="L620" s="0" t="s">
        <v>1042</v>
      </c>
    </row>
    <row r="621" customFormat="false" ht="446.85" hidden="false" customHeight="false" outlineLevel="0" collapsed="false">
      <c r="E621" s="0" t="s">
        <v>1043</v>
      </c>
      <c r="J621" s="1" t="s">
        <v>1044</v>
      </c>
      <c r="L621" s="0" t="s">
        <v>1042</v>
      </c>
    </row>
    <row r="622" customFormat="false" ht="12.8" hidden="false" customHeight="false" outlineLevel="0" collapsed="false">
      <c r="E622" s="0" t="s">
        <v>1045</v>
      </c>
      <c r="J622" s="0" t="s">
        <v>1046</v>
      </c>
    </row>
    <row r="623" customFormat="false" ht="86.25" hidden="false" customHeight="false" outlineLevel="0" collapsed="false">
      <c r="J623" s="1" t="s">
        <v>1047</v>
      </c>
    </row>
    <row r="624" customFormat="false" ht="12.8" hidden="false" customHeight="false" outlineLevel="0" collapsed="false">
      <c r="E624" s="0" t="s">
        <v>1048</v>
      </c>
    </row>
    <row r="625" customFormat="false" ht="12.8" hidden="false" customHeight="false" outlineLevel="0" collapsed="false">
      <c r="E625" s="0" t="s">
        <v>1049</v>
      </c>
    </row>
    <row r="626" customFormat="false" ht="65" hidden="false" customHeight="false" outlineLevel="0" collapsed="false">
      <c r="E626" s="0" t="s">
        <v>1050</v>
      </c>
      <c r="J626" s="1" t="s">
        <v>1051</v>
      </c>
    </row>
    <row r="627" customFormat="false" ht="12.8" hidden="false" customHeight="false" outlineLevel="0" collapsed="false">
      <c r="B627" s="0" t="str">
        <f aca="false">"1640"</f>
        <v>1640</v>
      </c>
      <c r="C627" s="0" t="s">
        <v>33</v>
      </c>
      <c r="D627" s="0" t="str">
        <f aca="false">"1698"</f>
        <v>1698</v>
      </c>
      <c r="E627" s="0" t="s">
        <v>1052</v>
      </c>
      <c r="F627" s="0" t="s">
        <v>1053</v>
      </c>
    </row>
    <row r="628" customFormat="false" ht="12.8" hidden="false" customHeight="false" outlineLevel="0" collapsed="false">
      <c r="A628" s="0" t="s">
        <v>1054</v>
      </c>
      <c r="E628" s="0" t="s">
        <v>1055</v>
      </c>
    </row>
    <row r="629" customFormat="false" ht="12.8" hidden="false" customHeight="false" outlineLevel="0" collapsed="false">
      <c r="E629" s="0" t="s">
        <v>1056</v>
      </c>
    </row>
    <row r="630" customFormat="false" ht="12.8" hidden="false" customHeight="false" outlineLevel="0" collapsed="false">
      <c r="E630" s="0" t="s">
        <v>1057</v>
      </c>
      <c r="J630" s="0" t="s">
        <v>1058</v>
      </c>
    </row>
    <row r="631" customFormat="false" ht="12.8" hidden="false" customHeight="false" outlineLevel="0" collapsed="false">
      <c r="E631" s="0" t="s">
        <v>1059</v>
      </c>
    </row>
    <row r="632" customFormat="false" ht="107.5" hidden="false" customHeight="false" outlineLevel="0" collapsed="false">
      <c r="E632" s="0" t="s">
        <v>1060</v>
      </c>
      <c r="J632" s="1" t="s">
        <v>1061</v>
      </c>
    </row>
    <row r="633" customFormat="false" ht="33.1" hidden="false" customHeight="false" outlineLevel="0" collapsed="false">
      <c r="E633" s="0" t="s">
        <v>1062</v>
      </c>
      <c r="J633" s="1" t="s">
        <v>1063</v>
      </c>
    </row>
    <row r="634" customFormat="false" ht="12.8" hidden="false" customHeight="false" outlineLevel="0" collapsed="false">
      <c r="E634" s="0" t="s">
        <v>1064</v>
      </c>
    </row>
    <row r="635" customFormat="false" ht="86.25" hidden="false" customHeight="false" outlineLevel="0" collapsed="false">
      <c r="J635" s="1" t="s">
        <v>1065</v>
      </c>
    </row>
    <row r="636" customFormat="false" ht="43.75" hidden="false" customHeight="false" outlineLevel="0" collapsed="false">
      <c r="J636" s="1" t="s">
        <v>1066</v>
      </c>
      <c r="L636" s="0" t="s">
        <v>1067</v>
      </c>
    </row>
    <row r="637" customFormat="false" ht="245.6" hidden="false" customHeight="false" outlineLevel="0" collapsed="false">
      <c r="J637" s="1" t="s">
        <v>1068</v>
      </c>
      <c r="L637" s="0" t="s">
        <v>1067</v>
      </c>
    </row>
    <row r="638" customFormat="false" ht="43.75" hidden="false" customHeight="false" outlineLevel="0" collapsed="false">
      <c r="J638" s="1" t="s">
        <v>1069</v>
      </c>
      <c r="L638" s="0" t="s">
        <v>1067</v>
      </c>
    </row>
    <row r="639" customFormat="false" ht="54.35" hidden="false" customHeight="false" outlineLevel="0" collapsed="false">
      <c r="J639" s="1" t="s">
        <v>1070</v>
      </c>
      <c r="L639" s="0" t="s">
        <v>1067</v>
      </c>
    </row>
    <row r="640" customFormat="false" ht="118.1" hidden="false" customHeight="false" outlineLevel="0" collapsed="false">
      <c r="J640" s="1" t="s">
        <v>1071</v>
      </c>
      <c r="L640" s="0" t="s">
        <v>1067</v>
      </c>
    </row>
    <row r="641" customFormat="false" ht="12.8" hidden="false" customHeight="false" outlineLevel="0" collapsed="false">
      <c r="B641" s="0" t="str">
        <f aca="false">"1680"</f>
        <v>1680</v>
      </c>
      <c r="D641" s="0" t="str">
        <f aca="false">"1735"</f>
        <v>1735</v>
      </c>
      <c r="L641" s="0" t="s">
        <v>1067</v>
      </c>
    </row>
    <row r="642" customFormat="false" ht="107.5" hidden="false" customHeight="false" outlineLevel="0" collapsed="false">
      <c r="E642" s="0" t="s">
        <v>1072</v>
      </c>
      <c r="J642" s="1" t="s">
        <v>1073</v>
      </c>
    </row>
    <row r="643" customFormat="false" ht="12.8" hidden="false" customHeight="false" outlineLevel="0" collapsed="false">
      <c r="E643" s="0" t="s">
        <v>1074</v>
      </c>
      <c r="L643" s="0" t="s">
        <v>1067</v>
      </c>
    </row>
    <row r="644" customFormat="false" ht="12.8" hidden="false" customHeight="false" outlineLevel="0" collapsed="false">
      <c r="E644" s="0" t="s">
        <v>1075</v>
      </c>
      <c r="L644" s="0" t="s">
        <v>1067</v>
      </c>
    </row>
    <row r="645" customFormat="false" ht="160.6" hidden="false" customHeight="false" outlineLevel="0" collapsed="false">
      <c r="J645" s="1" t="s">
        <v>1076</v>
      </c>
      <c r="L645" s="0" t="s">
        <v>1067</v>
      </c>
    </row>
    <row r="646" customFormat="false" ht="33.1" hidden="false" customHeight="false" outlineLevel="0" collapsed="false">
      <c r="B646" s="0" t="str">
        <f aca="false">"10.04.1579"</f>
        <v>10.04.1579</v>
      </c>
      <c r="C646" s="0" t="s">
        <v>170</v>
      </c>
      <c r="D646" s="0" t="str">
        <f aca="false">"17.09.1666"</f>
        <v>17.09.1666</v>
      </c>
      <c r="J646" s="1" t="s">
        <v>587</v>
      </c>
      <c r="L646" s="0" t="s">
        <v>1067</v>
      </c>
    </row>
    <row r="647" customFormat="false" ht="3276.75" hidden="false" customHeight="false" outlineLevel="0" collapsed="false">
      <c r="A647" s="0" t="s">
        <v>1077</v>
      </c>
      <c r="E647" s="0" t="s">
        <v>1078</v>
      </c>
      <c r="J647" s="1" t="s">
        <v>1079</v>
      </c>
      <c r="L647" s="1" t="s">
        <v>1080</v>
      </c>
    </row>
    <row r="648" customFormat="false" ht="12.8" hidden="false" customHeight="false" outlineLevel="0" collapsed="false">
      <c r="L648" s="0" t="s">
        <v>1067</v>
      </c>
    </row>
    <row r="649" customFormat="false" ht="1805" hidden="false" customHeight="false" outlineLevel="0" collapsed="false">
      <c r="J649" s="1" t="s">
        <v>1081</v>
      </c>
      <c r="L649" s="1" t="s">
        <v>1082</v>
      </c>
    </row>
    <row r="650" customFormat="false" ht="1805" hidden="false" customHeight="false" outlineLevel="0" collapsed="false">
      <c r="J650" s="1" t="s">
        <v>1083</v>
      </c>
      <c r="L650" s="1" t="s">
        <v>1084</v>
      </c>
    </row>
    <row r="651" customFormat="false" ht="1211.25" hidden="false" customHeight="false" outlineLevel="0" collapsed="false">
      <c r="J651" s="1" t="s">
        <v>1085</v>
      </c>
      <c r="L651" s="1" t="s">
        <v>1086</v>
      </c>
    </row>
    <row r="652" customFormat="false" ht="1815.6" hidden="false" customHeight="false" outlineLevel="0" collapsed="false">
      <c r="E652" s="0" t="s">
        <v>1087</v>
      </c>
      <c r="J652" s="1" t="s">
        <v>1088</v>
      </c>
      <c r="L652" s="1" t="s">
        <v>1089</v>
      </c>
    </row>
    <row r="653" customFormat="false" ht="118.1" hidden="false" customHeight="false" outlineLevel="0" collapsed="false">
      <c r="E653" s="0" t="s">
        <v>1090</v>
      </c>
      <c r="J653" s="1" t="s">
        <v>1091</v>
      </c>
    </row>
    <row r="654" customFormat="false" ht="12.8" hidden="false" customHeight="false" outlineLevel="0" collapsed="false">
      <c r="E654" s="0" t="s">
        <v>1092</v>
      </c>
    </row>
    <row r="655" customFormat="false" ht="12.8" hidden="false" customHeight="false" outlineLevel="0" collapsed="false">
      <c r="E655" s="0" t="s">
        <v>1093</v>
      </c>
      <c r="L655" s="0" t="s">
        <v>1094</v>
      </c>
    </row>
    <row r="656" customFormat="false" ht="1190" hidden="false" customHeight="false" outlineLevel="0" collapsed="false">
      <c r="E656" s="0" t="s">
        <v>1095</v>
      </c>
      <c r="J656" s="1" t="s">
        <v>1096</v>
      </c>
      <c r="L656" s="1" t="s">
        <v>1097</v>
      </c>
    </row>
    <row r="657" customFormat="false" ht="2388.75" hidden="false" customHeight="false" outlineLevel="0" collapsed="false">
      <c r="E657" s="0" t="s">
        <v>1098</v>
      </c>
      <c r="L657" s="1" t="s">
        <v>1099</v>
      </c>
    </row>
    <row r="658" customFormat="false" ht="2388.75" hidden="false" customHeight="false" outlineLevel="0" collapsed="false">
      <c r="E658" s="0" t="s">
        <v>1100</v>
      </c>
      <c r="J658" s="1" t="s">
        <v>1101</v>
      </c>
      <c r="L658" s="1" t="s">
        <v>1102</v>
      </c>
    </row>
    <row r="659" customFormat="false" ht="65" hidden="false" customHeight="false" outlineLevel="0" collapsed="false">
      <c r="J659" s="1" t="s">
        <v>1103</v>
      </c>
    </row>
    <row r="660" customFormat="false" ht="213.75" hidden="false" customHeight="false" outlineLevel="0" collapsed="false">
      <c r="J660" s="1" t="s">
        <v>1104</v>
      </c>
      <c r="L660" s="0" t="s">
        <v>1105</v>
      </c>
    </row>
    <row r="661" customFormat="false" ht="12.8" hidden="false" customHeight="false" outlineLevel="0" collapsed="false">
      <c r="E661" s="0" t="s">
        <v>1106</v>
      </c>
      <c r="L661" s="0" t="s">
        <v>1107</v>
      </c>
    </row>
    <row r="662" customFormat="false" ht="12.8" hidden="false" customHeight="false" outlineLevel="0" collapsed="false">
      <c r="E662" s="0" t="s">
        <v>1108</v>
      </c>
      <c r="L662" s="0" t="s">
        <v>1109</v>
      </c>
    </row>
    <row r="663" customFormat="false" ht="43.75" hidden="false" customHeight="false" outlineLevel="0" collapsed="false">
      <c r="E663" s="0" t="s">
        <v>1110</v>
      </c>
      <c r="J663" s="1" t="s">
        <v>1111</v>
      </c>
      <c r="L663" s="0" t="s">
        <v>1109</v>
      </c>
    </row>
    <row r="664" customFormat="false" ht="54.35" hidden="false" customHeight="false" outlineLevel="0" collapsed="false">
      <c r="E664" s="0" t="s">
        <v>1112</v>
      </c>
      <c r="J664" s="1" t="s">
        <v>1113</v>
      </c>
      <c r="L664" s="0" t="s">
        <v>1109</v>
      </c>
    </row>
    <row r="665" customFormat="false" ht="33.1" hidden="false" customHeight="false" outlineLevel="0" collapsed="false">
      <c r="E665" s="0" t="s">
        <v>1114</v>
      </c>
      <c r="J665" s="1" t="s">
        <v>1115</v>
      </c>
      <c r="L665" s="0" t="s">
        <v>1109</v>
      </c>
    </row>
    <row r="666" customFormat="false" ht="33.1" hidden="false" customHeight="false" outlineLevel="0" collapsed="false">
      <c r="E666" s="0" t="s">
        <v>1116</v>
      </c>
      <c r="J666" s="1" t="s">
        <v>1117</v>
      </c>
      <c r="L666" s="0" t="s">
        <v>1109</v>
      </c>
    </row>
    <row r="667" customFormat="false" ht="43.75" hidden="false" customHeight="false" outlineLevel="0" collapsed="false">
      <c r="E667" s="0" t="s">
        <v>1118</v>
      </c>
      <c r="J667" s="1" t="s">
        <v>1119</v>
      </c>
      <c r="L667" s="0" t="s">
        <v>1109</v>
      </c>
    </row>
    <row r="668" customFormat="false" ht="33.1" hidden="false" customHeight="false" outlineLevel="0" collapsed="false">
      <c r="E668" s="0" t="s">
        <v>1120</v>
      </c>
      <c r="J668" s="1" t="s">
        <v>1121</v>
      </c>
      <c r="L668" s="0" t="s">
        <v>1109</v>
      </c>
    </row>
    <row r="669" customFormat="false" ht="12.8" hidden="false" customHeight="false" outlineLevel="0" collapsed="false">
      <c r="E669" s="0" t="s">
        <v>1122</v>
      </c>
      <c r="L669" s="0" t="s">
        <v>1109</v>
      </c>
    </row>
    <row r="670" customFormat="false" ht="12.8" hidden="false" customHeight="false" outlineLevel="0" collapsed="false">
      <c r="E670" s="0" t="s">
        <v>1123</v>
      </c>
      <c r="L670" s="0" t="s">
        <v>1109</v>
      </c>
    </row>
    <row r="671" customFormat="false" ht="12.8" hidden="false" customHeight="false" outlineLevel="0" collapsed="false">
      <c r="E671" s="0" t="s">
        <v>1124</v>
      </c>
      <c r="L671" s="0" t="s">
        <v>1109</v>
      </c>
    </row>
    <row r="672" customFormat="false" ht="12.8" hidden="false" customHeight="false" outlineLevel="0" collapsed="false">
      <c r="E672" s="0" t="s">
        <v>1125</v>
      </c>
      <c r="L672" s="0" t="s">
        <v>1109</v>
      </c>
    </row>
    <row r="673" customFormat="false" ht="12.8" hidden="false" customHeight="false" outlineLevel="0" collapsed="false">
      <c r="E673" s="0" t="s">
        <v>1126</v>
      </c>
      <c r="L673" s="0" t="s">
        <v>1109</v>
      </c>
    </row>
    <row r="674" customFormat="false" ht="75.6" hidden="false" customHeight="false" outlineLevel="0" collapsed="false">
      <c r="E674" s="0" t="s">
        <v>1127</v>
      </c>
      <c r="J674" s="1" t="s">
        <v>1128</v>
      </c>
      <c r="L674" s="0" t="s">
        <v>1109</v>
      </c>
    </row>
    <row r="675" customFormat="false" ht="33.1" hidden="false" customHeight="false" outlineLevel="0" collapsed="false">
      <c r="E675" s="0" t="s">
        <v>1129</v>
      </c>
      <c r="J675" s="1" t="s">
        <v>1130</v>
      </c>
      <c r="L675" s="0" t="s">
        <v>1109</v>
      </c>
    </row>
    <row r="676" customFormat="false" ht="65" hidden="false" customHeight="false" outlineLevel="0" collapsed="false">
      <c r="E676" s="0" t="s">
        <v>1131</v>
      </c>
      <c r="J676" s="1" t="s">
        <v>1132</v>
      </c>
      <c r="L676" s="0" t="s">
        <v>1109</v>
      </c>
    </row>
    <row r="677" customFormat="false" ht="12.8" hidden="false" customHeight="false" outlineLevel="0" collapsed="false">
      <c r="B677" s="0" t="s">
        <v>1133</v>
      </c>
      <c r="C677" s="0" t="s">
        <v>33</v>
      </c>
      <c r="D677" s="0" t="str">
        <f aca="false">"04.11.1707"</f>
        <v>04.11.1707</v>
      </c>
      <c r="E677" s="0" t="s">
        <v>1134</v>
      </c>
      <c r="F677" s="0" t="s">
        <v>1053</v>
      </c>
      <c r="L677" s="0" t="s">
        <v>1109</v>
      </c>
    </row>
    <row r="678" customFormat="false" ht="33.1" hidden="false" customHeight="false" outlineLevel="0" collapsed="false">
      <c r="A678" s="0" t="s">
        <v>33</v>
      </c>
      <c r="B678" s="0" t="str">
        <f aca="false">"1658"</f>
        <v>1658</v>
      </c>
      <c r="C678" s="0" t="s">
        <v>33</v>
      </c>
      <c r="D678" s="0" t="str">
        <f aca="false">"1723"</f>
        <v>1723</v>
      </c>
      <c r="E678" s="0" t="s">
        <v>1135</v>
      </c>
      <c r="F678" s="1" t="s">
        <v>159</v>
      </c>
    </row>
    <row r="679" customFormat="false" ht="54.35" hidden="false" customHeight="false" outlineLevel="0" collapsed="false">
      <c r="E679" s="0" t="s">
        <v>1136</v>
      </c>
      <c r="J679" s="1" t="s">
        <v>1137</v>
      </c>
    </row>
    <row r="680" customFormat="false" ht="12.8" hidden="false" customHeight="false" outlineLevel="0" collapsed="false">
      <c r="E680" s="0" t="s">
        <v>1138</v>
      </c>
      <c r="F680" s="0" t="s">
        <v>237</v>
      </c>
    </row>
    <row r="681" customFormat="false" ht="12.8" hidden="false" customHeight="false" outlineLevel="0" collapsed="false">
      <c r="E681" s="0" t="s">
        <v>1139</v>
      </c>
    </row>
    <row r="682" customFormat="false" ht="22.5" hidden="false" customHeight="false" outlineLevel="0" collapsed="false">
      <c r="E682" s="0" t="s">
        <v>1140</v>
      </c>
      <c r="J682" s="1" t="s">
        <v>1141</v>
      </c>
    </row>
    <row r="683" customFormat="false" ht="43.75" hidden="false" customHeight="false" outlineLevel="0" collapsed="false">
      <c r="J683" s="1" t="s">
        <v>1142</v>
      </c>
      <c r="L683" s="0" t="s">
        <v>1019</v>
      </c>
    </row>
    <row r="684" customFormat="false" ht="1200.6" hidden="false" customHeight="false" outlineLevel="0" collapsed="false">
      <c r="E684" s="0" t="s">
        <v>1143</v>
      </c>
      <c r="J684" s="1" t="s">
        <v>1144</v>
      </c>
      <c r="L684" s="1" t="s">
        <v>1145</v>
      </c>
    </row>
    <row r="685" customFormat="false" ht="1762.5" hidden="false" customHeight="false" outlineLevel="0" collapsed="false">
      <c r="J685" s="1" t="s">
        <v>1146</v>
      </c>
      <c r="L685" s="1" t="s">
        <v>304</v>
      </c>
    </row>
    <row r="686" customFormat="false" ht="1762.5" hidden="false" customHeight="false" outlineLevel="0" collapsed="false">
      <c r="E686" s="0" t="s">
        <v>1147</v>
      </c>
      <c r="J686" s="1" t="s">
        <v>1148</v>
      </c>
      <c r="L686" s="1" t="s">
        <v>304</v>
      </c>
    </row>
    <row r="687" customFormat="false" ht="574.35" hidden="false" customHeight="false" outlineLevel="0" collapsed="false">
      <c r="E687" s="0" t="s">
        <v>1149</v>
      </c>
      <c r="J687" s="1" t="s">
        <v>1150</v>
      </c>
      <c r="L687" s="0" t="s">
        <v>1151</v>
      </c>
    </row>
    <row r="688" customFormat="false" ht="65" hidden="false" customHeight="false" outlineLevel="0" collapsed="false">
      <c r="E688" s="0" t="s">
        <v>1152</v>
      </c>
      <c r="J688" s="1" t="s">
        <v>1153</v>
      </c>
      <c r="L688" s="0" t="s">
        <v>1154</v>
      </c>
    </row>
    <row r="689" customFormat="false" ht="12.8" hidden="false" customHeight="false" outlineLevel="0" collapsed="false">
      <c r="E689" s="0" t="s">
        <v>1155</v>
      </c>
    </row>
    <row r="690" customFormat="false" ht="12.8" hidden="false" customHeight="false" outlineLevel="0" collapsed="false">
      <c r="E690" s="0" t="s">
        <v>1156</v>
      </c>
      <c r="J690" s="0" t="s">
        <v>1157</v>
      </c>
    </row>
    <row r="691" customFormat="false" ht="2420.6" hidden="false" customHeight="false" outlineLevel="0" collapsed="false">
      <c r="E691" s="0" t="s">
        <v>1158</v>
      </c>
      <c r="J691" s="1" t="s">
        <v>1159</v>
      </c>
      <c r="L691" s="1" t="s">
        <v>1160</v>
      </c>
    </row>
    <row r="693" customFormat="false" ht="276.85" hidden="false" customHeight="false" outlineLevel="0" collapsed="false">
      <c r="E693" s="0" t="s">
        <v>1161</v>
      </c>
      <c r="J693" s="1" t="s">
        <v>1162</v>
      </c>
      <c r="L693" s="0" t="s">
        <v>1163</v>
      </c>
    </row>
    <row r="694" customFormat="false" ht="107.5" hidden="false" customHeight="false" outlineLevel="0" collapsed="false">
      <c r="J694" s="1" t="s">
        <v>1164</v>
      </c>
      <c r="L694" s="0" t="s">
        <v>1163</v>
      </c>
    </row>
    <row r="695" customFormat="false" ht="118.1" hidden="false" customHeight="false" outlineLevel="0" collapsed="false">
      <c r="J695" s="1" t="s">
        <v>1165</v>
      </c>
      <c r="L695" s="0" t="s">
        <v>1163</v>
      </c>
    </row>
    <row r="696" customFormat="false" ht="33.1" hidden="false" customHeight="false" outlineLevel="0" collapsed="false">
      <c r="E696" s="0" t="s">
        <v>1166</v>
      </c>
      <c r="J696" s="1" t="s">
        <v>1167</v>
      </c>
      <c r="L696" s="0" t="s">
        <v>1163</v>
      </c>
    </row>
    <row r="697" customFormat="false" ht="12.8" hidden="false" customHeight="false" outlineLevel="0" collapsed="false">
      <c r="E697" s="0" t="s">
        <v>1168</v>
      </c>
    </row>
    <row r="698" customFormat="false" ht="12.8" hidden="false" customHeight="false" outlineLevel="0" collapsed="false">
      <c r="E698" s="0" t="s">
        <v>1169</v>
      </c>
      <c r="J698" s="0" t="s">
        <v>1170</v>
      </c>
    </row>
    <row r="699" customFormat="false" ht="22.5" hidden="false" customHeight="false" outlineLevel="0" collapsed="false">
      <c r="B699" s="0" t="str">
        <f aca="false">"1635"</f>
        <v>1635</v>
      </c>
      <c r="C699" s="0" t="s">
        <v>1171</v>
      </c>
      <c r="D699" s="0" t="str">
        <f aca="false">"1688"</f>
        <v>1688</v>
      </c>
      <c r="E699" s="0" t="s">
        <v>1172</v>
      </c>
      <c r="F699" s="1" t="s">
        <v>39</v>
      </c>
    </row>
    <row r="700" customFormat="false" ht="54.35" hidden="false" customHeight="false" outlineLevel="0" collapsed="false">
      <c r="A700" s="0" t="s">
        <v>1171</v>
      </c>
      <c r="E700" s="0" t="s">
        <v>1173</v>
      </c>
      <c r="J700" s="1" t="s">
        <v>1174</v>
      </c>
    </row>
    <row r="701" customFormat="false" ht="139.35" hidden="false" customHeight="false" outlineLevel="0" collapsed="false">
      <c r="E701" s="0" t="s">
        <v>1175</v>
      </c>
      <c r="J701" s="1" t="s">
        <v>1176</v>
      </c>
      <c r="L701" s="0" t="s">
        <v>1177</v>
      </c>
    </row>
    <row r="702" customFormat="false" ht="12.8" hidden="false" customHeight="false" outlineLevel="0" collapsed="false">
      <c r="E702" s="0" t="s">
        <v>1178</v>
      </c>
      <c r="J702" s="0" t="s">
        <v>1179</v>
      </c>
    </row>
    <row r="703" customFormat="false" ht="12.8" hidden="false" customHeight="false" outlineLevel="0" collapsed="false">
      <c r="E703" s="0" t="s">
        <v>1180</v>
      </c>
    </row>
    <row r="704" customFormat="false" ht="75.6" hidden="false" customHeight="false" outlineLevel="0" collapsed="false">
      <c r="E704" s="0" t="s">
        <v>1181</v>
      </c>
      <c r="J704" s="1" t="s">
        <v>1182</v>
      </c>
    </row>
    <row r="705" customFormat="false" ht="54.35" hidden="false" customHeight="false" outlineLevel="0" collapsed="false">
      <c r="E705" s="0" t="s">
        <v>1183</v>
      </c>
      <c r="J705" s="1" t="s">
        <v>1184</v>
      </c>
    </row>
    <row r="706" customFormat="false" ht="33.1" hidden="false" customHeight="false" outlineLevel="0" collapsed="false">
      <c r="E706" s="0" t="s">
        <v>1185</v>
      </c>
      <c r="J706" s="1" t="s">
        <v>1186</v>
      </c>
    </row>
    <row r="707" customFormat="false" ht="478.75" hidden="false" customHeight="false" outlineLevel="0" collapsed="false">
      <c r="E707" s="0" t="s">
        <v>1187</v>
      </c>
      <c r="J707" s="1" t="s">
        <v>1188</v>
      </c>
    </row>
    <row r="708" customFormat="false" ht="12.8" hidden="false" customHeight="false" outlineLevel="0" collapsed="false">
      <c r="E708" s="0" t="s">
        <v>1189</v>
      </c>
    </row>
    <row r="709" customFormat="false" ht="12.8" hidden="false" customHeight="false" outlineLevel="0" collapsed="false">
      <c r="E709" s="0" t="s">
        <v>1190</v>
      </c>
    </row>
    <row r="710" customFormat="false" ht="22.5" hidden="false" customHeight="false" outlineLevel="0" collapsed="false">
      <c r="E710" s="0" t="s">
        <v>1191</v>
      </c>
      <c r="J710" s="1" t="s">
        <v>1192</v>
      </c>
    </row>
    <row r="711" customFormat="false" ht="12.8" hidden="false" customHeight="false" outlineLevel="0" collapsed="false">
      <c r="E711" s="0" t="s">
        <v>1193</v>
      </c>
    </row>
    <row r="712" customFormat="false" ht="86.25" hidden="false" customHeight="false" outlineLevel="0" collapsed="false">
      <c r="E712" s="0" t="s">
        <v>1194</v>
      </c>
      <c r="J712" s="1" t="s">
        <v>1195</v>
      </c>
    </row>
    <row r="713" customFormat="false" ht="22.5" hidden="false" customHeight="false" outlineLevel="0" collapsed="false">
      <c r="J713" s="1" t="s">
        <v>1196</v>
      </c>
    </row>
    <row r="714" customFormat="false" ht="393.75" hidden="false" customHeight="false" outlineLevel="0" collapsed="false">
      <c r="E714" s="0" t="s">
        <v>1197</v>
      </c>
      <c r="J714" s="1" t="s">
        <v>1198</v>
      </c>
      <c r="L714" s="0" t="s">
        <v>1199</v>
      </c>
    </row>
    <row r="715" customFormat="false" ht="12.8" hidden="false" customHeight="false" outlineLevel="0" collapsed="false">
      <c r="E715" s="0" t="s">
        <v>1200</v>
      </c>
    </row>
    <row r="716" customFormat="false" ht="287.5" hidden="false" customHeight="false" outlineLevel="0" collapsed="false">
      <c r="E716" s="0" t="s">
        <v>1201</v>
      </c>
      <c r="J716" s="1" t="s">
        <v>1202</v>
      </c>
    </row>
    <row r="717" customFormat="false" ht="1200.6" hidden="false" customHeight="false" outlineLevel="0" collapsed="false">
      <c r="E717" s="0" t="s">
        <v>1203</v>
      </c>
      <c r="J717" s="1" t="s">
        <v>1204</v>
      </c>
      <c r="L717" s="1" t="s">
        <v>1205</v>
      </c>
    </row>
    <row r="718" customFormat="false" ht="22.5" hidden="false" customHeight="false" outlineLevel="0" collapsed="false">
      <c r="B718" s="0" t="str">
        <f aca="false">"08.07.1670"</f>
        <v>08.07.1670</v>
      </c>
      <c r="C718" s="0" t="s">
        <v>331</v>
      </c>
      <c r="D718" s="0" t="str">
        <f aca="false">"09.07.1747"</f>
        <v>09.07.1747</v>
      </c>
      <c r="E718" s="0" t="s">
        <v>1206</v>
      </c>
      <c r="J718" s="1" t="s">
        <v>1207</v>
      </c>
    </row>
    <row r="719" customFormat="false" ht="33.1" hidden="false" customHeight="false" outlineLevel="0" collapsed="false">
      <c r="A719" s="0" t="s">
        <v>1208</v>
      </c>
      <c r="B719" s="0" t="str">
        <f aca="false">"21.06.1652"</f>
        <v>21.06.1652</v>
      </c>
      <c r="C719" s="0" t="s">
        <v>1209</v>
      </c>
      <c r="D719" s="0" t="str">
        <f aca="false">"12.03.1728"</f>
        <v>12.03.1728</v>
      </c>
      <c r="E719" s="0" t="s">
        <v>1210</v>
      </c>
      <c r="F719" s="0" t="s">
        <v>1053</v>
      </c>
      <c r="J719" s="1" t="s">
        <v>1211</v>
      </c>
    </row>
    <row r="720" customFormat="false" ht="75.6" hidden="false" customHeight="false" outlineLevel="0" collapsed="false">
      <c r="A720" s="0" t="s">
        <v>33</v>
      </c>
      <c r="E720" s="0" t="s">
        <v>1212</v>
      </c>
      <c r="J720" s="1" t="s">
        <v>1213</v>
      </c>
    </row>
    <row r="721" customFormat="false" ht="12.8" hidden="false" customHeight="false" outlineLevel="0" collapsed="false">
      <c r="B721" s="0" t="str">
        <f aca="false">"1640"</f>
        <v>1640</v>
      </c>
      <c r="C721" s="0" t="s">
        <v>125</v>
      </c>
      <c r="D721" s="0" t="str">
        <f aca="false">"1709"</f>
        <v>1709</v>
      </c>
      <c r="E721" s="0" t="s">
        <v>1214</v>
      </c>
    </row>
    <row r="722" customFormat="false" ht="12.8" hidden="false" customHeight="false" outlineLevel="0" collapsed="false">
      <c r="A722" s="0" t="s">
        <v>235</v>
      </c>
      <c r="E722" s="0" t="s">
        <v>1215</v>
      </c>
      <c r="J722" s="0" t="s">
        <v>1216</v>
      </c>
    </row>
    <row r="723" customFormat="false" ht="12.8" hidden="false" customHeight="false" outlineLevel="0" collapsed="false">
      <c r="E723" s="0" t="s">
        <v>1217</v>
      </c>
    </row>
    <row r="724" customFormat="false" ht="118.1" hidden="false" customHeight="false" outlineLevel="0" collapsed="false">
      <c r="B724" s="0" t="str">
        <f aca="false">"1632"</f>
        <v>1632</v>
      </c>
      <c r="C724" s="0" t="s">
        <v>1171</v>
      </c>
      <c r="D724" s="0" t="str">
        <f aca="false">"1687"</f>
        <v>1687</v>
      </c>
      <c r="E724" s="0" t="s">
        <v>1218</v>
      </c>
      <c r="F724" s="0" t="s">
        <v>237</v>
      </c>
      <c r="J724" s="1" t="s">
        <v>1219</v>
      </c>
    </row>
    <row r="725" customFormat="false" ht="171.25" hidden="false" customHeight="false" outlineLevel="0" collapsed="false">
      <c r="A725" s="0" t="s">
        <v>1220</v>
      </c>
      <c r="E725" s="0" t="s">
        <v>1221</v>
      </c>
      <c r="J725" s="1" t="s">
        <v>1222</v>
      </c>
    </row>
    <row r="726" customFormat="false" ht="33.1" hidden="false" customHeight="false" outlineLevel="0" collapsed="false">
      <c r="E726" s="0" t="s">
        <v>1223</v>
      </c>
      <c r="J726" s="1" t="s">
        <v>1224</v>
      </c>
    </row>
    <row r="727" customFormat="false" ht="308.75" hidden="false" customHeight="false" outlineLevel="0" collapsed="false">
      <c r="E727" s="0" t="s">
        <v>1225</v>
      </c>
      <c r="J727" s="1" t="s">
        <v>1226</v>
      </c>
    </row>
    <row r="728" customFormat="false" ht="128.75" hidden="false" customHeight="false" outlineLevel="0" collapsed="false">
      <c r="E728" s="0" t="s">
        <v>1227</v>
      </c>
      <c r="J728" s="1" t="s">
        <v>1228</v>
      </c>
    </row>
    <row r="729" customFormat="false" ht="1190" hidden="false" customHeight="false" outlineLevel="0" collapsed="false">
      <c r="C729" s="0" t="s">
        <v>1229</v>
      </c>
      <c r="D729" s="0" t="str">
        <f aca="false">"1767"</f>
        <v>1767</v>
      </c>
      <c r="E729" s="0" t="s">
        <v>1230</v>
      </c>
      <c r="J729" s="1" t="s">
        <v>1231</v>
      </c>
      <c r="L729" s="1" t="s">
        <v>1232</v>
      </c>
    </row>
    <row r="730" customFormat="false" ht="12.8" hidden="false" customHeight="false" outlineLevel="0" collapsed="false">
      <c r="E730" s="0" t="s">
        <v>1233</v>
      </c>
      <c r="J730" s="0" t="s">
        <v>1234</v>
      </c>
    </row>
    <row r="731" customFormat="false" ht="12.8" hidden="false" customHeight="false" outlineLevel="0" collapsed="false">
      <c r="E731" s="0" t="s">
        <v>1235</v>
      </c>
    </row>
    <row r="732" customFormat="false" ht="22.5" hidden="false" customHeight="false" outlineLevel="0" collapsed="false">
      <c r="E732" s="0" t="s">
        <v>1236</v>
      </c>
      <c r="J732" s="1" t="s">
        <v>1237</v>
      </c>
    </row>
    <row r="733" customFormat="false" ht="33.1" hidden="false" customHeight="false" outlineLevel="0" collapsed="false">
      <c r="E733" s="0" t="s">
        <v>1238</v>
      </c>
      <c r="J733" s="1" t="s">
        <v>1239</v>
      </c>
    </row>
    <row r="734" customFormat="false" ht="12.8" hidden="false" customHeight="false" outlineLevel="0" collapsed="false">
      <c r="E734" s="0" t="s">
        <v>1240</v>
      </c>
    </row>
    <row r="735" customFormat="false" ht="12.8" hidden="false" customHeight="false" outlineLevel="0" collapsed="false">
      <c r="E735" s="0" t="s">
        <v>1241</v>
      </c>
    </row>
    <row r="736" customFormat="false" ht="12.8" hidden="false" customHeight="false" outlineLevel="0" collapsed="false">
      <c r="E736" s="0" t="s">
        <v>1242</v>
      </c>
      <c r="J736" s="0" t="s">
        <v>1243</v>
      </c>
    </row>
    <row r="737" customFormat="false" ht="43.75" hidden="false" customHeight="false" outlineLevel="0" collapsed="false">
      <c r="E737" s="0" t="s">
        <v>1244</v>
      </c>
      <c r="J737" s="1" t="s">
        <v>1245</v>
      </c>
    </row>
    <row r="738" customFormat="false" ht="107.5" hidden="false" customHeight="false" outlineLevel="0" collapsed="false">
      <c r="E738" s="0" t="s">
        <v>1246</v>
      </c>
      <c r="J738" s="1" t="s">
        <v>1247</v>
      </c>
    </row>
    <row r="739" customFormat="false" ht="12.8" hidden="false" customHeight="false" outlineLevel="0" collapsed="false">
      <c r="E739" s="0" t="s">
        <v>1248</v>
      </c>
    </row>
    <row r="740" customFormat="false" ht="118.1" hidden="false" customHeight="false" outlineLevel="0" collapsed="false">
      <c r="E740" s="0" t="s">
        <v>1249</v>
      </c>
      <c r="J740" s="1" t="s">
        <v>1250</v>
      </c>
    </row>
    <row r="741" customFormat="false" ht="22.5" hidden="false" customHeight="false" outlineLevel="0" collapsed="false">
      <c r="E741" s="0" t="s">
        <v>1251</v>
      </c>
      <c r="J741" s="1" t="s">
        <v>1252</v>
      </c>
    </row>
    <row r="742" customFormat="false" ht="86.25" hidden="false" customHeight="false" outlineLevel="0" collapsed="false">
      <c r="E742" s="0" t="s">
        <v>1253</v>
      </c>
      <c r="J742" s="1" t="s">
        <v>1254</v>
      </c>
    </row>
    <row r="743" customFormat="false" ht="12.8" hidden="false" customHeight="false" outlineLevel="0" collapsed="false">
      <c r="E743" s="0" t="s">
        <v>1255</v>
      </c>
    </row>
    <row r="744" customFormat="false" ht="12.8" hidden="false" customHeight="false" outlineLevel="0" collapsed="false">
      <c r="E744" s="0" t="s">
        <v>1256</v>
      </c>
    </row>
    <row r="745" customFormat="false" ht="65" hidden="false" customHeight="false" outlineLevel="0" collapsed="false">
      <c r="E745" s="0" t="s">
        <v>1257</v>
      </c>
      <c r="J745" s="1" t="s">
        <v>1258</v>
      </c>
    </row>
    <row r="746" customFormat="false" ht="128.75" hidden="false" customHeight="false" outlineLevel="0" collapsed="false">
      <c r="J746" s="1" t="s">
        <v>1259</v>
      </c>
    </row>
    <row r="747" customFormat="false" ht="128.75" hidden="false" customHeight="false" outlineLevel="0" collapsed="false">
      <c r="E747" s="0" t="s">
        <v>1260</v>
      </c>
      <c r="J747" s="1" t="s">
        <v>1261</v>
      </c>
    </row>
    <row r="748" customFormat="false" ht="65" hidden="false" customHeight="false" outlineLevel="0" collapsed="false">
      <c r="E748" s="0" t="s">
        <v>1262</v>
      </c>
      <c r="J748" s="1" t="s">
        <v>1263</v>
      </c>
    </row>
    <row r="749" customFormat="false" ht="65" hidden="false" customHeight="false" outlineLevel="0" collapsed="false">
      <c r="E749" s="0" t="s">
        <v>1264</v>
      </c>
      <c r="J749" s="1" t="s">
        <v>1265</v>
      </c>
    </row>
    <row r="750" customFormat="false" ht="96.85" hidden="false" customHeight="false" outlineLevel="0" collapsed="false">
      <c r="E750" s="0" t="s">
        <v>1266</v>
      </c>
      <c r="J750" s="1" t="s">
        <v>1267</v>
      </c>
    </row>
    <row r="751" customFormat="false" ht="43.75" hidden="false" customHeight="false" outlineLevel="0" collapsed="false">
      <c r="E751" s="0" t="s">
        <v>1268</v>
      </c>
      <c r="J751" s="1" t="s">
        <v>1269</v>
      </c>
    </row>
    <row r="752" customFormat="false" ht="171.25" hidden="false" customHeight="false" outlineLevel="0" collapsed="false">
      <c r="E752" s="0" t="s">
        <v>1270</v>
      </c>
      <c r="J752" s="1" t="s">
        <v>1271</v>
      </c>
    </row>
    <row r="753" customFormat="false" ht="171.25" hidden="false" customHeight="false" outlineLevel="0" collapsed="false">
      <c r="E753" s="0" t="s">
        <v>1272</v>
      </c>
      <c r="J753" s="1" t="s">
        <v>1273</v>
      </c>
    </row>
    <row r="754" customFormat="false" ht="107.5" hidden="false" customHeight="false" outlineLevel="0" collapsed="false">
      <c r="E754" s="0" t="s">
        <v>1274</v>
      </c>
      <c r="J754" s="1" t="s">
        <v>1275</v>
      </c>
    </row>
    <row r="755" customFormat="false" ht="22.5" hidden="false" customHeight="false" outlineLevel="0" collapsed="false">
      <c r="E755" s="0" t="s">
        <v>1276</v>
      </c>
      <c r="J755" s="1" t="s">
        <v>1277</v>
      </c>
    </row>
    <row r="756" customFormat="false" ht="12.8" hidden="false" customHeight="false" outlineLevel="0" collapsed="false">
      <c r="E756" s="0" t="s">
        <v>1278</v>
      </c>
    </row>
    <row r="757" customFormat="false" ht="12.8" hidden="false" customHeight="false" outlineLevel="0" collapsed="false">
      <c r="E757" s="0" t="s">
        <v>1279</v>
      </c>
      <c r="J757" s="0" t="s">
        <v>1280</v>
      </c>
    </row>
    <row r="758" customFormat="false" ht="22.5" hidden="false" customHeight="false" outlineLevel="0" collapsed="false">
      <c r="E758" s="0" t="s">
        <v>1281</v>
      </c>
      <c r="J758" s="1" t="s">
        <v>1282</v>
      </c>
    </row>
    <row r="759" customFormat="false" ht="12.8" hidden="false" customHeight="false" outlineLevel="0" collapsed="false">
      <c r="E759" s="0" t="s">
        <v>1283</v>
      </c>
    </row>
    <row r="760" customFormat="false" ht="128.75" hidden="false" customHeight="false" outlineLevel="0" collapsed="false">
      <c r="E760" s="0" t="s">
        <v>1284</v>
      </c>
      <c r="J760" s="1" t="s">
        <v>1285</v>
      </c>
    </row>
    <row r="761" customFormat="false" ht="139.35" hidden="false" customHeight="false" outlineLevel="0" collapsed="false">
      <c r="E761" s="0" t="s">
        <v>1286</v>
      </c>
      <c r="J761" s="1" t="s">
        <v>1287</v>
      </c>
    </row>
    <row r="762" customFormat="false" ht="171.25" hidden="false" customHeight="false" outlineLevel="0" collapsed="false">
      <c r="E762" s="0" t="s">
        <v>1288</v>
      </c>
      <c r="J762" s="1" t="s">
        <v>1289</v>
      </c>
    </row>
    <row r="763" customFormat="false" ht="22.5" hidden="false" customHeight="false" outlineLevel="0" collapsed="false">
      <c r="E763" s="0" t="s">
        <v>1290</v>
      </c>
      <c r="J763" s="1" t="s">
        <v>1291</v>
      </c>
    </row>
    <row r="764" customFormat="false" ht="12.8" hidden="false" customHeight="false" outlineLevel="0" collapsed="false">
      <c r="E764" s="0" t="s">
        <v>1292</v>
      </c>
    </row>
    <row r="765" customFormat="false" ht="22.5" hidden="false" customHeight="false" outlineLevel="0" collapsed="false">
      <c r="E765" s="0" t="s">
        <v>1293</v>
      </c>
      <c r="J765" s="1" t="s">
        <v>1294</v>
      </c>
    </row>
    <row r="766" customFormat="false" ht="22.5" hidden="false" customHeight="false" outlineLevel="0" collapsed="false">
      <c r="E766" s="0" t="s">
        <v>1295</v>
      </c>
      <c r="J766" s="1" t="s">
        <v>1296</v>
      </c>
    </row>
    <row r="767" customFormat="false" ht="22.5" hidden="false" customHeight="false" outlineLevel="0" collapsed="false">
      <c r="E767" s="0" t="s">
        <v>1297</v>
      </c>
      <c r="J767" s="1" t="s">
        <v>1298</v>
      </c>
    </row>
    <row r="768" customFormat="false" ht="12.8" hidden="false" customHeight="false" outlineLevel="0" collapsed="false">
      <c r="E768" s="0" t="s">
        <v>1299</v>
      </c>
    </row>
    <row r="769" customFormat="false" ht="12.8" hidden="false" customHeight="false" outlineLevel="0" collapsed="false">
      <c r="E769" s="0" t="s">
        <v>1300</v>
      </c>
    </row>
    <row r="770" customFormat="false" ht="43.75" hidden="false" customHeight="false" outlineLevel="0" collapsed="false">
      <c r="E770" s="0" t="s">
        <v>1301</v>
      </c>
      <c r="J770" s="1" t="s">
        <v>1302</v>
      </c>
    </row>
    <row r="771" customFormat="false" ht="22.5" hidden="false" customHeight="false" outlineLevel="0" collapsed="false">
      <c r="E771" s="0" t="s">
        <v>1303</v>
      </c>
      <c r="J771" s="1" t="s">
        <v>1304</v>
      </c>
    </row>
    <row r="772" customFormat="false" ht="43.75" hidden="false" customHeight="false" outlineLevel="0" collapsed="false">
      <c r="E772" s="0" t="s">
        <v>1305</v>
      </c>
      <c r="J772" s="1" t="s">
        <v>1306</v>
      </c>
    </row>
    <row r="773" customFormat="false" ht="22.5" hidden="false" customHeight="false" outlineLevel="0" collapsed="false">
      <c r="E773" s="0" t="s">
        <v>1307</v>
      </c>
      <c r="J773" s="1" t="s">
        <v>1308</v>
      </c>
    </row>
    <row r="774" customFormat="false" ht="33.1" hidden="false" customHeight="false" outlineLevel="0" collapsed="false">
      <c r="E774" s="0" t="s">
        <v>1309</v>
      </c>
      <c r="J774" s="1" t="s">
        <v>1310</v>
      </c>
    </row>
    <row r="775" customFormat="false" ht="12.8" hidden="false" customHeight="false" outlineLevel="0" collapsed="false">
      <c r="E775" s="0" t="s">
        <v>1311</v>
      </c>
    </row>
    <row r="776" customFormat="false" ht="65" hidden="false" customHeight="false" outlineLevel="0" collapsed="false">
      <c r="E776" s="0" t="s">
        <v>1312</v>
      </c>
      <c r="J776" s="1" t="s">
        <v>1313</v>
      </c>
    </row>
    <row r="777" customFormat="false" ht="12.8" hidden="false" customHeight="false" outlineLevel="0" collapsed="false">
      <c r="E777" s="0" t="s">
        <v>1314</v>
      </c>
    </row>
    <row r="778" customFormat="false" ht="12.8" hidden="false" customHeight="false" outlineLevel="0" collapsed="false">
      <c r="E778" s="0" t="s">
        <v>1315</v>
      </c>
      <c r="J778" s="0" t="s">
        <v>1316</v>
      </c>
    </row>
    <row r="779" customFormat="false" ht="75.6" hidden="false" customHeight="false" outlineLevel="0" collapsed="false">
      <c r="E779" s="0" t="s">
        <v>1317</v>
      </c>
      <c r="J779" s="1" t="s">
        <v>1318</v>
      </c>
    </row>
    <row r="780" customFormat="false" ht="65" hidden="false" customHeight="false" outlineLevel="0" collapsed="false">
      <c r="E780" s="0" t="s">
        <v>1319</v>
      </c>
      <c r="J780" s="1" t="s">
        <v>1320</v>
      </c>
    </row>
    <row r="781" customFormat="false" ht="12.8" hidden="false" customHeight="false" outlineLevel="0" collapsed="false">
      <c r="E781" s="0" t="s">
        <v>1321</v>
      </c>
    </row>
    <row r="782" customFormat="false" ht="12.8" hidden="false" customHeight="false" outlineLevel="0" collapsed="false">
      <c r="E782" s="0" t="s">
        <v>1322</v>
      </c>
    </row>
    <row r="783" customFormat="false" ht="65" hidden="false" customHeight="false" outlineLevel="0" collapsed="false">
      <c r="E783" s="0" t="s">
        <v>1323</v>
      </c>
      <c r="J783" s="1" t="s">
        <v>1324</v>
      </c>
    </row>
    <row r="784" customFormat="false" ht="96.85" hidden="false" customHeight="false" outlineLevel="0" collapsed="false">
      <c r="E784" s="0" t="s">
        <v>1325</v>
      </c>
      <c r="J784" s="1" t="s">
        <v>1326</v>
      </c>
    </row>
    <row r="785" customFormat="false" ht="12.8" hidden="false" customHeight="false" outlineLevel="0" collapsed="false">
      <c r="E785" s="0" t="s">
        <v>1327</v>
      </c>
    </row>
    <row r="786" customFormat="false" ht="75.6" hidden="false" customHeight="false" outlineLevel="0" collapsed="false">
      <c r="E786" s="0" t="s">
        <v>1328</v>
      </c>
      <c r="J786" s="1" t="s">
        <v>1329</v>
      </c>
    </row>
    <row r="787" customFormat="false" ht="160.6" hidden="false" customHeight="false" outlineLevel="0" collapsed="false">
      <c r="E787" s="0" t="s">
        <v>1330</v>
      </c>
      <c r="J787" s="1" t="s">
        <v>1331</v>
      </c>
    </row>
    <row r="788" customFormat="false" ht="22.5" hidden="false" customHeight="false" outlineLevel="0" collapsed="false">
      <c r="E788" s="0" t="s">
        <v>1332</v>
      </c>
      <c r="F788" s="0" t="s">
        <v>1333</v>
      </c>
      <c r="J788" s="1" t="s">
        <v>1334</v>
      </c>
    </row>
    <row r="789" customFormat="false" ht="22.5" hidden="false" customHeight="false" outlineLevel="0" collapsed="false">
      <c r="B789" s="0" t="str">
        <f aca="false">"1714"</f>
        <v>1714</v>
      </c>
      <c r="D789" s="0" t="str">
        <f aca="false">"1777"</f>
        <v>1777</v>
      </c>
      <c r="E789" s="0" t="s">
        <v>1335</v>
      </c>
      <c r="F789" s="1" t="s">
        <v>1336</v>
      </c>
    </row>
    <row r="790" customFormat="false" ht="75.6" hidden="false" customHeight="false" outlineLevel="0" collapsed="false">
      <c r="J790" s="1" t="s">
        <v>1337</v>
      </c>
    </row>
    <row r="791" customFormat="false" ht="43.75" hidden="false" customHeight="false" outlineLevel="0" collapsed="false">
      <c r="E791" s="0" t="s">
        <v>1338</v>
      </c>
      <c r="J791" s="1" t="s">
        <v>1339</v>
      </c>
    </row>
    <row r="792" customFormat="false" ht="12.8" hidden="false" customHeight="false" outlineLevel="0" collapsed="false">
      <c r="E792" s="0" t="s">
        <v>1340</v>
      </c>
    </row>
    <row r="793" customFormat="false" ht="12.8" hidden="false" customHeight="false" outlineLevel="0" collapsed="false">
      <c r="E793" s="0" t="s">
        <v>1341</v>
      </c>
    </row>
    <row r="794" customFormat="false" ht="224.35" hidden="false" customHeight="false" outlineLevel="0" collapsed="false">
      <c r="E794" s="0" t="s">
        <v>1342</v>
      </c>
      <c r="J794" s="1" t="s">
        <v>1343</v>
      </c>
    </row>
    <row r="795" customFormat="false" ht="65" hidden="false" customHeight="false" outlineLevel="0" collapsed="false">
      <c r="E795" s="0" t="s">
        <v>1344</v>
      </c>
      <c r="J795" s="1" t="s">
        <v>1345</v>
      </c>
    </row>
    <row r="796" customFormat="false" ht="33.1" hidden="false" customHeight="false" outlineLevel="0" collapsed="false">
      <c r="E796" s="0" t="s">
        <v>1346</v>
      </c>
      <c r="J796" s="1" t="s">
        <v>1347</v>
      </c>
    </row>
    <row r="797" customFormat="false" ht="12.8" hidden="false" customHeight="false" outlineLevel="0" collapsed="false">
      <c r="E797" s="0" t="s">
        <v>1348</v>
      </c>
      <c r="J797" s="0" t="s">
        <v>1349</v>
      </c>
    </row>
    <row r="798" customFormat="false" ht="86.25" hidden="false" customHeight="false" outlineLevel="0" collapsed="false">
      <c r="E798" s="0" t="s">
        <v>1350</v>
      </c>
      <c r="J798" s="1" t="s">
        <v>1351</v>
      </c>
    </row>
    <row r="799" customFormat="false" ht="12.8" hidden="false" customHeight="false" outlineLevel="0" collapsed="false">
      <c r="E799" s="0" t="s">
        <v>1352</v>
      </c>
    </row>
    <row r="800" customFormat="false" ht="12.8" hidden="false" customHeight="false" outlineLevel="0" collapsed="false">
      <c r="E800" s="0" t="s">
        <v>1353</v>
      </c>
      <c r="J800" s="0" t="s">
        <v>1354</v>
      </c>
    </row>
    <row r="801" customFormat="false" ht="12.8" hidden="false" customHeight="false" outlineLevel="0" collapsed="false">
      <c r="E801" s="0" t="s">
        <v>1355</v>
      </c>
    </row>
    <row r="802" customFormat="false" ht="54.35" hidden="false" customHeight="false" outlineLevel="0" collapsed="false">
      <c r="E802" s="0" t="s">
        <v>1356</v>
      </c>
      <c r="J802" s="1" t="s">
        <v>1357</v>
      </c>
    </row>
    <row r="803" customFormat="false" ht="12.8" hidden="false" customHeight="false" outlineLevel="0" collapsed="false">
      <c r="E803" s="0" t="s">
        <v>1358</v>
      </c>
    </row>
    <row r="804" customFormat="false" ht="96.85" hidden="false" customHeight="false" outlineLevel="0" collapsed="false">
      <c r="E804" s="0" t="s">
        <v>1359</v>
      </c>
      <c r="J804" s="1" t="s">
        <v>1360</v>
      </c>
    </row>
    <row r="805" customFormat="false" ht="65" hidden="false" customHeight="false" outlineLevel="0" collapsed="false">
      <c r="E805" s="0" t="s">
        <v>1361</v>
      </c>
      <c r="J805" s="1" t="s">
        <v>1362</v>
      </c>
    </row>
    <row r="806" customFormat="false" ht="22.5" hidden="false" customHeight="false" outlineLevel="0" collapsed="false">
      <c r="E806" s="0" t="s">
        <v>1363</v>
      </c>
      <c r="J806" s="1" t="s">
        <v>1364</v>
      </c>
    </row>
    <row r="807" customFormat="false" ht="171.25" hidden="false" customHeight="false" outlineLevel="0" collapsed="false">
      <c r="E807" s="0" t="s">
        <v>1365</v>
      </c>
      <c r="J807" s="1" t="s">
        <v>1366</v>
      </c>
    </row>
    <row r="808" customFormat="false" ht="12.8" hidden="false" customHeight="false" outlineLevel="0" collapsed="false">
      <c r="E808" s="0" t="s">
        <v>1367</v>
      </c>
    </row>
    <row r="809" customFormat="false" ht="12.8" hidden="false" customHeight="false" outlineLevel="0" collapsed="false">
      <c r="E809" s="0" t="s">
        <v>1368</v>
      </c>
      <c r="J809" s="0" t="s">
        <v>1369</v>
      </c>
    </row>
    <row r="810" customFormat="false" ht="1190" hidden="false" customHeight="false" outlineLevel="0" collapsed="false">
      <c r="E810" s="0" t="s">
        <v>1370</v>
      </c>
      <c r="J810" s="1" t="s">
        <v>1371</v>
      </c>
      <c r="L810" s="1" t="s">
        <v>1372</v>
      </c>
    </row>
    <row r="811" customFormat="false" ht="3276.75" hidden="false" customHeight="false" outlineLevel="0" collapsed="false">
      <c r="E811" s="0" t="s">
        <v>1373</v>
      </c>
      <c r="L811" s="1" t="s">
        <v>1374</v>
      </c>
    </row>
    <row r="812" customFormat="false" ht="12.8" hidden="false" customHeight="false" outlineLevel="0" collapsed="false">
      <c r="E812" s="0" t="s">
        <v>1375</v>
      </c>
      <c r="L812" s="0" t="s">
        <v>1376</v>
      </c>
    </row>
    <row r="813" customFormat="false" ht="160.6" hidden="false" customHeight="false" outlineLevel="0" collapsed="false">
      <c r="E813" s="0" t="s">
        <v>1377</v>
      </c>
      <c r="J813" s="1" t="s">
        <v>1378</v>
      </c>
      <c r="L813" s="0" t="s">
        <v>1376</v>
      </c>
    </row>
    <row r="814" customFormat="false" ht="12.8" hidden="false" customHeight="false" outlineLevel="0" collapsed="false">
      <c r="E814" s="0" t="s">
        <v>1379</v>
      </c>
      <c r="L814" s="0" t="s">
        <v>1376</v>
      </c>
    </row>
    <row r="815" customFormat="false" ht="12.8" hidden="false" customHeight="false" outlineLevel="0" collapsed="false">
      <c r="E815" s="0" t="s">
        <v>1380</v>
      </c>
      <c r="L815" s="0" t="s">
        <v>1376</v>
      </c>
    </row>
    <row r="816" customFormat="false" ht="181.85" hidden="false" customHeight="false" outlineLevel="0" collapsed="false">
      <c r="E816" s="0" t="s">
        <v>1381</v>
      </c>
      <c r="J816" s="1" t="s">
        <v>1382</v>
      </c>
      <c r="L816" s="0" t="s">
        <v>1376</v>
      </c>
    </row>
    <row r="817" customFormat="false" ht="1190" hidden="false" customHeight="false" outlineLevel="0" collapsed="false">
      <c r="J817" s="1" t="s">
        <v>1383</v>
      </c>
      <c r="L817" s="1" t="s">
        <v>1384</v>
      </c>
    </row>
    <row r="818" customFormat="false" ht="1190" hidden="false" customHeight="false" outlineLevel="0" collapsed="false">
      <c r="J818" s="1" t="s">
        <v>1385</v>
      </c>
      <c r="L818" s="1" t="s">
        <v>1386</v>
      </c>
    </row>
    <row r="819" customFormat="false" ht="1200.6" hidden="false" customHeight="false" outlineLevel="0" collapsed="false">
      <c r="E819" s="0" t="s">
        <v>1387</v>
      </c>
      <c r="J819" s="1" t="s">
        <v>1388</v>
      </c>
      <c r="L819" s="1" t="s">
        <v>1389</v>
      </c>
    </row>
    <row r="820" customFormat="false" ht="1200.6" hidden="false" customHeight="false" outlineLevel="0" collapsed="false">
      <c r="E820" s="0" t="s">
        <v>1390</v>
      </c>
      <c r="J820" s="1" t="s">
        <v>1391</v>
      </c>
      <c r="L820" s="1" t="s">
        <v>1392</v>
      </c>
    </row>
    <row r="821" customFormat="false" ht="12.8" hidden="false" customHeight="false" outlineLevel="0" collapsed="false">
      <c r="E821" s="0" t="s">
        <v>1393</v>
      </c>
      <c r="J821" s="0" t="s">
        <v>1394</v>
      </c>
      <c r="L821" s="0" t="s">
        <v>1395</v>
      </c>
    </row>
    <row r="822" customFormat="false" ht="489.35" hidden="false" customHeight="false" outlineLevel="0" collapsed="false">
      <c r="J822" s="1" t="s">
        <v>1396</v>
      </c>
    </row>
    <row r="823" customFormat="false" ht="1179.35" hidden="false" customHeight="false" outlineLevel="0" collapsed="false">
      <c r="E823" s="0" t="s">
        <v>1397</v>
      </c>
      <c r="J823" s="1" t="s">
        <v>1398</v>
      </c>
      <c r="L823" s="1" t="s">
        <v>1399</v>
      </c>
    </row>
    <row r="824" customFormat="false" ht="65" hidden="false" customHeight="false" outlineLevel="0" collapsed="false">
      <c r="E824" s="0" t="s">
        <v>1400</v>
      </c>
      <c r="J824" s="1" t="s">
        <v>1401</v>
      </c>
      <c r="L824" s="0" t="s">
        <v>1402</v>
      </c>
    </row>
    <row r="825" customFormat="false" ht="118.1" hidden="false" customHeight="false" outlineLevel="0" collapsed="false">
      <c r="E825" s="0" t="s">
        <v>1403</v>
      </c>
      <c r="J825" s="1" t="s">
        <v>1404</v>
      </c>
      <c r="L825" s="0" t="s">
        <v>1402</v>
      </c>
    </row>
    <row r="826" customFormat="false" ht="2388.75" hidden="false" customHeight="false" outlineLevel="0" collapsed="false">
      <c r="E826" s="0" t="s">
        <v>1405</v>
      </c>
      <c r="J826" s="1" t="s">
        <v>1406</v>
      </c>
      <c r="L826" s="1" t="s">
        <v>1407</v>
      </c>
    </row>
    <row r="827" customFormat="false" ht="12.8" hidden="false" customHeight="false" outlineLevel="0" collapsed="false">
      <c r="E827" s="0" t="s">
        <v>1408</v>
      </c>
      <c r="L827" s="0" t="s">
        <v>1402</v>
      </c>
    </row>
    <row r="828" customFormat="false" ht="22.5" hidden="false" customHeight="false" outlineLevel="0" collapsed="false">
      <c r="E828" s="0" t="s">
        <v>1367</v>
      </c>
      <c r="J828" s="1" t="s">
        <v>1409</v>
      </c>
      <c r="L828" s="0" t="s">
        <v>1402</v>
      </c>
    </row>
    <row r="829" customFormat="false" ht="1200.6" hidden="false" customHeight="false" outlineLevel="0" collapsed="false">
      <c r="E829" s="0" t="s">
        <v>1410</v>
      </c>
      <c r="J829" s="0" t="s">
        <v>1369</v>
      </c>
      <c r="L829" s="1" t="s">
        <v>1411</v>
      </c>
    </row>
    <row r="830" customFormat="false" ht="12.8" hidden="false" customHeight="false" outlineLevel="0" collapsed="false">
      <c r="E830" s="0" t="s">
        <v>1412</v>
      </c>
      <c r="J830" s="0" t="s">
        <v>1413</v>
      </c>
      <c r="L830" s="0" t="s">
        <v>1402</v>
      </c>
    </row>
    <row r="831" customFormat="false" ht="12.8" hidden="false" customHeight="false" outlineLevel="0" collapsed="false">
      <c r="E831" s="0" t="s">
        <v>1414</v>
      </c>
      <c r="J831" s="0" t="s">
        <v>1415</v>
      </c>
      <c r="L831" s="0" t="s">
        <v>1402</v>
      </c>
    </row>
    <row r="832" customFormat="false" ht="1794.35" hidden="false" customHeight="false" outlineLevel="0" collapsed="false">
      <c r="E832" s="0" t="s">
        <v>1416</v>
      </c>
      <c r="J832" s="0" t="s">
        <v>1417</v>
      </c>
      <c r="L832" s="1" t="s">
        <v>1418</v>
      </c>
    </row>
    <row r="833" customFormat="false" ht="12.8" hidden="false" customHeight="false" outlineLevel="0" collapsed="false">
      <c r="E833" s="0" t="s">
        <v>1419</v>
      </c>
      <c r="L833" s="0" t="s">
        <v>1402</v>
      </c>
    </row>
    <row r="834" customFormat="false" ht="171.25" hidden="false" customHeight="false" outlineLevel="0" collapsed="false">
      <c r="E834" s="0" t="s">
        <v>1420</v>
      </c>
      <c r="J834" s="1" t="s">
        <v>1421</v>
      </c>
      <c r="L834" s="0" t="s">
        <v>1402</v>
      </c>
    </row>
    <row r="835" customFormat="false" ht="1200.6" hidden="false" customHeight="false" outlineLevel="0" collapsed="false">
      <c r="L835" s="1" t="s">
        <v>1422</v>
      </c>
    </row>
    <row r="836" customFormat="false" ht="2399.35" hidden="false" customHeight="false" outlineLevel="0" collapsed="false">
      <c r="E836" s="0" t="s">
        <v>1423</v>
      </c>
      <c r="J836" s="1" t="s">
        <v>1424</v>
      </c>
      <c r="L836" s="1" t="s">
        <v>1425</v>
      </c>
    </row>
    <row r="837" customFormat="false" ht="12.8" hidden="false" customHeight="false" outlineLevel="0" collapsed="false">
      <c r="E837" s="0" t="s">
        <v>1426</v>
      </c>
      <c r="J837" s="0" t="s">
        <v>1427</v>
      </c>
      <c r="L837" s="0" t="s">
        <v>1428</v>
      </c>
    </row>
    <row r="838" customFormat="false" ht="12.8" hidden="false" customHeight="false" outlineLevel="0" collapsed="false">
      <c r="E838" s="0" t="s">
        <v>1429</v>
      </c>
      <c r="J838" s="0" t="s">
        <v>1430</v>
      </c>
      <c r="L838" s="0" t="s">
        <v>1428</v>
      </c>
    </row>
    <row r="839" customFormat="false" ht="12.8" hidden="false" customHeight="false" outlineLevel="0" collapsed="false">
      <c r="E839" s="0" t="s">
        <v>1431</v>
      </c>
      <c r="L839" s="0" t="s">
        <v>1428</v>
      </c>
    </row>
    <row r="840" customFormat="false" ht="12.8" hidden="false" customHeight="false" outlineLevel="0" collapsed="false">
      <c r="E840" s="0" t="s">
        <v>1432</v>
      </c>
      <c r="L840" s="0" t="s">
        <v>1428</v>
      </c>
    </row>
    <row r="841" customFormat="false" ht="1200.6" hidden="false" customHeight="false" outlineLevel="0" collapsed="false">
      <c r="E841" s="0" t="s">
        <v>1433</v>
      </c>
      <c r="L841" s="1" t="s">
        <v>1434</v>
      </c>
    </row>
    <row r="842" customFormat="false" ht="43.75" hidden="false" customHeight="false" outlineLevel="0" collapsed="false">
      <c r="E842" s="0" t="s">
        <v>1435</v>
      </c>
      <c r="J842" s="1" t="s">
        <v>1436</v>
      </c>
      <c r="L842" s="0" t="s">
        <v>1428</v>
      </c>
    </row>
    <row r="843" customFormat="false" ht="12.8" hidden="false" customHeight="false" outlineLevel="0" collapsed="false">
      <c r="E843" s="0" t="s">
        <v>1437</v>
      </c>
      <c r="L843" s="0" t="s">
        <v>1428</v>
      </c>
    </row>
    <row r="844" customFormat="false" ht="12.8" hidden="false" customHeight="false" outlineLevel="0" collapsed="false">
      <c r="E844" s="0" t="s">
        <v>1438</v>
      </c>
      <c r="L844" s="0" t="s">
        <v>1428</v>
      </c>
    </row>
    <row r="845" customFormat="false" ht="12.8" hidden="false" customHeight="false" outlineLevel="0" collapsed="false">
      <c r="E845" s="0" t="s">
        <v>1439</v>
      </c>
      <c r="J845" s="0" t="s">
        <v>1440</v>
      </c>
      <c r="L845" s="0" t="s">
        <v>1428</v>
      </c>
    </row>
    <row r="846" customFormat="false" ht="2388.75" hidden="false" customHeight="false" outlineLevel="0" collapsed="false">
      <c r="E846" s="0" t="s">
        <v>1441</v>
      </c>
      <c r="J846" s="1" t="s">
        <v>1442</v>
      </c>
      <c r="L846" s="1" t="s">
        <v>1443</v>
      </c>
    </row>
    <row r="847" customFormat="false" ht="12.8" hidden="false" customHeight="false" outlineLevel="0" collapsed="false">
      <c r="E847" s="0" t="s">
        <v>1444</v>
      </c>
      <c r="L847" s="0" t="s">
        <v>1428</v>
      </c>
    </row>
    <row r="848" customFormat="false" ht="1794.35" hidden="false" customHeight="false" outlineLevel="0" collapsed="false">
      <c r="E848" s="0" t="s">
        <v>1445</v>
      </c>
      <c r="J848" s="1" t="s">
        <v>1446</v>
      </c>
      <c r="L848" s="1" t="s">
        <v>1447</v>
      </c>
    </row>
    <row r="849" customFormat="false" ht="33.1" hidden="false" customHeight="false" outlineLevel="0" collapsed="false">
      <c r="E849" s="0" t="s">
        <v>1448</v>
      </c>
      <c r="J849" s="1" t="s">
        <v>1449</v>
      </c>
      <c r="L849" s="0" t="s">
        <v>1428</v>
      </c>
    </row>
    <row r="850" customFormat="false" ht="2993.75" hidden="false" customHeight="false" outlineLevel="0" collapsed="false">
      <c r="E850" s="0" t="s">
        <v>1450</v>
      </c>
      <c r="J850" s="1" t="s">
        <v>1451</v>
      </c>
      <c r="L850" s="1" t="s">
        <v>1452</v>
      </c>
    </row>
    <row r="851" customFormat="false" ht="12.8" hidden="false" customHeight="false" outlineLevel="0" collapsed="false">
      <c r="J851" s="0" t="s">
        <v>1453</v>
      </c>
    </row>
    <row r="852" customFormat="false" ht="12.8" hidden="false" customHeight="false" outlineLevel="0" collapsed="false">
      <c r="B852" s="0" t="str">
        <f aca="false">"1656"</f>
        <v>1656</v>
      </c>
      <c r="D852" s="0" t="str">
        <f aca="false">"1716"</f>
        <v>1716</v>
      </c>
      <c r="E852" s="0" t="s">
        <v>1454</v>
      </c>
      <c r="F852" s="0" t="s">
        <v>237</v>
      </c>
    </row>
    <row r="853" customFormat="false" ht="12.8" hidden="false" customHeight="false" outlineLevel="0" collapsed="false">
      <c r="E853" s="0" t="s">
        <v>1455</v>
      </c>
    </row>
    <row r="854" customFormat="false" ht="12.8" hidden="false" customHeight="false" outlineLevel="0" collapsed="false">
      <c r="E854" s="0" t="s">
        <v>1456</v>
      </c>
    </row>
    <row r="855" customFormat="false" ht="12.8" hidden="false" customHeight="false" outlineLevel="0" collapsed="false">
      <c r="E855" s="0" t="s">
        <v>1457</v>
      </c>
    </row>
    <row r="856" customFormat="false" ht="12.8" hidden="false" customHeight="false" outlineLevel="0" collapsed="false">
      <c r="E856" s="0" t="s">
        <v>1458</v>
      </c>
      <c r="J856" s="0" t="s">
        <v>1459</v>
      </c>
    </row>
    <row r="857" customFormat="false" ht="12.8" hidden="false" customHeight="false" outlineLevel="0" collapsed="false">
      <c r="E857" s="0" t="s">
        <v>1460</v>
      </c>
    </row>
    <row r="858" customFormat="false" ht="192.5" hidden="false" customHeight="false" outlineLevel="0" collapsed="false">
      <c r="E858" s="0" t="s">
        <v>1461</v>
      </c>
      <c r="J858" s="1" t="s">
        <v>1462</v>
      </c>
      <c r="L858" s="0" t="s">
        <v>1463</v>
      </c>
    </row>
    <row r="859" customFormat="false" ht="12.8" hidden="false" customHeight="false" outlineLevel="0" collapsed="false">
      <c r="E859" s="0" t="s">
        <v>1464</v>
      </c>
    </row>
    <row r="860" customFormat="false" ht="12.8" hidden="false" customHeight="false" outlineLevel="0" collapsed="false">
      <c r="E860" s="0" t="s">
        <v>1465</v>
      </c>
      <c r="J860" s="0" t="s">
        <v>1466</v>
      </c>
    </row>
    <row r="861" customFormat="false" ht="33.1" hidden="false" customHeight="false" outlineLevel="0" collapsed="false">
      <c r="J861" s="1" t="s">
        <v>1467</v>
      </c>
    </row>
    <row r="862" customFormat="false" ht="128.75" hidden="false" customHeight="false" outlineLevel="0" collapsed="false">
      <c r="E862" s="0" t="s">
        <v>1468</v>
      </c>
      <c r="J862" s="1" t="s">
        <v>1469</v>
      </c>
      <c r="L862" s="0" t="s">
        <v>1470</v>
      </c>
    </row>
    <row r="863" customFormat="false" ht="2993.75" hidden="false" customHeight="false" outlineLevel="0" collapsed="false">
      <c r="J863" s="1" t="s">
        <v>1471</v>
      </c>
      <c r="L863" s="1" t="s">
        <v>1472</v>
      </c>
    </row>
    <row r="864" customFormat="false" ht="3276.75" hidden="false" customHeight="false" outlineLevel="0" collapsed="false">
      <c r="E864" s="0" t="s">
        <v>1473</v>
      </c>
      <c r="J864" s="1" t="s">
        <v>1474</v>
      </c>
      <c r="L864" s="1" t="s">
        <v>1475</v>
      </c>
    </row>
    <row r="865" customFormat="false" ht="107.5" hidden="false" customHeight="false" outlineLevel="0" collapsed="false">
      <c r="E865" s="0" t="s">
        <v>1476</v>
      </c>
      <c r="J865" s="1" t="s">
        <v>1477</v>
      </c>
    </row>
    <row r="866" customFormat="false" ht="33.1" hidden="false" customHeight="false" outlineLevel="0" collapsed="false">
      <c r="E866" s="0" t="s">
        <v>1478</v>
      </c>
      <c r="F866" s="0" t="s">
        <v>1479</v>
      </c>
      <c r="H866" s="0" t="s">
        <v>1480</v>
      </c>
      <c r="J866" s="1" t="s">
        <v>1481</v>
      </c>
    </row>
    <row r="867" customFormat="false" ht="12.8" hidden="false" customHeight="false" outlineLevel="0" collapsed="false">
      <c r="E867" s="0" t="s">
        <v>1482</v>
      </c>
      <c r="L867" s="0" t="s">
        <v>1483</v>
      </c>
    </row>
    <row r="868" customFormat="false" ht="43.75" hidden="false" customHeight="false" outlineLevel="0" collapsed="false">
      <c r="J868" s="1" t="s">
        <v>1484</v>
      </c>
      <c r="L868" s="0" t="s">
        <v>1483</v>
      </c>
    </row>
    <row r="869" customFormat="false" ht="1200.6" hidden="false" customHeight="false" outlineLevel="0" collapsed="false">
      <c r="E869" s="0" t="s">
        <v>1485</v>
      </c>
      <c r="J869" s="1" t="s">
        <v>1486</v>
      </c>
      <c r="L869" s="1" t="s">
        <v>1487</v>
      </c>
    </row>
    <row r="870" customFormat="false" ht="54.35" hidden="false" customHeight="false" outlineLevel="0" collapsed="false">
      <c r="E870" s="0" t="s">
        <v>1488</v>
      </c>
      <c r="J870" s="1" t="s">
        <v>1489</v>
      </c>
      <c r="L870" s="0" t="s">
        <v>1483</v>
      </c>
    </row>
    <row r="871" customFormat="false" ht="12.8" hidden="false" customHeight="false" outlineLevel="0" collapsed="false">
      <c r="E871" s="0" t="s">
        <v>1490</v>
      </c>
      <c r="J871" s="0" t="s">
        <v>1491</v>
      </c>
      <c r="L871" s="0" t="s">
        <v>1483</v>
      </c>
    </row>
    <row r="872" customFormat="false" ht="12.8" hidden="false" customHeight="false" outlineLevel="0" collapsed="false">
      <c r="E872" s="0" t="s">
        <v>1492</v>
      </c>
      <c r="L872" s="0" t="s">
        <v>1483</v>
      </c>
    </row>
    <row r="873" customFormat="false" ht="12.8" hidden="false" customHeight="false" outlineLevel="0" collapsed="false">
      <c r="E873" s="0" t="s">
        <v>1493</v>
      </c>
    </row>
    <row r="874" customFormat="false" ht="12.8" hidden="false" customHeight="false" outlineLevel="0" collapsed="false">
      <c r="E874" s="0" t="s">
        <v>1494</v>
      </c>
    </row>
    <row r="875" customFormat="false" ht="12.8" hidden="false" customHeight="false" outlineLevel="0" collapsed="false">
      <c r="E875" s="0" t="s">
        <v>1495</v>
      </c>
    </row>
    <row r="876" customFormat="false" ht="12.8" hidden="false" customHeight="false" outlineLevel="0" collapsed="false">
      <c r="E876" s="0" t="s">
        <v>1496</v>
      </c>
    </row>
    <row r="877" customFormat="false" ht="12.8" hidden="false" customHeight="false" outlineLevel="0" collapsed="false">
      <c r="E877" s="0" t="s">
        <v>1497</v>
      </c>
    </row>
    <row r="878" customFormat="false" ht="150" hidden="false" customHeight="false" outlineLevel="0" collapsed="false">
      <c r="E878" s="0" t="s">
        <v>1498</v>
      </c>
      <c r="J878" s="1" t="s">
        <v>1499</v>
      </c>
      <c r="L878" s="0" t="s">
        <v>1500</v>
      </c>
    </row>
    <row r="879" customFormat="false" ht="86.25" hidden="false" customHeight="false" outlineLevel="0" collapsed="false">
      <c r="J879" s="1" t="s">
        <v>1501</v>
      </c>
      <c r="L879" s="0" t="s">
        <v>1500</v>
      </c>
    </row>
    <row r="880" customFormat="false" ht="203.1" hidden="false" customHeight="false" outlineLevel="0" collapsed="false">
      <c r="E880" s="0" t="s">
        <v>1502</v>
      </c>
      <c r="J880" s="1" t="s">
        <v>1503</v>
      </c>
      <c r="L880" s="0" t="s">
        <v>1500</v>
      </c>
    </row>
    <row r="881" customFormat="false" ht="1794.35" hidden="false" customHeight="false" outlineLevel="0" collapsed="false">
      <c r="E881" s="0" t="s">
        <v>1504</v>
      </c>
      <c r="J881" s="1" t="s">
        <v>1505</v>
      </c>
      <c r="L881" s="1" t="s">
        <v>1506</v>
      </c>
    </row>
    <row r="882" customFormat="false" ht="276.85" hidden="false" customHeight="false" outlineLevel="0" collapsed="false">
      <c r="E882" s="0" t="s">
        <v>1507</v>
      </c>
      <c r="J882" s="1" t="s">
        <v>1508</v>
      </c>
      <c r="L882" s="0" t="s">
        <v>1500</v>
      </c>
    </row>
    <row r="883" customFormat="false" ht="627.5" hidden="false" customHeight="false" outlineLevel="0" collapsed="false">
      <c r="E883" s="0" t="s">
        <v>1509</v>
      </c>
      <c r="J883" s="1" t="s">
        <v>1510</v>
      </c>
    </row>
    <row r="884" customFormat="false" ht="12.8" hidden="false" customHeight="false" outlineLevel="0" collapsed="false">
      <c r="E884" s="0" t="s">
        <v>1511</v>
      </c>
      <c r="L884" s="0" t="s">
        <v>1512</v>
      </c>
    </row>
    <row r="885" customFormat="false" ht="43.75" hidden="false" customHeight="false" outlineLevel="0" collapsed="false">
      <c r="E885" s="0" t="s">
        <v>1513</v>
      </c>
      <c r="J885" s="1" t="s">
        <v>1514</v>
      </c>
      <c r="L885" s="0" t="s">
        <v>1512</v>
      </c>
    </row>
    <row r="886" customFormat="false" ht="43.75" hidden="false" customHeight="false" outlineLevel="0" collapsed="false">
      <c r="J886" s="1" t="s">
        <v>1515</v>
      </c>
      <c r="L886" s="0" t="s">
        <v>1512</v>
      </c>
    </row>
    <row r="887" customFormat="false" ht="213.75" hidden="false" customHeight="false" outlineLevel="0" collapsed="false">
      <c r="E887" s="0" t="s">
        <v>1516</v>
      </c>
      <c r="J887" s="1" t="s">
        <v>1517</v>
      </c>
      <c r="L887" s="0" t="s">
        <v>1512</v>
      </c>
    </row>
    <row r="888" customFormat="false" ht="65" hidden="false" customHeight="false" outlineLevel="0" collapsed="false">
      <c r="E888" s="0" t="s">
        <v>1518</v>
      </c>
      <c r="J888" s="1" t="s">
        <v>1519</v>
      </c>
      <c r="L888" s="0" t="s">
        <v>1512</v>
      </c>
    </row>
    <row r="889" customFormat="false" ht="75.6" hidden="false" customHeight="false" outlineLevel="0" collapsed="false">
      <c r="E889" s="0" t="s">
        <v>1520</v>
      </c>
      <c r="J889" s="1" t="s">
        <v>1521</v>
      </c>
    </row>
    <row r="890" customFormat="false" ht="54.35" hidden="false" customHeight="false" outlineLevel="0" collapsed="false">
      <c r="E890" s="0" t="s">
        <v>1522</v>
      </c>
      <c r="J890" s="1" t="s">
        <v>1523</v>
      </c>
    </row>
    <row r="891" customFormat="false" ht="43.75" hidden="false" customHeight="false" outlineLevel="0" collapsed="false">
      <c r="E891" s="0" t="s">
        <v>1524</v>
      </c>
      <c r="J891" s="1" t="s">
        <v>1525</v>
      </c>
    </row>
    <row r="892" customFormat="false" ht="12.8" hidden="false" customHeight="false" outlineLevel="0" collapsed="false">
      <c r="E892" s="0" t="s">
        <v>1526</v>
      </c>
    </row>
    <row r="893" customFormat="false" ht="54.35" hidden="false" customHeight="false" outlineLevel="0" collapsed="false">
      <c r="E893" s="0" t="s">
        <v>1527</v>
      </c>
      <c r="J893" s="1" t="s">
        <v>1528</v>
      </c>
    </row>
    <row r="894" customFormat="false" ht="22.5" hidden="false" customHeight="false" outlineLevel="0" collapsed="false">
      <c r="E894" s="0" t="s">
        <v>1529</v>
      </c>
      <c r="J894" s="1" t="s">
        <v>1530</v>
      </c>
    </row>
    <row r="895" customFormat="false" ht="33.1" hidden="false" customHeight="false" outlineLevel="0" collapsed="false">
      <c r="E895" s="0" t="s">
        <v>1531</v>
      </c>
      <c r="J895" s="1" t="s">
        <v>1532</v>
      </c>
    </row>
    <row r="896" customFormat="false" ht="96.85" hidden="false" customHeight="false" outlineLevel="0" collapsed="false">
      <c r="E896" s="0" t="s">
        <v>1533</v>
      </c>
      <c r="J896" s="1" t="s">
        <v>1534</v>
      </c>
    </row>
    <row r="897" customFormat="false" ht="12.8" hidden="false" customHeight="false" outlineLevel="0" collapsed="false">
      <c r="E897" s="0" t="s">
        <v>1535</v>
      </c>
      <c r="J897" s="0" t="s">
        <v>1536</v>
      </c>
    </row>
    <row r="898" customFormat="false" ht="12.8" hidden="false" customHeight="false" outlineLevel="0" collapsed="false">
      <c r="E898" s="0" t="s">
        <v>1537</v>
      </c>
      <c r="J898" s="0" t="s">
        <v>1538</v>
      </c>
    </row>
    <row r="899" customFormat="false" ht="107.5" hidden="false" customHeight="false" outlineLevel="0" collapsed="false">
      <c r="E899" s="0" t="s">
        <v>1539</v>
      </c>
      <c r="F899" s="0" t="s">
        <v>1540</v>
      </c>
      <c r="J899" s="1" t="s">
        <v>1541</v>
      </c>
    </row>
    <row r="900" customFormat="false" ht="12.8" hidden="false" customHeight="false" outlineLevel="0" collapsed="false">
      <c r="E900" s="0" t="s">
        <v>1542</v>
      </c>
    </row>
    <row r="901" customFormat="false" ht="12.8" hidden="false" customHeight="false" outlineLevel="0" collapsed="false">
      <c r="E901" s="0" t="s">
        <v>1543</v>
      </c>
      <c r="J901" s="0" t="s">
        <v>1544</v>
      </c>
    </row>
    <row r="902" customFormat="false" ht="12.8" hidden="false" customHeight="false" outlineLevel="0" collapsed="false">
      <c r="E902" s="0" t="s">
        <v>1545</v>
      </c>
    </row>
    <row r="903" customFormat="false" ht="54.35" hidden="false" customHeight="false" outlineLevel="0" collapsed="false">
      <c r="E903" s="0" t="s">
        <v>1546</v>
      </c>
      <c r="J903" s="1" t="s">
        <v>1547</v>
      </c>
    </row>
    <row r="904" customFormat="false" ht="12.8" hidden="false" customHeight="false" outlineLevel="0" collapsed="false">
      <c r="E904" s="0" t="s">
        <v>1548</v>
      </c>
    </row>
    <row r="905" customFormat="false" ht="12.8" hidden="false" customHeight="false" outlineLevel="0" collapsed="false">
      <c r="E905" s="0" t="s">
        <v>1549</v>
      </c>
    </row>
    <row r="906" customFormat="false" ht="65" hidden="false" customHeight="false" outlineLevel="0" collapsed="false">
      <c r="E906" s="0" t="s">
        <v>1550</v>
      </c>
      <c r="F906" s="0" t="s">
        <v>1551</v>
      </c>
      <c r="J906" s="1" t="s">
        <v>1552</v>
      </c>
    </row>
    <row r="907" customFormat="false" ht="12.8" hidden="false" customHeight="false" outlineLevel="0" collapsed="false">
      <c r="E907" s="0" t="s">
        <v>1520</v>
      </c>
    </row>
    <row r="908" customFormat="false" ht="22.5" hidden="false" customHeight="false" outlineLevel="0" collapsed="false">
      <c r="E908" s="0" t="s">
        <v>1553</v>
      </c>
      <c r="J908" s="1" t="s">
        <v>1554</v>
      </c>
    </row>
    <row r="909" customFormat="false" ht="12.8" hidden="false" customHeight="false" outlineLevel="0" collapsed="false">
      <c r="E909" s="0" t="s">
        <v>1555</v>
      </c>
    </row>
    <row r="910" customFormat="false" ht="12.8" hidden="false" customHeight="false" outlineLevel="0" collapsed="false">
      <c r="E910" s="0" t="s">
        <v>1556</v>
      </c>
      <c r="J910" s="0" t="s">
        <v>1557</v>
      </c>
    </row>
    <row r="911" customFormat="false" ht="12.8" hidden="false" customHeight="false" outlineLevel="0" collapsed="false">
      <c r="E911" s="0" t="s">
        <v>1558</v>
      </c>
    </row>
    <row r="912" customFormat="false" ht="12.8" hidden="false" customHeight="false" outlineLevel="0" collapsed="false">
      <c r="E912" s="0" t="s">
        <v>1559</v>
      </c>
    </row>
    <row r="913" customFormat="false" ht="22.5" hidden="false" customHeight="false" outlineLevel="0" collapsed="false">
      <c r="B913" s="0" t="str">
        <f aca="false">"1598"</f>
        <v>1598</v>
      </c>
      <c r="C913" s="0" t="s">
        <v>1560</v>
      </c>
      <c r="D913" s="0" t="str">
        <f aca="false">"1680"</f>
        <v>1680</v>
      </c>
      <c r="E913" s="0" t="s">
        <v>1561</v>
      </c>
      <c r="F913" s="1" t="s">
        <v>1562</v>
      </c>
    </row>
    <row r="914" customFormat="false" ht="12.8" hidden="false" customHeight="false" outlineLevel="0" collapsed="false">
      <c r="A914" s="0" t="s">
        <v>1563</v>
      </c>
      <c r="E914" s="0" t="s">
        <v>1564</v>
      </c>
      <c r="J914" s="0" t="s">
        <v>1565</v>
      </c>
    </row>
    <row r="915" customFormat="false" ht="12.8" hidden="false" customHeight="false" outlineLevel="0" collapsed="false">
      <c r="E915" s="0" t="s">
        <v>1566</v>
      </c>
    </row>
    <row r="916" customFormat="false" ht="96.85" hidden="false" customHeight="false" outlineLevel="0" collapsed="false">
      <c r="E916" s="0" t="s">
        <v>1567</v>
      </c>
      <c r="J916" s="1" t="s">
        <v>1568</v>
      </c>
    </row>
    <row r="917" customFormat="false" ht="12.8" hidden="false" customHeight="false" outlineLevel="0" collapsed="false">
      <c r="E917" s="0" t="s">
        <v>1569</v>
      </c>
    </row>
    <row r="918" customFormat="false" ht="12.8" hidden="false" customHeight="false" outlineLevel="0" collapsed="false">
      <c r="B918" s="0" t="str">
        <f aca="false">"18.04.1594"</f>
        <v>18.04.1594</v>
      </c>
      <c r="C918" s="0" t="s">
        <v>1570</v>
      </c>
      <c r="D918" s="0" t="str">
        <f aca="false">"13.05.1665"</f>
        <v>13.05.1665</v>
      </c>
      <c r="E918" s="0" t="s">
        <v>1571</v>
      </c>
      <c r="F918" s="0" t="s">
        <v>1572</v>
      </c>
      <c r="H918" s="0" t="s">
        <v>1573</v>
      </c>
    </row>
    <row r="919" customFormat="false" ht="65" hidden="false" customHeight="false" outlineLevel="0" collapsed="false">
      <c r="A919" s="0" t="s">
        <v>1574</v>
      </c>
      <c r="E919" s="0" t="s">
        <v>1571</v>
      </c>
      <c r="J919" s="1" t="s">
        <v>1575</v>
      </c>
    </row>
    <row r="920" customFormat="false" ht="12.8" hidden="false" customHeight="false" outlineLevel="0" collapsed="false">
      <c r="E920" s="0" t="s">
        <v>1576</v>
      </c>
    </row>
    <row r="921" customFormat="false" ht="12.8" hidden="false" customHeight="false" outlineLevel="0" collapsed="false">
      <c r="E921" s="0" t="s">
        <v>1577</v>
      </c>
    </row>
    <row r="922" customFormat="false" ht="107.5" hidden="false" customHeight="false" outlineLevel="0" collapsed="false">
      <c r="E922" s="0" t="s">
        <v>1578</v>
      </c>
      <c r="J922" s="1" t="s">
        <v>1579</v>
      </c>
    </row>
    <row r="923" customFormat="false" ht="276.85" hidden="false" customHeight="false" outlineLevel="0" collapsed="false">
      <c r="E923" s="0" t="s">
        <v>1580</v>
      </c>
      <c r="J923" s="1" t="s">
        <v>1581</v>
      </c>
    </row>
    <row r="924" customFormat="false" ht="12.8" hidden="false" customHeight="false" outlineLevel="0" collapsed="false">
      <c r="E924" s="0" t="s">
        <v>1582</v>
      </c>
    </row>
    <row r="925" customFormat="false" ht="12.8" hidden="false" customHeight="false" outlineLevel="0" collapsed="false">
      <c r="E925" s="0" t="s">
        <v>1583</v>
      </c>
      <c r="J925" s="0" t="s">
        <v>1584</v>
      </c>
    </row>
    <row r="926" customFormat="false" ht="12.8" hidden="false" customHeight="false" outlineLevel="0" collapsed="false">
      <c r="E926" s="0" t="s">
        <v>1585</v>
      </c>
    </row>
    <row r="927" customFormat="false" ht="12.8" hidden="false" customHeight="false" outlineLevel="0" collapsed="false">
      <c r="B927" s="0" t="str">
        <f aca="false">"10.04.1621"</f>
        <v>10.04.1621</v>
      </c>
      <c r="C927" s="0" t="s">
        <v>1586</v>
      </c>
      <c r="D927" s="0" t="str">
        <f aca="false">"20.09.1677"</f>
        <v>20.09.1677</v>
      </c>
      <c r="E927" s="0" t="s">
        <v>1587</v>
      </c>
      <c r="H927" s="0" t="s">
        <v>1588</v>
      </c>
    </row>
    <row r="928" customFormat="false" ht="12.8" hidden="false" customHeight="false" outlineLevel="0" collapsed="false">
      <c r="A928" s="0" t="s">
        <v>1589</v>
      </c>
      <c r="E928" s="0" t="s">
        <v>1590</v>
      </c>
      <c r="J928" s="0" t="s">
        <v>1591</v>
      </c>
    </row>
    <row r="929" customFormat="false" ht="128.75" hidden="false" customHeight="false" outlineLevel="0" collapsed="false">
      <c r="E929" s="0" t="s">
        <v>1592</v>
      </c>
      <c r="J929" s="1" t="s">
        <v>1593</v>
      </c>
    </row>
    <row r="931" customFormat="false" ht="3276.75" hidden="false" customHeight="false" outlineLevel="0" collapsed="false">
      <c r="J931" s="1" t="s">
        <v>1594</v>
      </c>
      <c r="L931" s="1" t="s">
        <v>1595</v>
      </c>
    </row>
    <row r="932" customFormat="false" ht="235" hidden="false" customHeight="false" outlineLevel="0" collapsed="false">
      <c r="J932" s="1" t="s">
        <v>1596</v>
      </c>
    </row>
    <row r="933" customFormat="false" ht="287.5" hidden="false" customHeight="false" outlineLevel="0" collapsed="false">
      <c r="E933" s="0" t="s">
        <v>1597</v>
      </c>
      <c r="J933" s="1" t="s">
        <v>1598</v>
      </c>
      <c r="L933" s="0" t="s">
        <v>1599</v>
      </c>
    </row>
    <row r="934" customFormat="false" ht="22.5" hidden="false" customHeight="false" outlineLevel="0" collapsed="false">
      <c r="E934" s="0" t="s">
        <v>1600</v>
      </c>
      <c r="J934" s="1" t="s">
        <v>1601</v>
      </c>
    </row>
    <row r="935" customFormat="false" ht="96.85" hidden="false" customHeight="false" outlineLevel="0" collapsed="false">
      <c r="E935" s="0" t="s">
        <v>1602</v>
      </c>
      <c r="J935" s="1" t="s">
        <v>1603</v>
      </c>
    </row>
    <row r="936" customFormat="false" ht="171.25" hidden="false" customHeight="false" outlineLevel="0" collapsed="false">
      <c r="E936" s="0" t="s">
        <v>1604</v>
      </c>
      <c r="J936" s="1" t="s">
        <v>1605</v>
      </c>
    </row>
    <row r="937" customFormat="false" ht="12.8" hidden="false" customHeight="false" outlineLevel="0" collapsed="false">
      <c r="E937" s="0" t="s">
        <v>1606</v>
      </c>
      <c r="L937" s="0" t="s">
        <v>1607</v>
      </c>
    </row>
    <row r="938" customFormat="false" ht="96.85" hidden="false" customHeight="false" outlineLevel="0" collapsed="false">
      <c r="E938" s="0" t="s">
        <v>1608</v>
      </c>
      <c r="J938" s="1" t="s">
        <v>1609</v>
      </c>
    </row>
    <row r="939" customFormat="false" ht="33.1" hidden="false" customHeight="false" outlineLevel="0" collapsed="false">
      <c r="E939" s="0" t="s">
        <v>1610</v>
      </c>
      <c r="J939" s="1" t="s">
        <v>1611</v>
      </c>
    </row>
    <row r="940" customFormat="false" ht="12.8" hidden="false" customHeight="false" outlineLevel="0" collapsed="false">
      <c r="E940" s="0" t="s">
        <v>1612</v>
      </c>
    </row>
    <row r="941" customFormat="false" ht="75.6" hidden="false" customHeight="false" outlineLevel="0" collapsed="false">
      <c r="E941" s="0" t="s">
        <v>1613</v>
      </c>
      <c r="J941" s="1" t="s">
        <v>1614</v>
      </c>
      <c r="L941" s="0" t="s">
        <v>1599</v>
      </c>
    </row>
    <row r="942" customFormat="false" ht="43.75" hidden="false" customHeight="false" outlineLevel="0" collapsed="false">
      <c r="E942" s="0" t="s">
        <v>1615</v>
      </c>
      <c r="J942" s="1" t="s">
        <v>1616</v>
      </c>
      <c r="L942" s="0" t="s">
        <v>1617</v>
      </c>
    </row>
    <row r="943" customFormat="false" ht="12.8" hidden="false" customHeight="false" outlineLevel="0" collapsed="false">
      <c r="E943" s="0" t="s">
        <v>1618</v>
      </c>
      <c r="L943" s="0" t="s">
        <v>1617</v>
      </c>
    </row>
    <row r="944" customFormat="false" ht="22.5" hidden="false" customHeight="false" outlineLevel="0" collapsed="false">
      <c r="E944" s="0" t="s">
        <v>1619</v>
      </c>
      <c r="J944" s="1" t="s">
        <v>1620</v>
      </c>
      <c r="L944" s="0" t="s">
        <v>1617</v>
      </c>
    </row>
    <row r="945" customFormat="false" ht="33.1" hidden="false" customHeight="false" outlineLevel="0" collapsed="false">
      <c r="E945" s="0" t="s">
        <v>1621</v>
      </c>
      <c r="J945" s="1" t="s">
        <v>1622</v>
      </c>
      <c r="L945" s="0" t="s">
        <v>1623</v>
      </c>
    </row>
    <row r="946" customFormat="false" ht="12.8" hidden="false" customHeight="false" outlineLevel="0" collapsed="false">
      <c r="E946" s="0" t="s">
        <v>1624</v>
      </c>
      <c r="L946" s="0" t="s">
        <v>1623</v>
      </c>
    </row>
    <row r="947" customFormat="false" ht="1200.6" hidden="false" customHeight="false" outlineLevel="0" collapsed="false">
      <c r="J947" s="1" t="s">
        <v>1625</v>
      </c>
      <c r="L947" s="1" t="s">
        <v>1626</v>
      </c>
    </row>
    <row r="948" customFormat="false" ht="43.75" hidden="false" customHeight="false" outlineLevel="0" collapsed="false">
      <c r="J948" s="1" t="s">
        <v>1627</v>
      </c>
      <c r="L948" s="0" t="s">
        <v>1623</v>
      </c>
    </row>
    <row r="949" customFormat="false" ht="43.75" hidden="false" customHeight="false" outlineLevel="0" collapsed="false">
      <c r="E949" s="0" t="s">
        <v>1628</v>
      </c>
      <c r="J949" s="1" t="s">
        <v>568</v>
      </c>
      <c r="L949" s="0" t="s">
        <v>1623</v>
      </c>
    </row>
    <row r="950" customFormat="false" ht="1805" hidden="false" customHeight="false" outlineLevel="0" collapsed="false">
      <c r="E950" s="0" t="s">
        <v>1629</v>
      </c>
      <c r="J950" s="1" t="s">
        <v>1630</v>
      </c>
      <c r="L950" s="1" t="s">
        <v>1631</v>
      </c>
    </row>
    <row r="951" customFormat="false" ht="33.1" hidden="false" customHeight="false" outlineLevel="0" collapsed="false">
      <c r="E951" s="0" t="s">
        <v>1632</v>
      </c>
      <c r="J951" s="1" t="s">
        <v>1633</v>
      </c>
      <c r="L951" s="0" t="s">
        <v>1623</v>
      </c>
    </row>
    <row r="952" customFormat="false" ht="12.8" hidden="false" customHeight="false" outlineLevel="0" collapsed="false">
      <c r="L952" s="0" t="s">
        <v>1623</v>
      </c>
    </row>
    <row r="953" customFormat="false" ht="33.1" hidden="false" customHeight="false" outlineLevel="0" collapsed="false">
      <c r="E953" s="0" t="s">
        <v>1634</v>
      </c>
      <c r="J953" s="1" t="s">
        <v>1635</v>
      </c>
      <c r="L953" s="0" t="s">
        <v>1623</v>
      </c>
    </row>
    <row r="954" customFormat="false" ht="1200.6" hidden="false" customHeight="false" outlineLevel="0" collapsed="false">
      <c r="E954" s="0" t="s">
        <v>1636</v>
      </c>
      <c r="L954" s="1" t="s">
        <v>1637</v>
      </c>
    </row>
    <row r="955" customFormat="false" ht="12.8" hidden="false" customHeight="false" outlineLevel="0" collapsed="false">
      <c r="E955" s="0" t="s">
        <v>1638</v>
      </c>
      <c r="L955" s="0" t="s">
        <v>1623</v>
      </c>
    </row>
    <row r="956" customFormat="false" ht="107.5" hidden="false" customHeight="false" outlineLevel="0" collapsed="false">
      <c r="E956" s="0" t="s">
        <v>1639</v>
      </c>
      <c r="J956" s="1" t="s">
        <v>1640</v>
      </c>
      <c r="L956" s="0" t="s">
        <v>1623</v>
      </c>
    </row>
    <row r="957" customFormat="false" ht="33.1" hidden="false" customHeight="false" outlineLevel="0" collapsed="false">
      <c r="E957" s="0" t="s">
        <v>1641</v>
      </c>
      <c r="J957" s="1" t="s">
        <v>1642</v>
      </c>
      <c r="L957" s="0" t="s">
        <v>1623</v>
      </c>
    </row>
    <row r="958" customFormat="false" ht="43.75" hidden="false" customHeight="false" outlineLevel="0" collapsed="false">
      <c r="J958" s="1" t="s">
        <v>1643</v>
      </c>
    </row>
    <row r="959" customFormat="false" ht="86.25" hidden="false" customHeight="false" outlineLevel="0" collapsed="false">
      <c r="B959" s="0" t="str">
        <f aca="false">"1710"</f>
        <v>1710</v>
      </c>
      <c r="D959" s="0" t="str">
        <f aca="false">"1771"</f>
        <v>1771</v>
      </c>
      <c r="J959" s="1" t="s">
        <v>1644</v>
      </c>
      <c r="L959" s="0" t="s">
        <v>1645</v>
      </c>
    </row>
    <row r="960" customFormat="false" ht="1783.75" hidden="false" customHeight="false" outlineLevel="0" collapsed="false">
      <c r="E960" s="0" t="s">
        <v>1646</v>
      </c>
      <c r="J960" s="1" t="s">
        <v>1647</v>
      </c>
      <c r="L960" s="1" t="s">
        <v>1648</v>
      </c>
    </row>
    <row r="961" customFormat="false" ht="12.8" hidden="false" customHeight="false" outlineLevel="0" collapsed="false">
      <c r="E961" s="0" t="s">
        <v>1649</v>
      </c>
    </row>
    <row r="962" customFormat="false" ht="12.8" hidden="false" customHeight="false" outlineLevel="0" collapsed="false">
      <c r="E962" s="0" t="s">
        <v>1650</v>
      </c>
    </row>
    <row r="963" customFormat="false" ht="171.25" hidden="false" customHeight="false" outlineLevel="0" collapsed="false">
      <c r="E963" s="0" t="s">
        <v>1651</v>
      </c>
      <c r="J963" s="1" t="s">
        <v>1652</v>
      </c>
      <c r="L963" s="0" t="s">
        <v>1653</v>
      </c>
    </row>
    <row r="964" customFormat="false" ht="128.75" hidden="false" customHeight="false" outlineLevel="0" collapsed="false">
      <c r="E964" s="0" t="s">
        <v>1654</v>
      </c>
      <c r="J964" s="1" t="s">
        <v>1655</v>
      </c>
      <c r="L964" s="0" t="s">
        <v>1653</v>
      </c>
    </row>
    <row r="965" customFormat="false" ht="33.1" hidden="false" customHeight="false" outlineLevel="0" collapsed="false">
      <c r="E965" s="0" t="s">
        <v>1656</v>
      </c>
      <c r="J965" s="1" t="s">
        <v>1657</v>
      </c>
      <c r="L965" s="0" t="s">
        <v>1653</v>
      </c>
    </row>
    <row r="966" customFormat="false" ht="43.75" hidden="false" customHeight="false" outlineLevel="0" collapsed="false">
      <c r="E966" s="0" t="s">
        <v>1658</v>
      </c>
      <c r="J966" s="1" t="s">
        <v>1659</v>
      </c>
      <c r="L966" s="0" t="s">
        <v>1653</v>
      </c>
    </row>
    <row r="967" customFormat="false" ht="75.6" hidden="false" customHeight="false" outlineLevel="0" collapsed="false">
      <c r="E967" s="0" t="s">
        <v>1660</v>
      </c>
      <c r="J967" s="1" t="s">
        <v>1661</v>
      </c>
      <c r="L967" s="0" t="s">
        <v>1653</v>
      </c>
    </row>
    <row r="968" customFormat="false" ht="139.35" hidden="false" customHeight="false" outlineLevel="0" collapsed="false">
      <c r="J968" s="1" t="s">
        <v>1662</v>
      </c>
      <c r="L968" s="0" t="s">
        <v>1653</v>
      </c>
    </row>
    <row r="969" customFormat="false" ht="287.5" hidden="false" customHeight="false" outlineLevel="0" collapsed="false">
      <c r="E969" s="0" t="s">
        <v>1663</v>
      </c>
      <c r="J969" s="1" t="s">
        <v>1664</v>
      </c>
    </row>
    <row r="970" customFormat="false" ht="128.75" hidden="false" customHeight="false" outlineLevel="0" collapsed="false">
      <c r="E970" s="0" t="s">
        <v>1665</v>
      </c>
      <c r="J970" s="1" t="s">
        <v>1666</v>
      </c>
    </row>
    <row r="971" customFormat="false" ht="2972.5" hidden="false" customHeight="false" outlineLevel="0" collapsed="false">
      <c r="J971" s="1" t="s">
        <v>1667</v>
      </c>
      <c r="L971" s="1" t="s">
        <v>1668</v>
      </c>
    </row>
    <row r="972" customFormat="false" ht="1200.6" hidden="false" customHeight="false" outlineLevel="0" collapsed="false">
      <c r="J972" s="1" t="s">
        <v>1669</v>
      </c>
      <c r="L972" s="1" t="s">
        <v>1670</v>
      </c>
    </row>
    <row r="973" customFormat="false" ht="160.6" hidden="false" customHeight="false" outlineLevel="0" collapsed="false">
      <c r="J973" s="1" t="s">
        <v>1671</v>
      </c>
    </row>
    <row r="974" customFormat="false" ht="1190" hidden="false" customHeight="false" outlineLevel="0" collapsed="false">
      <c r="E974" s="0" t="s">
        <v>1672</v>
      </c>
      <c r="J974" s="1" t="s">
        <v>1673</v>
      </c>
      <c r="L974" s="1" t="s">
        <v>1674</v>
      </c>
    </row>
    <row r="975" customFormat="false" ht="33.1" hidden="false" customHeight="false" outlineLevel="0" collapsed="false">
      <c r="E975" s="0" t="s">
        <v>1675</v>
      </c>
      <c r="J975" s="1" t="s">
        <v>1676</v>
      </c>
      <c r="L975" s="0" t="s">
        <v>1677</v>
      </c>
    </row>
    <row r="976" customFormat="false" ht="12.8" hidden="false" customHeight="false" outlineLevel="0" collapsed="false">
      <c r="L976" s="0" t="s">
        <v>1677</v>
      </c>
    </row>
    <row r="977" customFormat="false" ht="2993.75" hidden="false" customHeight="false" outlineLevel="0" collapsed="false">
      <c r="J977" s="1" t="s">
        <v>1678</v>
      </c>
      <c r="L977" s="1" t="s">
        <v>1679</v>
      </c>
    </row>
    <row r="978" customFormat="false" ht="107.5" hidden="false" customHeight="false" outlineLevel="0" collapsed="false">
      <c r="D978" s="0" t="str">
        <f aca="false">"394"</f>
        <v>394</v>
      </c>
      <c r="E978" s="0" t="s">
        <v>1680</v>
      </c>
      <c r="J978" s="1" t="s">
        <v>1681</v>
      </c>
      <c r="L978" s="0" t="s">
        <v>1677</v>
      </c>
    </row>
    <row r="979" customFormat="false" ht="12.8" hidden="false" customHeight="false" outlineLevel="0" collapsed="false">
      <c r="E979" s="0" t="s">
        <v>1682</v>
      </c>
      <c r="L979" s="0" t="s">
        <v>1677</v>
      </c>
    </row>
    <row r="980" customFormat="false" ht="43.75" hidden="false" customHeight="false" outlineLevel="0" collapsed="false">
      <c r="E980" s="0" t="s">
        <v>1683</v>
      </c>
      <c r="J980" s="1" t="s">
        <v>1684</v>
      </c>
    </row>
    <row r="981" customFormat="false" ht="128.75" hidden="false" customHeight="false" outlineLevel="0" collapsed="false">
      <c r="E981" s="0" t="s">
        <v>1685</v>
      </c>
      <c r="J981" s="1" t="s">
        <v>1686</v>
      </c>
    </row>
    <row r="982" customFormat="false" ht="12.8" hidden="false" customHeight="false" outlineLevel="0" collapsed="false">
      <c r="E982" s="0" t="s">
        <v>1687</v>
      </c>
    </row>
    <row r="983" customFormat="false" ht="118.1" hidden="false" customHeight="false" outlineLevel="0" collapsed="false">
      <c r="E983" s="0" t="s">
        <v>1688</v>
      </c>
      <c r="J983" s="1" t="s">
        <v>1689</v>
      </c>
    </row>
    <row r="984" customFormat="false" ht="33.1" hidden="false" customHeight="false" outlineLevel="0" collapsed="false">
      <c r="E984" s="0" t="s">
        <v>1690</v>
      </c>
      <c r="J984" s="1" t="s">
        <v>1691</v>
      </c>
    </row>
    <row r="985" customFormat="false" ht="12.8" hidden="false" customHeight="false" outlineLevel="0" collapsed="false">
      <c r="E985" s="0" t="s">
        <v>1692</v>
      </c>
    </row>
    <row r="986" customFormat="false" ht="12.8" hidden="false" customHeight="false" outlineLevel="0" collapsed="false">
      <c r="E986" s="0" t="s">
        <v>1693</v>
      </c>
      <c r="J986" s="0" t="s">
        <v>1694</v>
      </c>
    </row>
    <row r="988" customFormat="false" ht="75.6" hidden="false" customHeight="false" outlineLevel="0" collapsed="false">
      <c r="E988" s="0" t="s">
        <v>1695</v>
      </c>
      <c r="J988" s="1" t="s">
        <v>1696</v>
      </c>
    </row>
    <row r="989" customFormat="false" ht="12.8" hidden="false" customHeight="false" outlineLevel="0" collapsed="false">
      <c r="E989" s="0" t="s">
        <v>1697</v>
      </c>
    </row>
    <row r="990" customFormat="false" ht="33.1" hidden="false" customHeight="false" outlineLevel="0" collapsed="false">
      <c r="E990" s="0" t="s">
        <v>1698</v>
      </c>
      <c r="J990" s="1" t="s">
        <v>1699</v>
      </c>
    </row>
    <row r="991" customFormat="false" ht="12.8" hidden="false" customHeight="false" outlineLevel="0" collapsed="false">
      <c r="E991" s="0" t="s">
        <v>1700</v>
      </c>
    </row>
    <row r="992" customFormat="false" ht="33.1" hidden="false" customHeight="false" outlineLevel="0" collapsed="false">
      <c r="E992" s="0" t="s">
        <v>1701</v>
      </c>
      <c r="J992" s="1" t="s">
        <v>1702</v>
      </c>
    </row>
    <row r="993" customFormat="false" ht="139.35" hidden="false" customHeight="false" outlineLevel="0" collapsed="false">
      <c r="E993" s="0" t="s">
        <v>1703</v>
      </c>
      <c r="J993" s="1" t="s">
        <v>1704</v>
      </c>
    </row>
    <row r="994" customFormat="false" ht="12.8" hidden="false" customHeight="false" outlineLevel="0" collapsed="false">
      <c r="E994" s="0" t="s">
        <v>1705</v>
      </c>
      <c r="J994" s="0" t="s">
        <v>1706</v>
      </c>
    </row>
    <row r="995" customFormat="false" ht="12.8" hidden="false" customHeight="false" outlineLevel="0" collapsed="false">
      <c r="J995" s="0" t="s">
        <v>1707</v>
      </c>
    </row>
    <row r="996" customFormat="false" ht="1200.6" hidden="false" customHeight="false" outlineLevel="0" collapsed="false">
      <c r="E996" s="0" t="s">
        <v>1708</v>
      </c>
      <c r="J996" s="1" t="s">
        <v>1709</v>
      </c>
      <c r="L996" s="1" t="s">
        <v>1710</v>
      </c>
    </row>
    <row r="997" customFormat="false" ht="1805" hidden="false" customHeight="false" outlineLevel="0" collapsed="false">
      <c r="E997" s="0" t="s">
        <v>1711</v>
      </c>
      <c r="J997" s="1" t="s">
        <v>1712</v>
      </c>
      <c r="L997" s="1" t="s">
        <v>1713</v>
      </c>
    </row>
    <row r="998" customFormat="false" ht="12.8" hidden="false" customHeight="false" outlineLevel="0" collapsed="false">
      <c r="L998" s="0" t="s">
        <v>920</v>
      </c>
    </row>
    <row r="999" customFormat="false" ht="245.6" hidden="false" customHeight="false" outlineLevel="0" collapsed="false">
      <c r="E999" s="0" t="s">
        <v>1714</v>
      </c>
      <c r="J999" s="1" t="s">
        <v>1715</v>
      </c>
      <c r="L999" s="0" t="s">
        <v>920</v>
      </c>
    </row>
    <row r="1000" customFormat="false" ht="203.1" hidden="false" customHeight="false" outlineLevel="0" collapsed="false">
      <c r="E1000" s="0" t="s">
        <v>1716</v>
      </c>
      <c r="J1000" s="1" t="s">
        <v>1717</v>
      </c>
      <c r="L1000" s="0" t="s">
        <v>920</v>
      </c>
    </row>
    <row r="1001" customFormat="false" ht="1190" hidden="false" customHeight="false" outlineLevel="0" collapsed="false">
      <c r="E1001" s="0" t="s">
        <v>1718</v>
      </c>
      <c r="J1001" s="1" t="s">
        <v>1719</v>
      </c>
      <c r="L1001" s="1" t="s">
        <v>1720</v>
      </c>
    </row>
    <row r="1002" customFormat="false" ht="118.1" hidden="false" customHeight="false" outlineLevel="0" collapsed="false">
      <c r="E1002" s="0" t="s">
        <v>1721</v>
      </c>
      <c r="J1002" s="1" t="s">
        <v>1722</v>
      </c>
      <c r="L1002" s="0" t="s">
        <v>920</v>
      </c>
    </row>
    <row r="1003" customFormat="false" ht="12.8" hidden="false" customHeight="false" outlineLevel="0" collapsed="false">
      <c r="E1003" s="0" t="s">
        <v>1723</v>
      </c>
    </row>
    <row r="1004" customFormat="false" ht="192.5" hidden="false" customHeight="false" outlineLevel="0" collapsed="false">
      <c r="E1004" s="0" t="s">
        <v>1724</v>
      </c>
      <c r="J1004" s="1" t="s">
        <v>1725</v>
      </c>
    </row>
    <row r="1005" customFormat="false" ht="43.75" hidden="false" customHeight="false" outlineLevel="0" collapsed="false">
      <c r="E1005" s="0" t="s">
        <v>1726</v>
      </c>
      <c r="J1005" s="1" t="s">
        <v>1727</v>
      </c>
    </row>
    <row r="1006" customFormat="false" ht="33.1" hidden="false" customHeight="false" outlineLevel="0" collapsed="false">
      <c r="E1006" s="0" t="s">
        <v>1728</v>
      </c>
      <c r="J1006" s="1" t="s">
        <v>1729</v>
      </c>
    </row>
    <row r="1007" customFormat="false" ht="12.8" hidden="false" customHeight="false" outlineLevel="0" collapsed="false">
      <c r="E1007" s="0" t="s">
        <v>1730</v>
      </c>
    </row>
    <row r="1008" customFormat="false" ht="107.5" hidden="false" customHeight="false" outlineLevel="0" collapsed="false">
      <c r="E1008" s="0" t="s">
        <v>1731</v>
      </c>
      <c r="J1008" s="1" t="s">
        <v>1732</v>
      </c>
    </row>
    <row r="1009" customFormat="false" ht="22.5" hidden="false" customHeight="false" outlineLevel="0" collapsed="false">
      <c r="E1009" s="0" t="s">
        <v>1733</v>
      </c>
      <c r="J1009" s="1" t="s">
        <v>1734</v>
      </c>
    </row>
    <row r="1010" customFormat="false" ht="86.25" hidden="false" customHeight="false" outlineLevel="0" collapsed="false">
      <c r="J1010" s="1" t="s">
        <v>1735</v>
      </c>
    </row>
    <row r="1011" customFormat="false" ht="255.6" hidden="false" customHeight="false" outlineLevel="0" collapsed="false">
      <c r="J1011" s="1" t="s">
        <v>1736</v>
      </c>
    </row>
    <row r="1012" customFormat="false" ht="224.35" hidden="false" customHeight="false" outlineLevel="0" collapsed="false">
      <c r="E1012" s="0" t="s">
        <v>1737</v>
      </c>
      <c r="J1012" s="1" t="s">
        <v>1738</v>
      </c>
    </row>
    <row r="1013" customFormat="false" ht="12.8" hidden="false" customHeight="false" outlineLevel="0" collapsed="false">
      <c r="E1013" s="0" t="s">
        <v>1739</v>
      </c>
      <c r="J1013" s="0" t="s">
        <v>1740</v>
      </c>
    </row>
    <row r="1014" customFormat="false" ht="12.8" hidden="false" customHeight="false" outlineLevel="0" collapsed="false">
      <c r="E1014" s="0" t="s">
        <v>1741</v>
      </c>
    </row>
    <row r="1015" customFormat="false" ht="54.35" hidden="false" customHeight="false" outlineLevel="0" collapsed="false">
      <c r="E1015" s="0" t="s">
        <v>1742</v>
      </c>
      <c r="J1015" s="1" t="s">
        <v>1743</v>
      </c>
    </row>
    <row r="1016" customFormat="false" ht="43.75" hidden="false" customHeight="false" outlineLevel="0" collapsed="false">
      <c r="E1016" s="0" t="s">
        <v>1744</v>
      </c>
      <c r="J1016" s="1" t="s">
        <v>1745</v>
      </c>
    </row>
    <row r="1017" customFormat="false" ht="150" hidden="false" customHeight="false" outlineLevel="0" collapsed="false">
      <c r="E1017" s="0" t="s">
        <v>1746</v>
      </c>
      <c r="J1017" s="1" t="s">
        <v>1747</v>
      </c>
    </row>
    <row r="1018" customFormat="false" ht="203.1" hidden="false" customHeight="false" outlineLevel="0" collapsed="false">
      <c r="E1018" s="0" t="s">
        <v>1748</v>
      </c>
      <c r="J1018" s="1" t="s">
        <v>1749</v>
      </c>
      <c r="L1018" s="0" t="s">
        <v>1750</v>
      </c>
    </row>
    <row r="1019" customFormat="false" ht="12.8" hidden="false" customHeight="false" outlineLevel="0" collapsed="false">
      <c r="E1019" s="0" t="s">
        <v>1751</v>
      </c>
      <c r="L1019" s="0" t="s">
        <v>1752</v>
      </c>
    </row>
    <row r="1020" customFormat="false" ht="33.1" hidden="false" customHeight="false" outlineLevel="0" collapsed="false">
      <c r="E1020" s="0" t="s">
        <v>1753</v>
      </c>
      <c r="J1020" s="1" t="s">
        <v>1754</v>
      </c>
    </row>
    <row r="1021" customFormat="false" ht="12.8" hidden="false" customHeight="false" outlineLevel="0" collapsed="false">
      <c r="E1021" s="0" t="s">
        <v>1755</v>
      </c>
    </row>
    <row r="1022" customFormat="false" ht="12.8" hidden="false" customHeight="false" outlineLevel="0" collapsed="false">
      <c r="E1022" s="0" t="s">
        <v>1756</v>
      </c>
    </row>
    <row r="1023" customFormat="false" ht="1783.75" hidden="false" customHeight="false" outlineLevel="0" collapsed="false">
      <c r="E1023" s="0" t="s">
        <v>1757</v>
      </c>
      <c r="J1023" s="1" t="s">
        <v>1758</v>
      </c>
      <c r="L1023" s="1" t="s">
        <v>1759</v>
      </c>
    </row>
    <row r="1024" customFormat="false" ht="12.8" hidden="false" customHeight="false" outlineLevel="0" collapsed="false">
      <c r="E1024" s="0" t="s">
        <v>1760</v>
      </c>
      <c r="J1024" s="0" t="s">
        <v>1761</v>
      </c>
    </row>
    <row r="1025" customFormat="false" ht="65" hidden="false" customHeight="false" outlineLevel="0" collapsed="false">
      <c r="E1025" s="0" t="s">
        <v>1762</v>
      </c>
      <c r="J1025" s="1" t="s">
        <v>1763</v>
      </c>
    </row>
    <row r="1026" customFormat="false" ht="22.5" hidden="false" customHeight="false" outlineLevel="0" collapsed="false">
      <c r="E1026" s="0" t="s">
        <v>1764</v>
      </c>
      <c r="J1026" s="1" t="s">
        <v>1765</v>
      </c>
    </row>
    <row r="1027" customFormat="false" ht="12.8" hidden="false" customHeight="false" outlineLevel="0" collapsed="false">
      <c r="L1027" s="0" t="s">
        <v>1766</v>
      </c>
    </row>
    <row r="1028" customFormat="false" ht="139.35" hidden="false" customHeight="false" outlineLevel="0" collapsed="false">
      <c r="E1028" s="0" t="s">
        <v>1767</v>
      </c>
      <c r="J1028" s="1" t="s">
        <v>1768</v>
      </c>
      <c r="L1028" s="0" t="s">
        <v>1766</v>
      </c>
    </row>
    <row r="1029" customFormat="false" ht="22.5" hidden="false" customHeight="false" outlineLevel="0" collapsed="false">
      <c r="E1029" s="0" t="s">
        <v>1769</v>
      </c>
      <c r="J1029" s="1" t="s">
        <v>1770</v>
      </c>
    </row>
    <row r="1030" customFormat="false" ht="468.1" hidden="false" customHeight="false" outlineLevel="0" collapsed="false">
      <c r="E1030" s="0" t="s">
        <v>1771</v>
      </c>
      <c r="J1030" s="1" t="s">
        <v>1772</v>
      </c>
      <c r="L1030" s="0" t="s">
        <v>1773</v>
      </c>
    </row>
    <row r="1031" customFormat="false" ht="12.8" hidden="false" customHeight="false" outlineLevel="0" collapsed="false">
      <c r="E1031" s="0" t="s">
        <v>1774</v>
      </c>
    </row>
    <row r="1032" customFormat="false" ht="118.1" hidden="false" customHeight="false" outlineLevel="0" collapsed="false">
      <c r="E1032" s="0" t="s">
        <v>1775</v>
      </c>
      <c r="J1032" s="1" t="s">
        <v>1776</v>
      </c>
    </row>
    <row r="1033" customFormat="false" ht="12.8" hidden="false" customHeight="false" outlineLevel="0" collapsed="false">
      <c r="E1033" s="0" t="s">
        <v>1777</v>
      </c>
      <c r="J1033" s="0" t="s">
        <v>1778</v>
      </c>
    </row>
    <row r="1034" customFormat="false" ht="43.75" hidden="false" customHeight="false" outlineLevel="0" collapsed="false">
      <c r="E1034" s="0" t="s">
        <v>1779</v>
      </c>
      <c r="J1034" s="1" t="s">
        <v>1780</v>
      </c>
    </row>
    <row r="1035" customFormat="false" ht="75.6" hidden="false" customHeight="false" outlineLevel="0" collapsed="false">
      <c r="E1035" s="0" t="s">
        <v>1781</v>
      </c>
      <c r="J1035" s="1" t="s">
        <v>1782</v>
      </c>
    </row>
    <row r="1037" customFormat="false" ht="12.8" hidden="false" customHeight="false" outlineLevel="0" collapsed="false">
      <c r="E1037" s="0" t="s">
        <v>1783</v>
      </c>
    </row>
    <row r="1038" customFormat="false" ht="54.35" hidden="false" customHeight="false" outlineLevel="0" collapsed="false">
      <c r="E1038" s="0" t="s">
        <v>1784</v>
      </c>
      <c r="J1038" s="1" t="s">
        <v>1785</v>
      </c>
    </row>
    <row r="1039" customFormat="false" ht="12.8" hidden="false" customHeight="false" outlineLevel="0" collapsed="false">
      <c r="E1039" s="0" t="s">
        <v>1786</v>
      </c>
    </row>
    <row r="1040" customFormat="false" ht="12.8" hidden="false" customHeight="false" outlineLevel="0" collapsed="false">
      <c r="E1040" s="0" t="s">
        <v>1787</v>
      </c>
    </row>
    <row r="1041" customFormat="false" ht="107.5" hidden="false" customHeight="false" outlineLevel="0" collapsed="false">
      <c r="E1041" s="0" t="s">
        <v>1788</v>
      </c>
      <c r="J1041" s="1" t="s">
        <v>1789</v>
      </c>
    </row>
    <row r="1042" customFormat="false" ht="12.8" hidden="false" customHeight="false" outlineLevel="0" collapsed="false">
      <c r="E1042" s="0" t="s">
        <v>1790</v>
      </c>
    </row>
    <row r="1043" customFormat="false" ht="12.8" hidden="false" customHeight="false" outlineLevel="0" collapsed="false">
      <c r="E1043" s="0" t="s">
        <v>1791</v>
      </c>
    </row>
    <row r="1044" customFormat="false" ht="65" hidden="false" customHeight="false" outlineLevel="0" collapsed="false">
      <c r="E1044" s="0" t="s">
        <v>1792</v>
      </c>
      <c r="J1044" s="1" t="s">
        <v>1793</v>
      </c>
    </row>
    <row r="1045" customFormat="false" ht="255.6" hidden="false" customHeight="false" outlineLevel="0" collapsed="false">
      <c r="E1045" s="0" t="s">
        <v>1794</v>
      </c>
      <c r="J1045" s="1" t="s">
        <v>1795</v>
      </c>
    </row>
    <row r="1046" customFormat="false" ht="12.8" hidden="false" customHeight="false" outlineLevel="0" collapsed="false">
      <c r="E1046" s="0" t="s">
        <v>1796</v>
      </c>
    </row>
    <row r="1047" customFormat="false" ht="192.5" hidden="false" customHeight="false" outlineLevel="0" collapsed="false">
      <c r="E1047" s="0" t="s">
        <v>1797</v>
      </c>
      <c r="J1047" s="1" t="s">
        <v>1798</v>
      </c>
    </row>
    <row r="1048" customFormat="false" ht="12.8" hidden="false" customHeight="false" outlineLevel="0" collapsed="false">
      <c r="E1048" s="0" t="s">
        <v>1799</v>
      </c>
    </row>
    <row r="1049" customFormat="false" ht="255.6" hidden="false" customHeight="false" outlineLevel="0" collapsed="false">
      <c r="E1049" s="0" t="s">
        <v>1800</v>
      </c>
      <c r="J1049" s="1" t="s">
        <v>1801</v>
      </c>
    </row>
    <row r="1050" customFormat="false" ht="12.8" hidden="false" customHeight="false" outlineLevel="0" collapsed="false">
      <c r="E1050" s="0" t="s">
        <v>1802</v>
      </c>
    </row>
    <row r="1052" customFormat="false" ht="181.85" hidden="false" customHeight="false" outlineLevel="0" collapsed="false">
      <c r="E1052" s="0" t="s">
        <v>1803</v>
      </c>
      <c r="J1052" s="1" t="s">
        <v>1804</v>
      </c>
      <c r="L1052" s="0" t="s">
        <v>296</v>
      </c>
    </row>
    <row r="1053" customFormat="false" ht="54.35" hidden="false" customHeight="false" outlineLevel="0" collapsed="false">
      <c r="E1053" s="0" t="s">
        <v>1805</v>
      </c>
      <c r="J1053" s="1" t="s">
        <v>1806</v>
      </c>
      <c r="L1053" s="0" t="s">
        <v>296</v>
      </c>
    </row>
    <row r="1054" customFormat="false" ht="12.8" hidden="false" customHeight="false" outlineLevel="0" collapsed="false">
      <c r="L1054" s="0" t="s">
        <v>296</v>
      </c>
    </row>
    <row r="1055" customFormat="false" ht="43.75" hidden="false" customHeight="false" outlineLevel="0" collapsed="false">
      <c r="J1055" s="1" t="s">
        <v>1807</v>
      </c>
      <c r="L1055" s="0" t="s">
        <v>296</v>
      </c>
    </row>
    <row r="1056" customFormat="false" ht="65" hidden="false" customHeight="false" outlineLevel="0" collapsed="false">
      <c r="J1056" s="1" t="s">
        <v>1808</v>
      </c>
      <c r="L1056" s="0" t="s">
        <v>296</v>
      </c>
    </row>
    <row r="1057" customFormat="false" ht="308.75" hidden="false" customHeight="false" outlineLevel="0" collapsed="false">
      <c r="E1057" s="0" t="s">
        <v>1809</v>
      </c>
      <c r="J1057" s="1" t="s">
        <v>1810</v>
      </c>
      <c r="L1057" s="0" t="s">
        <v>296</v>
      </c>
    </row>
    <row r="1058" customFormat="false" ht="96.85" hidden="false" customHeight="false" outlineLevel="0" collapsed="false">
      <c r="E1058" s="0" t="s">
        <v>1811</v>
      </c>
      <c r="J1058" s="1" t="s">
        <v>1812</v>
      </c>
      <c r="L1058" s="0" t="s">
        <v>296</v>
      </c>
    </row>
    <row r="1059" customFormat="false" ht="43.75" hidden="false" customHeight="false" outlineLevel="0" collapsed="false">
      <c r="E1059" s="0" t="s">
        <v>1813</v>
      </c>
      <c r="J1059" s="1" t="s">
        <v>1814</v>
      </c>
      <c r="L1059" s="0" t="s">
        <v>296</v>
      </c>
    </row>
    <row r="1060" customFormat="false" ht="43.75" hidden="false" customHeight="false" outlineLevel="0" collapsed="false">
      <c r="E1060" s="0" t="s">
        <v>1815</v>
      </c>
      <c r="J1060" s="1" t="s">
        <v>1816</v>
      </c>
      <c r="L1060" s="0" t="s">
        <v>296</v>
      </c>
    </row>
    <row r="1061" customFormat="false" ht="118.1" hidden="false" customHeight="false" outlineLevel="0" collapsed="false">
      <c r="J1061" s="1" t="s">
        <v>1817</v>
      </c>
      <c r="L1061" s="0" t="s">
        <v>296</v>
      </c>
    </row>
    <row r="1062" customFormat="false" ht="128.75" hidden="false" customHeight="false" outlineLevel="0" collapsed="false">
      <c r="E1062" s="0" t="s">
        <v>1818</v>
      </c>
      <c r="J1062" s="1" t="s">
        <v>1819</v>
      </c>
      <c r="L1062" s="0" t="s">
        <v>296</v>
      </c>
    </row>
    <row r="1063" customFormat="false" ht="150" hidden="false" customHeight="false" outlineLevel="0" collapsed="false">
      <c r="E1063" s="0" t="s">
        <v>1820</v>
      </c>
      <c r="J1063" s="1" t="s">
        <v>1821</v>
      </c>
      <c r="L1063" s="0" t="s">
        <v>296</v>
      </c>
    </row>
    <row r="1064" customFormat="false" ht="43.75" hidden="false" customHeight="false" outlineLevel="0" collapsed="false">
      <c r="E1064" s="0" t="s">
        <v>1822</v>
      </c>
      <c r="J1064" s="1" t="s">
        <v>1823</v>
      </c>
      <c r="L1064" s="0" t="s">
        <v>296</v>
      </c>
    </row>
    <row r="1065" customFormat="false" ht="12.8" hidden="false" customHeight="false" outlineLevel="0" collapsed="false">
      <c r="E1065" s="0" t="s">
        <v>1824</v>
      </c>
      <c r="L1065" s="0" t="s">
        <v>296</v>
      </c>
    </row>
    <row r="1066" customFormat="false" ht="54.35" hidden="false" customHeight="false" outlineLevel="0" collapsed="false">
      <c r="E1066" s="0" t="s">
        <v>1825</v>
      </c>
      <c r="J1066" s="1" t="s">
        <v>1826</v>
      </c>
      <c r="L1066" s="0" t="s">
        <v>296</v>
      </c>
    </row>
    <row r="1067" customFormat="false" ht="12.8" hidden="false" customHeight="false" outlineLevel="0" collapsed="false">
      <c r="E1067" s="0" t="s">
        <v>1827</v>
      </c>
      <c r="J1067" s="0" t="s">
        <v>1828</v>
      </c>
      <c r="L1067" s="0" t="s">
        <v>296</v>
      </c>
    </row>
    <row r="1068" customFormat="false" ht="12.8" hidden="false" customHeight="false" outlineLevel="0" collapsed="false">
      <c r="E1068" s="0" t="s">
        <v>1829</v>
      </c>
      <c r="L1068" s="0" t="s">
        <v>296</v>
      </c>
    </row>
    <row r="1069" customFormat="false" ht="118.1" hidden="false" customHeight="false" outlineLevel="0" collapsed="false">
      <c r="J1069" s="1" t="s">
        <v>1830</v>
      </c>
      <c r="L1069" s="0" t="s">
        <v>296</v>
      </c>
    </row>
    <row r="1070" customFormat="false" ht="43.75" hidden="false" customHeight="false" outlineLevel="0" collapsed="false">
      <c r="E1070" s="0" t="s">
        <v>1831</v>
      </c>
      <c r="J1070" s="1" t="s">
        <v>1832</v>
      </c>
      <c r="L1070" s="0" t="s">
        <v>296</v>
      </c>
    </row>
    <row r="1071" customFormat="false" ht="12.8" hidden="false" customHeight="false" outlineLevel="0" collapsed="false">
      <c r="E1071" s="0" t="s">
        <v>1833</v>
      </c>
      <c r="L1071" s="0" t="s">
        <v>296</v>
      </c>
    </row>
    <row r="1072" customFormat="false" ht="75.6" hidden="false" customHeight="false" outlineLevel="0" collapsed="false">
      <c r="E1072" s="0" t="s">
        <v>1834</v>
      </c>
      <c r="J1072" s="1" t="s">
        <v>1835</v>
      </c>
      <c r="L1072" s="0" t="s">
        <v>296</v>
      </c>
    </row>
    <row r="1073" customFormat="false" ht="12.8" hidden="false" customHeight="false" outlineLevel="0" collapsed="false">
      <c r="E1073" s="0" t="s">
        <v>1836</v>
      </c>
      <c r="L1073" s="0" t="s">
        <v>296</v>
      </c>
    </row>
    <row r="1074" customFormat="false" ht="12.8" hidden="false" customHeight="false" outlineLevel="0" collapsed="false">
      <c r="E1074" s="0" t="s">
        <v>1837</v>
      </c>
      <c r="L1074" s="0" t="s">
        <v>296</v>
      </c>
    </row>
    <row r="1075" customFormat="false" ht="12.8" hidden="false" customHeight="false" outlineLevel="0" collapsed="false">
      <c r="E1075" s="0" t="s">
        <v>1838</v>
      </c>
      <c r="L1075" s="0" t="s">
        <v>296</v>
      </c>
    </row>
    <row r="1076" customFormat="false" ht="224.35" hidden="false" customHeight="false" outlineLevel="0" collapsed="false">
      <c r="E1076" s="0" t="s">
        <v>1839</v>
      </c>
      <c r="J1076" s="1" t="s">
        <v>1840</v>
      </c>
      <c r="L1076" s="0" t="s">
        <v>605</v>
      </c>
    </row>
    <row r="1077" customFormat="false" ht="75.6" hidden="false" customHeight="false" outlineLevel="0" collapsed="false">
      <c r="E1077" s="0" t="s">
        <v>1841</v>
      </c>
      <c r="J1077" s="1" t="s">
        <v>1842</v>
      </c>
      <c r="L1077" s="0" t="s">
        <v>272</v>
      </c>
    </row>
    <row r="1078" customFormat="false" ht="12.8" hidden="false" customHeight="false" outlineLevel="0" collapsed="false">
      <c r="E1078" s="0" t="s">
        <v>1843</v>
      </c>
      <c r="L1078" s="0" t="s">
        <v>272</v>
      </c>
    </row>
    <row r="1079" customFormat="false" ht="12.8" hidden="false" customHeight="false" outlineLevel="0" collapsed="false">
      <c r="E1079" s="0" t="s">
        <v>1844</v>
      </c>
      <c r="L1079" s="0" t="s">
        <v>272</v>
      </c>
    </row>
    <row r="1080" customFormat="false" ht="22.5" hidden="false" customHeight="false" outlineLevel="0" collapsed="false">
      <c r="E1080" s="0" t="s">
        <v>1845</v>
      </c>
      <c r="J1080" s="1" t="s">
        <v>1846</v>
      </c>
      <c r="L1080" s="0" t="s">
        <v>272</v>
      </c>
    </row>
    <row r="1081" customFormat="false" ht="33.1" hidden="false" customHeight="false" outlineLevel="0" collapsed="false">
      <c r="E1081" s="0" t="s">
        <v>1847</v>
      </c>
      <c r="J1081" s="1" t="s">
        <v>1848</v>
      </c>
      <c r="L1081" s="0" t="s">
        <v>272</v>
      </c>
    </row>
    <row r="1082" customFormat="false" ht="12.8" hidden="false" customHeight="false" outlineLevel="0" collapsed="false">
      <c r="E1082" s="0" t="s">
        <v>1849</v>
      </c>
      <c r="J1082" s="0" t="s">
        <v>1850</v>
      </c>
      <c r="L1082" s="0" t="s">
        <v>272</v>
      </c>
    </row>
    <row r="1083" customFormat="false" ht="12.8" hidden="false" customHeight="false" outlineLevel="0" collapsed="false">
      <c r="E1083" s="0" t="s">
        <v>1851</v>
      </c>
      <c r="L1083" s="0" t="s">
        <v>272</v>
      </c>
    </row>
    <row r="1084" customFormat="false" ht="12.8" hidden="false" customHeight="false" outlineLevel="0" collapsed="false">
      <c r="E1084" s="0" t="s">
        <v>1852</v>
      </c>
      <c r="L1084" s="0" t="s">
        <v>272</v>
      </c>
    </row>
    <row r="1085" customFormat="false" ht="12.8" hidden="false" customHeight="false" outlineLevel="0" collapsed="false">
      <c r="E1085" s="0" t="s">
        <v>1853</v>
      </c>
      <c r="L1085" s="0" t="s">
        <v>272</v>
      </c>
    </row>
    <row r="1086" customFormat="false" ht="12.8" hidden="false" customHeight="false" outlineLevel="0" collapsed="false">
      <c r="E1086" s="0" t="s">
        <v>1854</v>
      </c>
      <c r="L1086" s="0" t="s">
        <v>272</v>
      </c>
    </row>
    <row r="1087" customFormat="false" ht="12.8" hidden="false" customHeight="false" outlineLevel="0" collapsed="false">
      <c r="E1087" s="0" t="s">
        <v>1855</v>
      </c>
      <c r="L1087" s="0" t="s">
        <v>272</v>
      </c>
    </row>
    <row r="1088" customFormat="false" ht="12.8" hidden="false" customHeight="false" outlineLevel="0" collapsed="false">
      <c r="E1088" s="0" t="s">
        <v>1856</v>
      </c>
      <c r="L1088" s="0" t="s">
        <v>272</v>
      </c>
    </row>
    <row r="1089" customFormat="false" ht="12.8" hidden="false" customHeight="false" outlineLevel="0" collapsed="false">
      <c r="E1089" s="0" t="s">
        <v>1857</v>
      </c>
      <c r="L1089" s="0" t="s">
        <v>272</v>
      </c>
    </row>
    <row r="1090" customFormat="false" ht="12.8" hidden="false" customHeight="false" outlineLevel="0" collapsed="false">
      <c r="E1090" s="0" t="s">
        <v>1858</v>
      </c>
      <c r="L1090" s="0" t="s">
        <v>272</v>
      </c>
    </row>
    <row r="1091" customFormat="false" ht="12.8" hidden="false" customHeight="false" outlineLevel="0" collapsed="false">
      <c r="E1091" s="0" t="s">
        <v>1859</v>
      </c>
      <c r="L1091" s="0" t="s">
        <v>272</v>
      </c>
    </row>
    <row r="1092" customFormat="false" ht="12.8" hidden="false" customHeight="false" outlineLevel="0" collapsed="false">
      <c r="E1092" s="0" t="s">
        <v>1860</v>
      </c>
      <c r="L1092" s="0" t="s">
        <v>272</v>
      </c>
    </row>
    <row r="1093" customFormat="false" ht="12.8" hidden="false" customHeight="false" outlineLevel="0" collapsed="false">
      <c r="E1093" s="0" t="s">
        <v>1861</v>
      </c>
      <c r="L1093" s="0" t="s">
        <v>272</v>
      </c>
    </row>
    <row r="1094" customFormat="false" ht="22.5" hidden="false" customHeight="false" outlineLevel="0" collapsed="false">
      <c r="E1094" s="0" t="s">
        <v>1862</v>
      </c>
      <c r="J1094" s="1" t="s">
        <v>1863</v>
      </c>
      <c r="L1094" s="0" t="s">
        <v>272</v>
      </c>
    </row>
    <row r="1095" customFormat="false" ht="12.8" hidden="false" customHeight="false" outlineLevel="0" collapsed="false">
      <c r="E1095" s="0" t="s">
        <v>1864</v>
      </c>
      <c r="L1095" s="0" t="s">
        <v>272</v>
      </c>
    </row>
    <row r="1096" customFormat="false" ht="12.8" hidden="false" customHeight="false" outlineLevel="0" collapsed="false">
      <c r="E1096" s="0" t="s">
        <v>1865</v>
      </c>
      <c r="L1096" s="0" t="s">
        <v>272</v>
      </c>
    </row>
    <row r="1097" customFormat="false" ht="12.8" hidden="false" customHeight="false" outlineLevel="0" collapsed="false">
      <c r="E1097" s="0" t="s">
        <v>1866</v>
      </c>
      <c r="L1097" s="0" t="s">
        <v>272</v>
      </c>
    </row>
    <row r="1098" customFormat="false" ht="12.8" hidden="false" customHeight="false" outlineLevel="0" collapsed="false">
      <c r="E1098" s="0" t="s">
        <v>1867</v>
      </c>
      <c r="L1098" s="0" t="s">
        <v>272</v>
      </c>
    </row>
    <row r="1099" customFormat="false" ht="12.8" hidden="false" customHeight="false" outlineLevel="0" collapsed="false">
      <c r="E1099" s="0" t="s">
        <v>1868</v>
      </c>
      <c r="L1099" s="0" t="s">
        <v>272</v>
      </c>
    </row>
    <row r="1100" customFormat="false" ht="12.8" hidden="false" customHeight="false" outlineLevel="0" collapsed="false">
      <c r="L1100" s="0" t="s">
        <v>272</v>
      </c>
    </row>
    <row r="1101" customFormat="false" ht="12.8" hidden="false" customHeight="false" outlineLevel="0" collapsed="false">
      <c r="E1101" s="0" t="s">
        <v>1869</v>
      </c>
      <c r="J1101" s="0" t="s">
        <v>1870</v>
      </c>
      <c r="L1101" s="0" t="s">
        <v>272</v>
      </c>
    </row>
    <row r="1102" customFormat="false" ht="12.8" hidden="false" customHeight="false" outlineLevel="0" collapsed="false">
      <c r="E1102" s="0" t="s">
        <v>1871</v>
      </c>
      <c r="L1102" s="0" t="s">
        <v>272</v>
      </c>
    </row>
    <row r="1103" customFormat="false" ht="12.8" hidden="false" customHeight="false" outlineLevel="0" collapsed="false">
      <c r="E1103" s="0" t="s">
        <v>1872</v>
      </c>
      <c r="L1103" s="0" t="s">
        <v>272</v>
      </c>
    </row>
    <row r="1104" customFormat="false" ht="12.8" hidden="false" customHeight="false" outlineLevel="0" collapsed="false">
      <c r="E1104" s="0" t="s">
        <v>1873</v>
      </c>
      <c r="L1104" s="0" t="s">
        <v>272</v>
      </c>
    </row>
    <row r="1105" customFormat="false" ht="12.8" hidden="false" customHeight="false" outlineLevel="0" collapsed="false">
      <c r="E1105" s="0" t="s">
        <v>1874</v>
      </c>
      <c r="L1105" s="0" t="s">
        <v>1875</v>
      </c>
    </row>
    <row r="1106" customFormat="false" ht="12.8" hidden="false" customHeight="false" outlineLevel="0" collapsed="false">
      <c r="E1106" s="0" t="s">
        <v>1876</v>
      </c>
    </row>
    <row r="1107" customFormat="false" ht="235" hidden="false" customHeight="false" outlineLevel="0" collapsed="false">
      <c r="E1107" s="0" t="s">
        <v>1877</v>
      </c>
      <c r="J1107" s="1" t="s">
        <v>1878</v>
      </c>
    </row>
    <row r="1108" customFormat="false" ht="12.8" hidden="false" customHeight="false" outlineLevel="0" collapsed="false">
      <c r="E1108" s="0" t="s">
        <v>1879</v>
      </c>
    </row>
    <row r="1109" customFormat="false" ht="12.8" hidden="false" customHeight="false" outlineLevel="0" collapsed="false">
      <c r="E1109" s="0" t="s">
        <v>1880</v>
      </c>
    </row>
    <row r="1110" customFormat="false" ht="12.8" hidden="false" customHeight="false" outlineLevel="0" collapsed="false">
      <c r="E1110" s="0" t="s">
        <v>1881</v>
      </c>
    </row>
    <row r="1111" customFormat="false" ht="12.8" hidden="false" customHeight="false" outlineLevel="0" collapsed="false">
      <c r="E1111" s="0" t="s">
        <v>1882</v>
      </c>
    </row>
    <row r="1112" customFormat="false" ht="12.8" hidden="false" customHeight="false" outlineLevel="0" collapsed="false">
      <c r="E1112" s="0" t="s">
        <v>1883</v>
      </c>
    </row>
    <row r="1113" customFormat="false" ht="43.75" hidden="false" customHeight="false" outlineLevel="0" collapsed="false">
      <c r="E1113" s="0" t="s">
        <v>1884</v>
      </c>
      <c r="J1113" s="1" t="s">
        <v>1885</v>
      </c>
    </row>
    <row r="1114" customFormat="false" ht="12.8" hidden="false" customHeight="false" outlineLevel="0" collapsed="false">
      <c r="E1114" s="0" t="s">
        <v>1886</v>
      </c>
    </row>
    <row r="1115" customFormat="false" ht="12.8" hidden="false" customHeight="false" outlineLevel="0" collapsed="false">
      <c r="E1115" s="0" t="s">
        <v>1887</v>
      </c>
    </row>
    <row r="1116" customFormat="false" ht="12.8" hidden="false" customHeight="false" outlineLevel="0" collapsed="false">
      <c r="E1116" s="0" t="s">
        <v>1888</v>
      </c>
    </row>
    <row r="1117" customFormat="false" ht="12.8" hidden="false" customHeight="false" outlineLevel="0" collapsed="false">
      <c r="E1117" s="0" t="s">
        <v>1889</v>
      </c>
    </row>
    <row r="1118" customFormat="false" ht="12.8" hidden="false" customHeight="false" outlineLevel="0" collapsed="false">
      <c r="E1118" s="0" t="s">
        <v>1890</v>
      </c>
    </row>
    <row r="1119" customFormat="false" ht="12.8" hidden="false" customHeight="false" outlineLevel="0" collapsed="false">
      <c r="E1119" s="0" t="s">
        <v>1891</v>
      </c>
    </row>
    <row r="1120" customFormat="false" ht="12.8" hidden="false" customHeight="false" outlineLevel="0" collapsed="false">
      <c r="E1120" s="0" t="s">
        <v>1892</v>
      </c>
    </row>
    <row r="1121" customFormat="false" ht="12.8" hidden="false" customHeight="false" outlineLevel="0" collapsed="false">
      <c r="E1121" s="0" t="s">
        <v>1893</v>
      </c>
    </row>
    <row r="1122" customFormat="false" ht="22.5" hidden="false" customHeight="false" outlineLevel="0" collapsed="false">
      <c r="B1122" s="2" t="s">
        <v>1894</v>
      </c>
      <c r="D1122" s="0" t="str">
        <f aca="false">"1708"</f>
        <v>1708</v>
      </c>
      <c r="E1122" s="0" t="s">
        <v>1895</v>
      </c>
      <c r="F1122" s="1" t="s">
        <v>39</v>
      </c>
      <c r="J1122" s="0" t="s">
        <v>1896</v>
      </c>
    </row>
    <row r="1123" customFormat="false" ht="12.8" hidden="false" customHeight="false" outlineLevel="0" collapsed="false">
      <c r="A1123" s="0" t="s">
        <v>1897</v>
      </c>
      <c r="E1123" s="0" t="s">
        <v>1898</v>
      </c>
    </row>
    <row r="1124" customFormat="false" ht="224.35" hidden="false" customHeight="false" outlineLevel="0" collapsed="false">
      <c r="E1124" s="0" t="s">
        <v>1899</v>
      </c>
      <c r="J1124" s="1" t="s">
        <v>1900</v>
      </c>
    </row>
    <row r="1125" customFormat="false" ht="12.8" hidden="false" customHeight="false" outlineLevel="0" collapsed="false">
      <c r="E1125" s="0" t="s">
        <v>1901</v>
      </c>
    </row>
    <row r="1126" customFormat="false" ht="33.1" hidden="false" customHeight="false" outlineLevel="0" collapsed="false">
      <c r="E1126" s="0" t="s">
        <v>1902</v>
      </c>
      <c r="J1126" s="1" t="s">
        <v>1903</v>
      </c>
    </row>
    <row r="1128" customFormat="false" ht="75.6" hidden="false" customHeight="false" outlineLevel="0" collapsed="false">
      <c r="E1128" s="0" t="s">
        <v>1904</v>
      </c>
      <c r="J1128" s="1" t="s">
        <v>1905</v>
      </c>
    </row>
    <row r="1129" customFormat="false" ht="12.8" hidden="false" customHeight="false" outlineLevel="0" collapsed="false">
      <c r="E1129" s="0" t="s">
        <v>1906</v>
      </c>
    </row>
    <row r="1130" customFormat="false" ht="12.8" hidden="false" customHeight="false" outlineLevel="0" collapsed="false">
      <c r="E1130" s="0" t="s">
        <v>1907</v>
      </c>
    </row>
    <row r="1131" customFormat="false" ht="1200.6" hidden="false" customHeight="false" outlineLevel="0" collapsed="false">
      <c r="E1131" s="0" t="s">
        <v>1908</v>
      </c>
      <c r="J1131" s="1" t="s">
        <v>1909</v>
      </c>
      <c r="L1131" s="1" t="s">
        <v>1910</v>
      </c>
    </row>
    <row r="1132" customFormat="false" ht="12.8" hidden="false" customHeight="false" outlineLevel="0" collapsed="false">
      <c r="E1132" s="0" t="s">
        <v>1911</v>
      </c>
    </row>
    <row r="1133" customFormat="false" ht="12.8" hidden="false" customHeight="false" outlineLevel="0" collapsed="false">
      <c r="E1133" s="0" t="s">
        <v>1912</v>
      </c>
    </row>
    <row r="1134" customFormat="false" ht="12.8" hidden="false" customHeight="false" outlineLevel="0" collapsed="false">
      <c r="E1134" s="0" t="s">
        <v>1913</v>
      </c>
    </row>
    <row r="1135" customFormat="false" ht="12.8" hidden="false" customHeight="false" outlineLevel="0" collapsed="false">
      <c r="E1135" s="0" t="s">
        <v>1914</v>
      </c>
    </row>
    <row r="1136" customFormat="false" ht="12.8" hidden="false" customHeight="false" outlineLevel="0" collapsed="false">
      <c r="E1136" s="0" t="s">
        <v>1915</v>
      </c>
    </row>
    <row r="1137" customFormat="false" ht="43.75" hidden="false" customHeight="false" outlineLevel="0" collapsed="false">
      <c r="E1137" s="0" t="s">
        <v>1916</v>
      </c>
      <c r="J1137" s="1" t="s">
        <v>1917</v>
      </c>
    </row>
    <row r="1138" customFormat="false" ht="43.75" hidden="false" customHeight="false" outlineLevel="0" collapsed="false">
      <c r="J1138" s="1" t="s">
        <v>1918</v>
      </c>
    </row>
    <row r="1139" customFormat="false" ht="86.25" hidden="false" customHeight="false" outlineLevel="0" collapsed="false">
      <c r="E1139" s="0" t="s">
        <v>1919</v>
      </c>
      <c r="J1139" s="1" t="s">
        <v>1920</v>
      </c>
      <c r="L1139" s="0" t="s">
        <v>1921</v>
      </c>
    </row>
    <row r="1140" customFormat="false" ht="118.1" hidden="false" customHeight="false" outlineLevel="0" collapsed="false">
      <c r="E1140" s="0" t="s">
        <v>1922</v>
      </c>
      <c r="J1140" s="1" t="s">
        <v>1923</v>
      </c>
    </row>
    <row r="1141" customFormat="false" ht="43.75" hidden="false" customHeight="false" outlineLevel="0" collapsed="false">
      <c r="E1141" s="0" t="s">
        <v>1924</v>
      </c>
      <c r="J1141" s="1" t="s">
        <v>1925</v>
      </c>
    </row>
    <row r="1142" customFormat="false" ht="43.75" hidden="false" customHeight="false" outlineLevel="0" collapsed="false">
      <c r="E1142" s="0" t="s">
        <v>1926</v>
      </c>
      <c r="J1142" s="1" t="s">
        <v>1927</v>
      </c>
    </row>
    <row r="1143" customFormat="false" ht="361.85" hidden="false" customHeight="false" outlineLevel="0" collapsed="false">
      <c r="E1143" s="0" t="s">
        <v>1928</v>
      </c>
      <c r="J1143" s="1" t="s">
        <v>1929</v>
      </c>
    </row>
    <row r="1144" customFormat="false" ht="12.8" hidden="false" customHeight="false" outlineLevel="0" collapsed="false">
      <c r="E1144" s="0" t="s">
        <v>1930</v>
      </c>
    </row>
    <row r="1146" customFormat="false" ht="75.6" hidden="false" customHeight="false" outlineLevel="0" collapsed="false">
      <c r="E1146" s="0" t="s">
        <v>1931</v>
      </c>
      <c r="J1146" s="1" t="s">
        <v>1932</v>
      </c>
      <c r="L1146" s="0" t="s">
        <v>1933</v>
      </c>
    </row>
    <row r="1147" customFormat="false" ht="75.6" hidden="false" customHeight="false" outlineLevel="0" collapsed="false">
      <c r="E1147" s="0" t="s">
        <v>1934</v>
      </c>
      <c r="J1147" s="1" t="s">
        <v>1935</v>
      </c>
    </row>
    <row r="1148" customFormat="false" ht="12.8" hidden="false" customHeight="false" outlineLevel="0" collapsed="false">
      <c r="E1148" s="0" t="s">
        <v>1936</v>
      </c>
    </row>
    <row r="1149" customFormat="false" ht="12.8" hidden="false" customHeight="false" outlineLevel="0" collapsed="false">
      <c r="E1149" s="0" t="s">
        <v>1937</v>
      </c>
      <c r="J1149" s="0" t="s">
        <v>1938</v>
      </c>
    </row>
    <row r="1150" customFormat="false" ht="12.8" hidden="false" customHeight="false" outlineLevel="0" collapsed="false">
      <c r="E1150" s="0" t="s">
        <v>1939</v>
      </c>
    </row>
    <row r="1151" customFormat="false" ht="12.8" hidden="false" customHeight="false" outlineLevel="0" collapsed="false">
      <c r="E1151" s="0" t="s">
        <v>1940</v>
      </c>
    </row>
    <row r="1152" customFormat="false" ht="12.8" hidden="false" customHeight="false" outlineLevel="0" collapsed="false">
      <c r="E1152" s="0" t="s">
        <v>1941</v>
      </c>
    </row>
    <row r="1153" customFormat="false" ht="12.8" hidden="false" customHeight="false" outlineLevel="0" collapsed="false">
      <c r="E1153" s="0" t="s">
        <v>1942</v>
      </c>
    </row>
    <row r="1154" customFormat="false" ht="12.8" hidden="false" customHeight="false" outlineLevel="0" collapsed="false">
      <c r="E1154" s="0" t="s">
        <v>1943</v>
      </c>
    </row>
    <row r="1155" customFormat="false" ht="12.8" hidden="false" customHeight="false" outlineLevel="0" collapsed="false">
      <c r="E1155" s="0" t="s">
        <v>1944</v>
      </c>
    </row>
    <row r="1156" customFormat="false" ht="12.8" hidden="false" customHeight="false" outlineLevel="0" collapsed="false">
      <c r="E1156" s="0" t="s">
        <v>1945</v>
      </c>
    </row>
    <row r="1157" customFormat="false" ht="12.8" hidden="false" customHeight="false" outlineLevel="0" collapsed="false">
      <c r="E1157" s="0" t="s">
        <v>1946</v>
      </c>
    </row>
    <row r="1158" customFormat="false" ht="54.35" hidden="false" customHeight="false" outlineLevel="0" collapsed="false">
      <c r="E1158" s="0" t="s">
        <v>1947</v>
      </c>
      <c r="J1158" s="1" t="s">
        <v>1948</v>
      </c>
    </row>
    <row r="1159" customFormat="false" ht="12.8" hidden="false" customHeight="false" outlineLevel="0" collapsed="false">
      <c r="E1159" s="0" t="s">
        <v>1949</v>
      </c>
    </row>
    <row r="1160" customFormat="false" ht="12.8" hidden="false" customHeight="false" outlineLevel="0" collapsed="false">
      <c r="E1160" s="0" t="s">
        <v>1950</v>
      </c>
    </row>
    <row r="1161" customFormat="false" ht="12.8" hidden="false" customHeight="false" outlineLevel="0" collapsed="false">
      <c r="E1161" s="0" t="s">
        <v>1951</v>
      </c>
    </row>
    <row r="1162" customFormat="false" ht="12.8" hidden="false" customHeight="false" outlineLevel="0" collapsed="false">
      <c r="E1162" s="0" t="s">
        <v>1952</v>
      </c>
    </row>
    <row r="1163" customFormat="false" ht="12.8" hidden="false" customHeight="false" outlineLevel="0" collapsed="false">
      <c r="E1163" s="0" t="s">
        <v>1953</v>
      </c>
    </row>
    <row r="1164" customFormat="false" ht="12.8" hidden="false" customHeight="false" outlineLevel="0" collapsed="false">
      <c r="E1164" s="0" t="s">
        <v>1954</v>
      </c>
    </row>
    <row r="1165" customFormat="false" ht="12.8" hidden="false" customHeight="false" outlineLevel="0" collapsed="false">
      <c r="E1165" s="0" t="s">
        <v>1955</v>
      </c>
    </row>
    <row r="1166" customFormat="false" ht="12.8" hidden="false" customHeight="false" outlineLevel="0" collapsed="false">
      <c r="E1166" s="0" t="s">
        <v>1956</v>
      </c>
    </row>
    <row r="1167" customFormat="false" ht="12.8" hidden="false" customHeight="false" outlineLevel="0" collapsed="false">
      <c r="E1167" s="0" t="s">
        <v>1957</v>
      </c>
    </row>
    <row r="1168" customFormat="false" ht="12.8" hidden="false" customHeight="false" outlineLevel="0" collapsed="false">
      <c r="E1168" s="0" t="s">
        <v>1958</v>
      </c>
    </row>
    <row r="1169" customFormat="false" ht="12.8" hidden="false" customHeight="false" outlineLevel="0" collapsed="false">
      <c r="E1169" s="0" t="s">
        <v>1959</v>
      </c>
    </row>
    <row r="1170" customFormat="false" ht="12.8" hidden="false" customHeight="false" outlineLevel="0" collapsed="false">
      <c r="E1170" s="0" t="s">
        <v>1960</v>
      </c>
    </row>
    <row r="1171" customFormat="false" ht="12.8" hidden="false" customHeight="false" outlineLevel="0" collapsed="false">
      <c r="E1171" s="0" t="s">
        <v>1961</v>
      </c>
    </row>
    <row r="1172" customFormat="false" ht="12.8" hidden="false" customHeight="false" outlineLevel="0" collapsed="false">
      <c r="E1172" s="0" t="s">
        <v>1962</v>
      </c>
    </row>
    <row r="1173" customFormat="false" ht="12.8" hidden="false" customHeight="false" outlineLevel="0" collapsed="false">
      <c r="E1173" s="0" t="s">
        <v>1963</v>
      </c>
    </row>
    <row r="1174" customFormat="false" ht="12.8" hidden="false" customHeight="false" outlineLevel="0" collapsed="false">
      <c r="E1174" s="0" t="s">
        <v>1964</v>
      </c>
    </row>
    <row r="1175" customFormat="false" ht="12.8" hidden="false" customHeight="false" outlineLevel="0" collapsed="false">
      <c r="E1175" s="0" t="s">
        <v>1965</v>
      </c>
    </row>
    <row r="1176" customFormat="false" ht="12.8" hidden="false" customHeight="false" outlineLevel="0" collapsed="false">
      <c r="E1176" s="0" t="s">
        <v>1966</v>
      </c>
    </row>
    <row r="1177" customFormat="false" ht="276.85" hidden="false" customHeight="false" outlineLevel="0" collapsed="false">
      <c r="E1177" s="0" t="s">
        <v>1967</v>
      </c>
      <c r="J1177" s="1" t="s">
        <v>1968</v>
      </c>
    </row>
    <row r="1178" customFormat="false" ht="12.8" hidden="false" customHeight="false" outlineLevel="0" collapsed="false">
      <c r="E1178" s="0" t="s">
        <v>1969</v>
      </c>
    </row>
    <row r="1179" customFormat="false" ht="12.8" hidden="false" customHeight="false" outlineLevel="0" collapsed="false">
      <c r="E1179" s="0" t="s">
        <v>1970</v>
      </c>
    </row>
    <row r="1180" customFormat="false" ht="12.8" hidden="false" customHeight="false" outlineLevel="0" collapsed="false">
      <c r="E1180" s="0" t="s">
        <v>1971</v>
      </c>
    </row>
    <row r="1181" customFormat="false" ht="12.8" hidden="false" customHeight="false" outlineLevel="0" collapsed="false">
      <c r="E1181" s="0" t="s">
        <v>1972</v>
      </c>
    </row>
    <row r="1182" customFormat="false" ht="12.8" hidden="false" customHeight="false" outlineLevel="0" collapsed="false">
      <c r="E1182" s="0" t="s">
        <v>1973</v>
      </c>
    </row>
    <row r="1183" customFormat="false" ht="12.8" hidden="false" customHeight="false" outlineLevel="0" collapsed="false">
      <c r="E1183" s="0" t="s">
        <v>1974</v>
      </c>
    </row>
    <row r="1184" customFormat="false" ht="12.8" hidden="false" customHeight="false" outlineLevel="0" collapsed="false">
      <c r="E1184" s="0" t="s">
        <v>1975</v>
      </c>
    </row>
    <row r="1185" customFormat="false" ht="12.8" hidden="false" customHeight="false" outlineLevel="0" collapsed="false">
      <c r="E1185" s="0" t="s">
        <v>1976</v>
      </c>
    </row>
    <row r="1186" customFormat="false" ht="12.8" hidden="false" customHeight="false" outlineLevel="0" collapsed="false">
      <c r="E1186" s="0" t="s">
        <v>1977</v>
      </c>
    </row>
    <row r="1187" customFormat="false" ht="22.5" hidden="false" customHeight="false" outlineLevel="0" collapsed="false">
      <c r="E1187" s="0" t="s">
        <v>1978</v>
      </c>
      <c r="J1187" s="1" t="s">
        <v>1979</v>
      </c>
    </row>
    <row r="1188" customFormat="false" ht="12.8" hidden="false" customHeight="false" outlineLevel="0" collapsed="false">
      <c r="E1188" s="0" t="s">
        <v>1980</v>
      </c>
    </row>
    <row r="1189" customFormat="false" ht="12.8" hidden="false" customHeight="false" outlineLevel="0" collapsed="false">
      <c r="E1189" s="0" t="s">
        <v>1981</v>
      </c>
    </row>
    <row r="1190" customFormat="false" ht="12.8" hidden="false" customHeight="false" outlineLevel="0" collapsed="false">
      <c r="E1190" s="0" t="s">
        <v>1982</v>
      </c>
    </row>
    <row r="1191" customFormat="false" ht="12.8" hidden="false" customHeight="false" outlineLevel="0" collapsed="false">
      <c r="E1191" s="0" t="s">
        <v>1983</v>
      </c>
    </row>
    <row r="1192" customFormat="false" ht="12.8" hidden="false" customHeight="false" outlineLevel="0" collapsed="false">
      <c r="E1192" s="0" t="s">
        <v>1984</v>
      </c>
    </row>
    <row r="1193" customFormat="false" ht="33.1" hidden="false" customHeight="false" outlineLevel="0" collapsed="false">
      <c r="E1193" s="0" t="s">
        <v>1985</v>
      </c>
      <c r="J1193" s="1" t="s">
        <v>1986</v>
      </c>
    </row>
    <row r="1194" customFormat="false" ht="22.5" hidden="false" customHeight="false" outlineLevel="0" collapsed="false">
      <c r="E1194" s="0" t="s">
        <v>1987</v>
      </c>
      <c r="J1194" s="1" t="s">
        <v>1988</v>
      </c>
    </row>
    <row r="1195" customFormat="false" ht="12.8" hidden="false" customHeight="false" outlineLevel="0" collapsed="false">
      <c r="E1195" s="0" t="s">
        <v>1989</v>
      </c>
    </row>
    <row r="1196" customFormat="false" ht="12.8" hidden="false" customHeight="false" outlineLevel="0" collapsed="false">
      <c r="E1196" s="0" t="s">
        <v>1990</v>
      </c>
    </row>
    <row r="1197" customFormat="false" ht="12.8" hidden="false" customHeight="false" outlineLevel="0" collapsed="false">
      <c r="E1197" s="0" t="s">
        <v>1991</v>
      </c>
    </row>
    <row r="1198" customFormat="false" ht="12.8" hidden="false" customHeight="false" outlineLevel="0" collapsed="false">
      <c r="E1198" s="0" t="s">
        <v>1992</v>
      </c>
    </row>
    <row r="1199" customFormat="false" ht="12.8" hidden="false" customHeight="false" outlineLevel="0" collapsed="false">
      <c r="E1199" s="0" t="s">
        <v>1993</v>
      </c>
    </row>
    <row r="1200" customFormat="false" ht="12.8" hidden="false" customHeight="false" outlineLevel="0" collapsed="false">
      <c r="E1200" s="0" t="s">
        <v>1994</v>
      </c>
    </row>
    <row r="1201" customFormat="false" ht="43.75" hidden="false" customHeight="false" outlineLevel="0" collapsed="false">
      <c r="E1201" s="0" t="s">
        <v>1995</v>
      </c>
      <c r="J1201" s="1" t="s">
        <v>1996</v>
      </c>
    </row>
    <row r="1202" customFormat="false" ht="287.5" hidden="false" customHeight="false" outlineLevel="0" collapsed="false">
      <c r="E1202" s="0" t="s">
        <v>1997</v>
      </c>
      <c r="J1202" s="1" t="s">
        <v>1998</v>
      </c>
    </row>
    <row r="1203" customFormat="false" ht="12.8" hidden="false" customHeight="false" outlineLevel="0" collapsed="false">
      <c r="E1203" s="0" t="s">
        <v>1999</v>
      </c>
    </row>
    <row r="1204" customFormat="false" ht="12.8" hidden="false" customHeight="false" outlineLevel="0" collapsed="false">
      <c r="E1204" s="0" t="s">
        <v>2000</v>
      </c>
    </row>
    <row r="1205" customFormat="false" ht="12.8" hidden="false" customHeight="false" outlineLevel="0" collapsed="false">
      <c r="E1205" s="0" t="s">
        <v>2001</v>
      </c>
    </row>
    <row r="1206" customFormat="false" ht="12.8" hidden="false" customHeight="false" outlineLevel="0" collapsed="false">
      <c r="E1206" s="0" t="s">
        <v>2002</v>
      </c>
    </row>
    <row r="1207" customFormat="false" ht="12.8" hidden="false" customHeight="false" outlineLevel="0" collapsed="false">
      <c r="E1207" s="0" t="s">
        <v>2003</v>
      </c>
    </row>
    <row r="1208" customFormat="false" ht="563.75" hidden="false" customHeight="false" outlineLevel="0" collapsed="false">
      <c r="E1208" s="0" t="s">
        <v>2004</v>
      </c>
      <c r="J1208" s="1" t="s">
        <v>2005</v>
      </c>
    </row>
    <row r="1209" customFormat="false" ht="12.8" hidden="false" customHeight="false" outlineLevel="0" collapsed="false">
      <c r="E1209" s="0" t="s">
        <v>2006</v>
      </c>
    </row>
    <row r="1210" customFormat="false" ht="12.8" hidden="false" customHeight="false" outlineLevel="0" collapsed="false">
      <c r="E1210" s="0" t="s">
        <v>2007</v>
      </c>
    </row>
    <row r="1211" customFormat="false" ht="12.8" hidden="false" customHeight="false" outlineLevel="0" collapsed="false">
      <c r="B1211" s="0" t="str">
        <f aca="false">"1617"</f>
        <v>1617</v>
      </c>
      <c r="C1211" s="0" t="s">
        <v>2008</v>
      </c>
      <c r="D1211" s="0" t="str">
        <f aca="false">"1669"</f>
        <v>1669</v>
      </c>
      <c r="E1211" s="0" t="s">
        <v>2009</v>
      </c>
      <c r="F1211" s="0" t="s">
        <v>438</v>
      </c>
    </row>
    <row r="1212" customFormat="false" ht="86.25" hidden="false" customHeight="false" outlineLevel="0" collapsed="false">
      <c r="A1212" s="0" t="s">
        <v>2010</v>
      </c>
      <c r="E1212" s="0" t="s">
        <v>2011</v>
      </c>
      <c r="J1212" s="1" t="s">
        <v>2012</v>
      </c>
    </row>
    <row r="1213" customFormat="false" ht="107.5" hidden="false" customHeight="false" outlineLevel="0" collapsed="false">
      <c r="E1213" s="0" t="s">
        <v>2013</v>
      </c>
      <c r="J1213" s="1" t="s">
        <v>2014</v>
      </c>
    </row>
    <row r="1214" customFormat="false" ht="12.8" hidden="false" customHeight="false" outlineLevel="0" collapsed="false">
      <c r="E1214" s="0" t="s">
        <v>2015</v>
      </c>
    </row>
    <row r="1215" customFormat="false" ht="12.8" hidden="false" customHeight="false" outlineLevel="0" collapsed="false">
      <c r="E1215" s="0" t="s">
        <v>2016</v>
      </c>
    </row>
    <row r="1216" customFormat="false" ht="12.8" hidden="false" customHeight="false" outlineLevel="0" collapsed="false">
      <c r="E1216" s="0" t="s">
        <v>2017</v>
      </c>
    </row>
    <row r="1217" customFormat="false" ht="12.8" hidden="false" customHeight="false" outlineLevel="0" collapsed="false">
      <c r="E1217" s="0" t="s">
        <v>2018</v>
      </c>
    </row>
    <row r="1218" customFormat="false" ht="12.8" hidden="false" customHeight="false" outlineLevel="0" collapsed="false">
      <c r="E1218" s="0" t="s">
        <v>2019</v>
      </c>
    </row>
    <row r="1219" customFormat="false" ht="12.8" hidden="false" customHeight="false" outlineLevel="0" collapsed="false">
      <c r="E1219" s="0" t="s">
        <v>2020</v>
      </c>
    </row>
    <row r="1220" customFormat="false" ht="12.8" hidden="false" customHeight="false" outlineLevel="0" collapsed="false">
      <c r="E1220" s="0" t="s">
        <v>2021</v>
      </c>
    </row>
    <row r="1221" customFormat="false" ht="12.8" hidden="false" customHeight="false" outlineLevel="0" collapsed="false">
      <c r="E1221" s="0" t="s">
        <v>2022</v>
      </c>
    </row>
    <row r="1222" customFormat="false" ht="12.8" hidden="false" customHeight="false" outlineLevel="0" collapsed="false">
      <c r="E1222" s="0" t="s">
        <v>2023</v>
      </c>
    </row>
    <row r="1223" customFormat="false" ht="12.8" hidden="false" customHeight="false" outlineLevel="0" collapsed="false">
      <c r="E1223" s="0" t="s">
        <v>2024</v>
      </c>
    </row>
    <row r="1224" customFormat="false" ht="12.8" hidden="false" customHeight="false" outlineLevel="0" collapsed="false">
      <c r="E1224" s="0" t="s">
        <v>2025</v>
      </c>
    </row>
    <row r="1225" customFormat="false" ht="12.8" hidden="false" customHeight="false" outlineLevel="0" collapsed="false">
      <c r="E1225" s="0" t="s">
        <v>2026</v>
      </c>
    </row>
    <row r="1226" customFormat="false" ht="22.5" hidden="false" customHeight="false" outlineLevel="0" collapsed="false">
      <c r="E1226" s="0" t="s">
        <v>2027</v>
      </c>
      <c r="J1226" s="1" t="s">
        <v>2028</v>
      </c>
    </row>
    <row r="1227" customFormat="false" ht="12.8" hidden="false" customHeight="false" outlineLevel="0" collapsed="false">
      <c r="E1227" s="0" t="s">
        <v>2029</v>
      </c>
    </row>
    <row r="1228" customFormat="false" ht="12.8" hidden="false" customHeight="false" outlineLevel="0" collapsed="false">
      <c r="E1228" s="0" t="s">
        <v>2030</v>
      </c>
    </row>
    <row r="1229" customFormat="false" ht="12.8" hidden="false" customHeight="false" outlineLevel="0" collapsed="false">
      <c r="E1229" s="0" t="s">
        <v>2031</v>
      </c>
    </row>
    <row r="1230" customFormat="false" ht="12.8" hidden="false" customHeight="false" outlineLevel="0" collapsed="false">
      <c r="E1230" s="0" t="s">
        <v>2032</v>
      </c>
    </row>
    <row r="1231" customFormat="false" ht="12.8" hidden="false" customHeight="false" outlineLevel="0" collapsed="false">
      <c r="E1231" s="0" t="s">
        <v>2033</v>
      </c>
    </row>
    <row r="1232" customFormat="false" ht="12.8" hidden="false" customHeight="false" outlineLevel="0" collapsed="false">
      <c r="E1232" s="0" t="s">
        <v>2034</v>
      </c>
    </row>
    <row r="1233" customFormat="false" ht="12.8" hidden="false" customHeight="false" outlineLevel="0" collapsed="false">
      <c r="E1233" s="0" t="s">
        <v>2035</v>
      </c>
    </row>
    <row r="1234" customFormat="false" ht="12.8" hidden="false" customHeight="false" outlineLevel="0" collapsed="false">
      <c r="E1234" s="0" t="s">
        <v>2036</v>
      </c>
    </row>
    <row r="1235" customFormat="false" ht="12.8" hidden="false" customHeight="false" outlineLevel="0" collapsed="false">
      <c r="E1235" s="0" t="s">
        <v>2037</v>
      </c>
    </row>
    <row r="1236" customFormat="false" ht="12.8" hidden="false" customHeight="false" outlineLevel="0" collapsed="false">
      <c r="E1236" s="0" t="s">
        <v>2038</v>
      </c>
    </row>
    <row r="1237" customFormat="false" ht="12.8" hidden="false" customHeight="false" outlineLevel="0" collapsed="false">
      <c r="E1237" s="0" t="s">
        <v>2039</v>
      </c>
    </row>
    <row r="1238" customFormat="false" ht="12.8" hidden="false" customHeight="false" outlineLevel="0" collapsed="false">
      <c r="E1238" s="0" t="s">
        <v>2040</v>
      </c>
    </row>
    <row r="1239" customFormat="false" ht="12.8" hidden="false" customHeight="false" outlineLevel="0" collapsed="false">
      <c r="E1239" s="0" t="s">
        <v>2041</v>
      </c>
    </row>
    <row r="1240" customFormat="false" ht="12.8" hidden="false" customHeight="false" outlineLevel="0" collapsed="false">
      <c r="E1240" s="0" t="s">
        <v>2042</v>
      </c>
    </row>
    <row r="1241" customFormat="false" ht="12.8" hidden="false" customHeight="false" outlineLevel="0" collapsed="false">
      <c r="E1241" s="0" t="s">
        <v>2043</v>
      </c>
    </row>
    <row r="1242" customFormat="false" ht="12.8" hidden="false" customHeight="false" outlineLevel="0" collapsed="false">
      <c r="E1242" s="0" t="s">
        <v>2044</v>
      </c>
    </row>
    <row r="1243" customFormat="false" ht="12.8" hidden="false" customHeight="false" outlineLevel="0" collapsed="false">
      <c r="E1243" s="0" t="s">
        <v>2045</v>
      </c>
    </row>
    <row r="1244" customFormat="false" ht="12.8" hidden="false" customHeight="false" outlineLevel="0" collapsed="false">
      <c r="E1244" s="0" t="s">
        <v>2046</v>
      </c>
    </row>
    <row r="1246" customFormat="false" ht="12.8" hidden="false" customHeight="false" outlineLevel="0" collapsed="false">
      <c r="E1246" s="0" t="s">
        <v>2047</v>
      </c>
    </row>
    <row r="1247" customFormat="false" ht="12.8" hidden="false" customHeight="false" outlineLevel="0" collapsed="false">
      <c r="E1247" s="0" t="s">
        <v>2048</v>
      </c>
    </row>
    <row r="1248" customFormat="false" ht="12.8" hidden="false" customHeight="false" outlineLevel="0" collapsed="false">
      <c r="E1248" s="0" t="s">
        <v>2049</v>
      </c>
    </row>
    <row r="1249" customFormat="false" ht="12.8" hidden="false" customHeight="false" outlineLevel="0" collapsed="false">
      <c r="E1249" s="0" t="s">
        <v>2050</v>
      </c>
      <c r="I1249" s="0" t="s">
        <v>2051</v>
      </c>
    </row>
    <row r="1250" customFormat="false" ht="12.8" hidden="false" customHeight="false" outlineLevel="0" collapsed="false">
      <c r="B1250" s="0" t="str">
        <f aca="false">"1602"</f>
        <v>1602</v>
      </c>
      <c r="C1250" s="0" t="s">
        <v>402</v>
      </c>
      <c r="D1250" s="0" t="str">
        <f aca="false">"1664"</f>
        <v>1664</v>
      </c>
      <c r="E1250" s="0" t="s">
        <v>2052</v>
      </c>
      <c r="H1250" s="0" t="s">
        <v>2053</v>
      </c>
      <c r="J1250" s="0" t="s">
        <v>2054</v>
      </c>
    </row>
    <row r="1251" customFormat="false" ht="43.75" hidden="false" customHeight="false" outlineLevel="0" collapsed="false">
      <c r="A1251" s="0" t="s">
        <v>2055</v>
      </c>
      <c r="E1251" s="0" t="s">
        <v>2056</v>
      </c>
      <c r="J1251" s="1" t="s">
        <v>2057</v>
      </c>
    </row>
    <row r="1252" customFormat="false" ht="12.8" hidden="false" customHeight="false" outlineLevel="0" collapsed="false">
      <c r="E1252" s="0" t="s">
        <v>2058</v>
      </c>
    </row>
    <row r="1253" customFormat="false" ht="12.8" hidden="false" customHeight="false" outlineLevel="0" collapsed="false">
      <c r="E1253" s="0" t="s">
        <v>2059</v>
      </c>
    </row>
    <row r="1254" customFormat="false" ht="12.8" hidden="false" customHeight="false" outlineLevel="0" collapsed="false">
      <c r="E1254" s="0" t="s">
        <v>2060</v>
      </c>
    </row>
    <row r="1255" customFormat="false" ht="12.8" hidden="false" customHeight="false" outlineLevel="0" collapsed="false">
      <c r="E1255" s="0" t="s">
        <v>2061</v>
      </c>
    </row>
    <row r="1256" customFormat="false" ht="12.8" hidden="false" customHeight="false" outlineLevel="0" collapsed="false">
      <c r="E1256" s="0" t="s">
        <v>2062</v>
      </c>
    </row>
    <row r="1257" customFormat="false" ht="12.8" hidden="false" customHeight="false" outlineLevel="0" collapsed="false">
      <c r="E1257" s="0" t="s">
        <v>2063</v>
      </c>
    </row>
    <row r="1258" customFormat="false" ht="12.8" hidden="false" customHeight="false" outlineLevel="0" collapsed="false">
      <c r="E1258" s="0" t="s">
        <v>2064</v>
      </c>
    </row>
    <row r="1259" customFormat="false" ht="12.8" hidden="false" customHeight="false" outlineLevel="0" collapsed="false">
      <c r="E1259" s="0" t="s">
        <v>2065</v>
      </c>
    </row>
    <row r="1260" customFormat="false" ht="12.8" hidden="false" customHeight="false" outlineLevel="0" collapsed="false">
      <c r="E1260" s="0" t="s">
        <v>2066</v>
      </c>
    </row>
    <row r="1261" customFormat="false" ht="12.8" hidden="false" customHeight="false" outlineLevel="0" collapsed="false">
      <c r="E1261" s="0" t="s">
        <v>2067</v>
      </c>
    </row>
    <row r="1262" customFormat="false" ht="12.8" hidden="false" customHeight="false" outlineLevel="0" collapsed="false">
      <c r="E1262" s="0" t="s">
        <v>2068</v>
      </c>
    </row>
    <row r="1263" customFormat="false" ht="12.8" hidden="false" customHeight="false" outlineLevel="0" collapsed="false">
      <c r="E1263" s="0" t="s">
        <v>2069</v>
      </c>
    </row>
    <row r="1264" customFormat="false" ht="12.8" hidden="false" customHeight="false" outlineLevel="0" collapsed="false">
      <c r="E1264" s="0" t="s">
        <v>2070</v>
      </c>
    </row>
    <row r="1265" customFormat="false" ht="12.8" hidden="false" customHeight="false" outlineLevel="0" collapsed="false">
      <c r="E1265" s="0" t="s">
        <v>2071</v>
      </c>
    </row>
    <row r="1266" customFormat="false" ht="12.8" hidden="false" customHeight="false" outlineLevel="0" collapsed="false">
      <c r="E1266" s="0" t="s">
        <v>2072</v>
      </c>
    </row>
    <row r="1267" customFormat="false" ht="12.8" hidden="false" customHeight="false" outlineLevel="0" collapsed="false">
      <c r="E1267" s="0" t="s">
        <v>2073</v>
      </c>
    </row>
    <row r="1268" customFormat="false" ht="12.8" hidden="false" customHeight="false" outlineLevel="0" collapsed="false">
      <c r="E1268" s="0" t="s">
        <v>2074</v>
      </c>
    </row>
    <row r="1269" customFormat="false" ht="12.8" hidden="false" customHeight="false" outlineLevel="0" collapsed="false">
      <c r="E1269" s="0" t="s">
        <v>2075</v>
      </c>
    </row>
    <row r="1270" customFormat="false" ht="12.8" hidden="false" customHeight="false" outlineLevel="0" collapsed="false">
      <c r="E1270" s="0" t="s">
        <v>2076</v>
      </c>
    </row>
    <row r="1271" customFormat="false" ht="12.8" hidden="false" customHeight="false" outlineLevel="0" collapsed="false">
      <c r="E1271" s="0" t="s">
        <v>2077</v>
      </c>
    </row>
    <row r="1272" customFormat="false" ht="12.8" hidden="false" customHeight="false" outlineLevel="0" collapsed="false">
      <c r="E1272" s="0" t="s">
        <v>2078</v>
      </c>
    </row>
    <row r="1273" customFormat="false" ht="12.8" hidden="false" customHeight="false" outlineLevel="0" collapsed="false">
      <c r="E1273" s="0" t="s">
        <v>2079</v>
      </c>
    </row>
    <row r="1274" customFormat="false" ht="43.75" hidden="false" customHeight="false" outlineLevel="0" collapsed="false">
      <c r="E1274" s="0" t="s">
        <v>2080</v>
      </c>
      <c r="J1274" s="1" t="s">
        <v>2081</v>
      </c>
    </row>
    <row r="1275" customFormat="false" ht="12.8" hidden="false" customHeight="false" outlineLevel="0" collapsed="false">
      <c r="E1275" s="0" t="s">
        <v>2082</v>
      </c>
    </row>
    <row r="1276" customFormat="false" ht="12.8" hidden="false" customHeight="false" outlineLevel="0" collapsed="false">
      <c r="E1276" s="0" t="s">
        <v>2083</v>
      </c>
    </row>
    <row r="1277" customFormat="false" ht="12.8" hidden="false" customHeight="false" outlineLevel="0" collapsed="false">
      <c r="E1277" s="0" t="s">
        <v>2084</v>
      </c>
    </row>
    <row r="1278" customFormat="false" ht="12.8" hidden="false" customHeight="false" outlineLevel="0" collapsed="false">
      <c r="E1278" s="0" t="s">
        <v>2085</v>
      </c>
    </row>
    <row r="1279" customFormat="false" ht="12.8" hidden="false" customHeight="false" outlineLevel="0" collapsed="false">
      <c r="E1279" s="0" t="s">
        <v>2086</v>
      </c>
    </row>
    <row r="1280" customFormat="false" ht="12.8" hidden="false" customHeight="false" outlineLevel="0" collapsed="false">
      <c r="E1280" s="0" t="s">
        <v>2087</v>
      </c>
    </row>
    <row r="1281" customFormat="false" ht="12.8" hidden="false" customHeight="false" outlineLevel="0" collapsed="false">
      <c r="E1281" s="0" t="s">
        <v>2088</v>
      </c>
    </row>
    <row r="1282" customFormat="false" ht="12.8" hidden="false" customHeight="false" outlineLevel="0" collapsed="false">
      <c r="E1282" s="0" t="s">
        <v>2089</v>
      </c>
    </row>
    <row r="1283" customFormat="false" ht="12.8" hidden="false" customHeight="false" outlineLevel="0" collapsed="false">
      <c r="E1283" s="0" t="s">
        <v>2090</v>
      </c>
    </row>
    <row r="1284" customFormat="false" ht="12.8" hidden="false" customHeight="false" outlineLevel="0" collapsed="false">
      <c r="E1284" s="0" t="s">
        <v>2091</v>
      </c>
    </row>
    <row r="1285" customFormat="false" ht="12.8" hidden="false" customHeight="false" outlineLevel="0" collapsed="false">
      <c r="E1285" s="0" t="s">
        <v>2092</v>
      </c>
    </row>
    <row r="1286" customFormat="false" ht="12.8" hidden="false" customHeight="false" outlineLevel="0" collapsed="false">
      <c r="E1286" s="0" t="s">
        <v>2093</v>
      </c>
    </row>
    <row r="1287" customFormat="false" ht="12.8" hidden="false" customHeight="false" outlineLevel="0" collapsed="false">
      <c r="E1287" s="0" t="s">
        <v>2094</v>
      </c>
    </row>
    <row r="1288" customFormat="false" ht="12.8" hidden="false" customHeight="false" outlineLevel="0" collapsed="false">
      <c r="E1288" s="0" t="s">
        <v>2095</v>
      </c>
    </row>
    <row r="1289" customFormat="false" ht="12.8" hidden="false" customHeight="false" outlineLevel="0" collapsed="false">
      <c r="B1289" s="0" t="str">
        <f aca="false">"1595"</f>
        <v>1595</v>
      </c>
      <c r="D1289" s="0" t="str">
        <f aca="false">"1669"</f>
        <v>1669</v>
      </c>
      <c r="E1289" s="0" t="s">
        <v>2096</v>
      </c>
    </row>
    <row r="1290" customFormat="false" ht="96.85" hidden="false" customHeight="false" outlineLevel="0" collapsed="false">
      <c r="E1290" s="0" t="s">
        <v>2097</v>
      </c>
      <c r="J1290" s="1" t="s">
        <v>2098</v>
      </c>
    </row>
    <row r="1291" customFormat="false" ht="12.8" hidden="false" customHeight="false" outlineLevel="0" collapsed="false">
      <c r="E1291" s="0" t="s">
        <v>2099</v>
      </c>
    </row>
    <row r="1292" customFormat="false" ht="12.8" hidden="false" customHeight="false" outlineLevel="0" collapsed="false">
      <c r="E1292" s="0" t="s">
        <v>2100</v>
      </c>
    </row>
    <row r="1293" customFormat="false" ht="12.8" hidden="false" customHeight="false" outlineLevel="0" collapsed="false">
      <c r="E1293" s="0" t="s">
        <v>2101</v>
      </c>
    </row>
    <row r="1294" customFormat="false" ht="12.8" hidden="false" customHeight="false" outlineLevel="0" collapsed="false">
      <c r="E1294" s="0" t="s">
        <v>2102</v>
      </c>
    </row>
    <row r="1295" customFormat="false" ht="12.8" hidden="false" customHeight="false" outlineLevel="0" collapsed="false">
      <c r="E1295" s="0" t="s">
        <v>2103</v>
      </c>
    </row>
    <row r="1296" customFormat="false" ht="12.8" hidden="false" customHeight="false" outlineLevel="0" collapsed="false">
      <c r="E1296" s="0" t="s">
        <v>2104</v>
      </c>
    </row>
    <row r="1297" customFormat="false" ht="12.8" hidden="false" customHeight="false" outlineLevel="0" collapsed="false">
      <c r="E1297" s="0" t="s">
        <v>2105</v>
      </c>
    </row>
    <row r="1298" customFormat="false" ht="12.8" hidden="false" customHeight="false" outlineLevel="0" collapsed="false">
      <c r="E1298" s="0" t="s">
        <v>2106</v>
      </c>
    </row>
    <row r="1299" customFormat="false" ht="12.8" hidden="false" customHeight="false" outlineLevel="0" collapsed="false">
      <c r="E1299" s="0" t="s">
        <v>2107</v>
      </c>
    </row>
    <row r="1300" customFormat="false" ht="12.8" hidden="false" customHeight="false" outlineLevel="0" collapsed="false">
      <c r="E1300" s="0" t="s">
        <v>2108</v>
      </c>
    </row>
    <row r="1301" customFormat="false" ht="86.25" hidden="false" customHeight="false" outlineLevel="0" collapsed="false">
      <c r="E1301" s="0" t="s">
        <v>2109</v>
      </c>
      <c r="J1301" s="1" t="s">
        <v>2110</v>
      </c>
    </row>
    <row r="1302" customFormat="false" ht="12.8" hidden="false" customHeight="false" outlineLevel="0" collapsed="false">
      <c r="E1302" s="0" t="s">
        <v>2111</v>
      </c>
    </row>
    <row r="1303" customFormat="false" ht="12.8" hidden="false" customHeight="false" outlineLevel="0" collapsed="false">
      <c r="E1303" s="0" t="s">
        <v>2112</v>
      </c>
    </row>
    <row r="1304" customFormat="false" ht="12.8" hidden="false" customHeight="false" outlineLevel="0" collapsed="false">
      <c r="E1304" s="0" t="s">
        <v>2113</v>
      </c>
    </row>
    <row r="1305" customFormat="false" ht="33.1" hidden="false" customHeight="false" outlineLevel="0" collapsed="false">
      <c r="E1305" s="0" t="s">
        <v>2114</v>
      </c>
      <c r="J1305" s="1" t="s">
        <v>2115</v>
      </c>
    </row>
    <row r="1306" customFormat="false" ht="12.8" hidden="false" customHeight="false" outlineLevel="0" collapsed="false">
      <c r="E1306" s="0" t="s">
        <v>2116</v>
      </c>
    </row>
    <row r="1307" customFormat="false" ht="12.8" hidden="false" customHeight="false" outlineLevel="0" collapsed="false">
      <c r="E1307" s="0" t="s">
        <v>2117</v>
      </c>
    </row>
    <row r="1308" customFormat="false" ht="12.8" hidden="false" customHeight="false" outlineLevel="0" collapsed="false">
      <c r="E1308" s="0" t="s">
        <v>2118</v>
      </c>
    </row>
    <row r="1309" customFormat="false" ht="12.8" hidden="false" customHeight="false" outlineLevel="0" collapsed="false">
      <c r="E1309" s="0" t="s">
        <v>2119</v>
      </c>
    </row>
    <row r="1310" customFormat="false" ht="12.8" hidden="false" customHeight="false" outlineLevel="0" collapsed="false">
      <c r="E1310" s="0" t="s">
        <v>2120</v>
      </c>
    </row>
    <row r="1311" customFormat="false" ht="12.8" hidden="false" customHeight="false" outlineLevel="0" collapsed="false">
      <c r="E1311" s="0" t="s">
        <v>2121</v>
      </c>
    </row>
    <row r="1312" customFormat="false" ht="12.8" hidden="false" customHeight="false" outlineLevel="0" collapsed="false">
      <c r="E1312" s="0" t="s">
        <v>2122</v>
      </c>
    </row>
    <row r="1313" customFormat="false" ht="12.8" hidden="false" customHeight="false" outlineLevel="0" collapsed="false">
      <c r="E1313" s="0" t="s">
        <v>2123</v>
      </c>
    </row>
    <row r="1314" customFormat="false" ht="12.8" hidden="false" customHeight="false" outlineLevel="0" collapsed="false">
      <c r="E1314" s="0" t="s">
        <v>2124</v>
      </c>
    </row>
    <row r="1315" customFormat="false" ht="12.8" hidden="false" customHeight="false" outlineLevel="0" collapsed="false">
      <c r="E1315" s="0" t="s">
        <v>2125</v>
      </c>
    </row>
    <row r="1316" customFormat="false" ht="12.8" hidden="false" customHeight="false" outlineLevel="0" collapsed="false">
      <c r="E1316" s="0" t="s">
        <v>2126</v>
      </c>
    </row>
    <row r="1317" customFormat="false" ht="12.8" hidden="false" customHeight="false" outlineLevel="0" collapsed="false">
      <c r="E1317" s="0" t="s">
        <v>2127</v>
      </c>
    </row>
    <row r="1318" customFormat="false" ht="171.25" hidden="false" customHeight="false" outlineLevel="0" collapsed="false">
      <c r="E1318" s="0" t="s">
        <v>2128</v>
      </c>
      <c r="J1318" s="1" t="s">
        <v>2129</v>
      </c>
    </row>
    <row r="1319" customFormat="false" ht="12.8" hidden="false" customHeight="false" outlineLevel="0" collapsed="false">
      <c r="E1319" s="0" t="s">
        <v>2130</v>
      </c>
    </row>
    <row r="1320" customFormat="false" ht="12.8" hidden="false" customHeight="false" outlineLevel="0" collapsed="false">
      <c r="E1320" s="0" t="s">
        <v>2131</v>
      </c>
    </row>
    <row r="1321" customFormat="false" ht="12.8" hidden="false" customHeight="false" outlineLevel="0" collapsed="false">
      <c r="E1321" s="0" t="s">
        <v>2132</v>
      </c>
    </row>
    <row r="1322" customFormat="false" ht="12.8" hidden="false" customHeight="false" outlineLevel="0" collapsed="false">
      <c r="E1322" s="0" t="s">
        <v>2133</v>
      </c>
    </row>
    <row r="1323" customFormat="false" ht="12.8" hidden="false" customHeight="false" outlineLevel="0" collapsed="false">
      <c r="E1323" s="0" t="s">
        <v>2134</v>
      </c>
    </row>
    <row r="1324" customFormat="false" ht="12.8" hidden="false" customHeight="false" outlineLevel="0" collapsed="false">
      <c r="E1324" s="0" t="s">
        <v>2135</v>
      </c>
    </row>
    <row r="1325" customFormat="false" ht="22.5" hidden="false" customHeight="false" outlineLevel="0" collapsed="false">
      <c r="E1325" s="0" t="s">
        <v>2136</v>
      </c>
      <c r="J1325" s="1" t="s">
        <v>2137</v>
      </c>
    </row>
    <row r="1326" customFormat="false" ht="12.8" hidden="false" customHeight="false" outlineLevel="0" collapsed="false">
      <c r="E1326" s="0" t="s">
        <v>2138</v>
      </c>
    </row>
    <row r="1327" customFormat="false" ht="12.8" hidden="false" customHeight="false" outlineLevel="0" collapsed="false">
      <c r="E1327" s="0" t="s">
        <v>2139</v>
      </c>
    </row>
    <row r="1328" customFormat="false" ht="12.8" hidden="false" customHeight="false" outlineLevel="0" collapsed="false">
      <c r="E1328" s="0" t="s">
        <v>2140</v>
      </c>
    </row>
    <row r="1329" customFormat="false" ht="12.8" hidden="false" customHeight="false" outlineLevel="0" collapsed="false">
      <c r="E1329" s="0" t="s">
        <v>2141</v>
      </c>
    </row>
    <row r="1330" customFormat="false" ht="12.8" hidden="false" customHeight="false" outlineLevel="0" collapsed="false">
      <c r="E1330" s="0" t="s">
        <v>2142</v>
      </c>
    </row>
    <row r="1331" customFormat="false" ht="12.8" hidden="false" customHeight="false" outlineLevel="0" collapsed="false">
      <c r="E1331" s="0" t="s">
        <v>2143</v>
      </c>
    </row>
    <row r="1332" customFormat="false" ht="12.8" hidden="false" customHeight="false" outlineLevel="0" collapsed="false">
      <c r="E1332" s="0" t="s">
        <v>2144</v>
      </c>
    </row>
    <row r="1333" customFormat="false" ht="12.8" hidden="false" customHeight="false" outlineLevel="0" collapsed="false">
      <c r="E1333" s="0" t="s">
        <v>2145</v>
      </c>
    </row>
    <row r="1334" customFormat="false" ht="12.8" hidden="false" customHeight="false" outlineLevel="0" collapsed="false">
      <c r="E1334" s="0" t="s">
        <v>2146</v>
      </c>
    </row>
    <row r="1335" customFormat="false" ht="12.8" hidden="false" customHeight="false" outlineLevel="0" collapsed="false">
      <c r="E1335" s="0" t="s">
        <v>2147</v>
      </c>
    </row>
    <row r="1336" customFormat="false" ht="12.8" hidden="false" customHeight="false" outlineLevel="0" collapsed="false">
      <c r="E1336" s="0" t="s">
        <v>2148</v>
      </c>
    </row>
    <row r="1337" customFormat="false" ht="12.8" hidden="false" customHeight="false" outlineLevel="0" collapsed="false">
      <c r="E1337" s="0" t="s">
        <v>2149</v>
      </c>
    </row>
    <row r="1338" customFormat="false" ht="12.8" hidden="false" customHeight="false" outlineLevel="0" collapsed="false">
      <c r="E1338" s="0" t="s">
        <v>2150</v>
      </c>
    </row>
    <row r="1339" customFormat="false" ht="12.8" hidden="false" customHeight="false" outlineLevel="0" collapsed="false">
      <c r="E1339" s="0" t="s">
        <v>2151</v>
      </c>
    </row>
    <row r="1340" customFormat="false" ht="12.8" hidden="false" customHeight="false" outlineLevel="0" collapsed="false">
      <c r="E1340" s="0" t="s">
        <v>2152</v>
      </c>
    </row>
    <row r="1341" customFormat="false" ht="12.8" hidden="false" customHeight="false" outlineLevel="0" collapsed="false">
      <c r="E1341" s="0" t="s">
        <v>2153</v>
      </c>
    </row>
    <row r="1342" customFormat="false" ht="12.8" hidden="false" customHeight="false" outlineLevel="0" collapsed="false">
      <c r="E1342" s="0" t="s">
        <v>2154</v>
      </c>
    </row>
    <row r="1343" customFormat="false" ht="12.8" hidden="false" customHeight="false" outlineLevel="0" collapsed="false">
      <c r="E1343" s="0" t="s">
        <v>2155</v>
      </c>
    </row>
    <row r="1344" customFormat="false" ht="12.8" hidden="false" customHeight="false" outlineLevel="0" collapsed="false">
      <c r="E1344" s="0" t="s">
        <v>2156</v>
      </c>
    </row>
    <row r="1345" customFormat="false" ht="12.8" hidden="false" customHeight="false" outlineLevel="0" collapsed="false">
      <c r="E1345" s="0" t="s">
        <v>2157</v>
      </c>
    </row>
    <row r="1346" customFormat="false" ht="12.8" hidden="false" customHeight="false" outlineLevel="0" collapsed="false">
      <c r="E1346" s="0" t="s">
        <v>2158</v>
      </c>
    </row>
    <row r="1347" customFormat="false" ht="12.8" hidden="false" customHeight="false" outlineLevel="0" collapsed="false">
      <c r="E1347" s="0" t="s">
        <v>2159</v>
      </c>
    </row>
    <row r="1348" customFormat="false" ht="12.8" hidden="false" customHeight="false" outlineLevel="0" collapsed="false">
      <c r="E1348" s="0" t="s">
        <v>2160</v>
      </c>
    </row>
    <row r="1349" customFormat="false" ht="12.8" hidden="false" customHeight="false" outlineLevel="0" collapsed="false">
      <c r="E1349" s="0" t="s">
        <v>2161</v>
      </c>
    </row>
    <row r="1350" customFormat="false" ht="12.8" hidden="false" customHeight="false" outlineLevel="0" collapsed="false">
      <c r="B1350" s="0" t="str">
        <f aca="false">"1639"</f>
        <v>1639</v>
      </c>
      <c r="D1350" s="0" t="str">
        <f aca="false">"1699"</f>
        <v>1699</v>
      </c>
      <c r="E1350" s="0" t="s">
        <v>2162</v>
      </c>
    </row>
    <row r="1351" customFormat="false" ht="160.6" hidden="false" customHeight="false" outlineLevel="0" collapsed="false">
      <c r="E1351" s="0" t="s">
        <v>2163</v>
      </c>
      <c r="J1351" s="1" t="s">
        <v>2164</v>
      </c>
    </row>
    <row r="1352" customFormat="false" ht="12.8" hidden="false" customHeight="false" outlineLevel="0" collapsed="false">
      <c r="E1352" s="0" t="s">
        <v>2165</v>
      </c>
    </row>
    <row r="1353" customFormat="false" ht="12.8" hidden="false" customHeight="false" outlineLevel="0" collapsed="false">
      <c r="E1353" s="0" t="s">
        <v>2166</v>
      </c>
    </row>
    <row r="1354" customFormat="false" ht="213.75" hidden="false" customHeight="false" outlineLevel="0" collapsed="false">
      <c r="E1354" s="0" t="s">
        <v>2167</v>
      </c>
      <c r="J1354" s="1" t="s">
        <v>2168</v>
      </c>
    </row>
    <row r="1355" customFormat="false" ht="128.75" hidden="false" customHeight="false" outlineLevel="0" collapsed="false">
      <c r="E1355" s="0" t="s">
        <v>2169</v>
      </c>
      <c r="J1355" s="1" t="s">
        <v>2170</v>
      </c>
    </row>
    <row r="1356" customFormat="false" ht="43.75" hidden="false" customHeight="false" outlineLevel="0" collapsed="false">
      <c r="E1356" s="0" t="s">
        <v>2171</v>
      </c>
      <c r="J1356" s="1" t="s">
        <v>2172</v>
      </c>
    </row>
    <row r="1357" customFormat="false" ht="43.75" hidden="false" customHeight="false" outlineLevel="0" collapsed="false">
      <c r="J1357" s="1" t="s">
        <v>2173</v>
      </c>
    </row>
    <row r="1358" customFormat="false" ht="383.1" hidden="false" customHeight="false" outlineLevel="0" collapsed="false">
      <c r="E1358" s="0" t="s">
        <v>2174</v>
      </c>
      <c r="J1358" s="1" t="s">
        <v>2175</v>
      </c>
      <c r="L1358" s="0" t="s">
        <v>2176</v>
      </c>
    </row>
    <row r="1359" customFormat="false" ht="12.8" hidden="false" customHeight="false" outlineLevel="0" collapsed="false">
      <c r="E1359" s="0" t="s">
        <v>2177</v>
      </c>
    </row>
    <row r="1360" customFormat="false" ht="86.25" hidden="false" customHeight="false" outlineLevel="0" collapsed="false">
      <c r="E1360" s="0" t="s">
        <v>2178</v>
      </c>
      <c r="J1360" s="1" t="s">
        <v>2179</v>
      </c>
    </row>
    <row r="1361" customFormat="false" ht="12.8" hidden="false" customHeight="false" outlineLevel="0" collapsed="false">
      <c r="E1361" s="0" t="s">
        <v>2180</v>
      </c>
      <c r="L1361" s="0" t="s">
        <v>2181</v>
      </c>
    </row>
    <row r="1362" customFormat="false" ht="12.8" hidden="false" customHeight="false" outlineLevel="0" collapsed="false">
      <c r="E1362" s="0" t="s">
        <v>2182</v>
      </c>
    </row>
    <row r="1363" customFormat="false" ht="12.8" hidden="false" customHeight="false" outlineLevel="0" collapsed="false">
      <c r="E1363" s="0" t="s">
        <v>2183</v>
      </c>
    </row>
    <row r="1364" customFormat="false" ht="12.8" hidden="false" customHeight="false" outlineLevel="0" collapsed="false">
      <c r="J1364" s="0" t="s">
        <v>2184</v>
      </c>
    </row>
    <row r="1365" customFormat="false" ht="65" hidden="false" customHeight="false" outlineLevel="0" collapsed="false">
      <c r="E1365" s="0" t="s">
        <v>2185</v>
      </c>
      <c r="J1365" s="1" t="s">
        <v>2186</v>
      </c>
      <c r="L1365" s="0" t="s">
        <v>1921</v>
      </c>
    </row>
    <row r="1366" customFormat="false" ht="12.8" hidden="false" customHeight="false" outlineLevel="0" collapsed="false">
      <c r="B1366" s="0" t="s">
        <v>2187</v>
      </c>
      <c r="C1366" s="0" t="s">
        <v>33</v>
      </c>
      <c r="D1366" s="0" t="str">
        <f aca="false">"1705"</f>
        <v>1705</v>
      </c>
      <c r="E1366" s="0" t="s">
        <v>2188</v>
      </c>
      <c r="F1366" s="0" t="s">
        <v>2189</v>
      </c>
      <c r="J1366" s="0" t="s">
        <v>2190</v>
      </c>
      <c r="L1366" s="0" t="s">
        <v>1921</v>
      </c>
    </row>
    <row r="1367" customFormat="false" ht="43.75" hidden="false" customHeight="false" outlineLevel="0" collapsed="false">
      <c r="A1367" s="0" t="s">
        <v>2191</v>
      </c>
      <c r="B1367" s="0" t="str">
        <f aca="false">"21.07.1604"</f>
        <v>21.07.1604</v>
      </c>
      <c r="C1367" s="0" t="s">
        <v>33</v>
      </c>
      <c r="D1367" s="0" t="str">
        <f aca="false">"06.06.1686"</f>
        <v>06.06.1686</v>
      </c>
      <c r="E1367" s="0" t="s">
        <v>2192</v>
      </c>
      <c r="F1367" s="1" t="s">
        <v>39</v>
      </c>
      <c r="J1367" s="1" t="s">
        <v>2193</v>
      </c>
    </row>
    <row r="1368" customFormat="false" ht="12.8" hidden="false" customHeight="false" outlineLevel="0" collapsed="false">
      <c r="A1368" s="0" t="s">
        <v>2194</v>
      </c>
      <c r="E1368" s="0" t="s">
        <v>2195</v>
      </c>
    </row>
    <row r="1369" customFormat="false" ht="12.8" hidden="false" customHeight="false" outlineLevel="0" collapsed="false">
      <c r="E1369" s="0" t="s">
        <v>2196</v>
      </c>
    </row>
    <row r="1370" customFormat="false" ht="12.8" hidden="false" customHeight="false" outlineLevel="0" collapsed="false">
      <c r="E1370" s="0" t="s">
        <v>2197</v>
      </c>
    </row>
    <row r="1371" customFormat="false" ht="12.8" hidden="false" customHeight="false" outlineLevel="0" collapsed="false">
      <c r="E1371" s="0" t="s">
        <v>2198</v>
      </c>
    </row>
    <row r="1372" customFormat="false" ht="255.6" hidden="false" customHeight="false" outlineLevel="0" collapsed="false">
      <c r="E1372" s="0" t="s">
        <v>2199</v>
      </c>
      <c r="J1372" s="1" t="s">
        <v>2200</v>
      </c>
      <c r="L1372" s="0" t="s">
        <v>332</v>
      </c>
    </row>
    <row r="1373" customFormat="false" ht="139.35" hidden="false" customHeight="false" outlineLevel="0" collapsed="false">
      <c r="E1373" s="0" t="s">
        <v>2201</v>
      </c>
      <c r="J1373" s="1" t="s">
        <v>2202</v>
      </c>
      <c r="L1373" s="0" t="s">
        <v>332</v>
      </c>
    </row>
    <row r="1374" customFormat="false" ht="12.8" hidden="false" customHeight="false" outlineLevel="0" collapsed="false">
      <c r="E1374" s="0" t="s">
        <v>2203</v>
      </c>
    </row>
    <row r="1375" customFormat="false" ht="12.8" hidden="false" customHeight="false" outlineLevel="0" collapsed="false">
      <c r="E1375" s="0" t="s">
        <v>2204</v>
      </c>
    </row>
    <row r="1376" customFormat="false" ht="12.8" hidden="false" customHeight="false" outlineLevel="0" collapsed="false">
      <c r="E1376" s="0" t="s">
        <v>2205</v>
      </c>
    </row>
    <row r="1377" customFormat="false" ht="12.8" hidden="false" customHeight="false" outlineLevel="0" collapsed="false">
      <c r="E1377" s="0" t="s">
        <v>2206</v>
      </c>
      <c r="J1377" s="0" t="s">
        <v>2207</v>
      </c>
    </row>
    <row r="1378" customFormat="false" ht="12.8" hidden="false" customHeight="false" outlineLevel="0" collapsed="false">
      <c r="E1378" s="0" t="s">
        <v>2208</v>
      </c>
      <c r="J1378" s="0" t="s">
        <v>2209</v>
      </c>
    </row>
    <row r="1379" customFormat="false" ht="12.8" hidden="false" customHeight="false" outlineLevel="0" collapsed="false">
      <c r="E1379" s="0" t="s">
        <v>2210</v>
      </c>
    </row>
    <row r="1380" customFormat="false" ht="12.8" hidden="false" customHeight="false" outlineLevel="0" collapsed="false">
      <c r="E1380" s="0" t="s">
        <v>2211</v>
      </c>
    </row>
    <row r="1381" customFormat="false" ht="22.5" hidden="false" customHeight="false" outlineLevel="0" collapsed="false">
      <c r="E1381" s="0" t="s">
        <v>2212</v>
      </c>
      <c r="J1381" s="1" t="s">
        <v>2213</v>
      </c>
    </row>
    <row r="1382" customFormat="false" ht="12.8" hidden="false" customHeight="false" outlineLevel="0" collapsed="false">
      <c r="E1382" s="0" t="s">
        <v>2214</v>
      </c>
    </row>
    <row r="1384" customFormat="false" ht="12.8" hidden="false" customHeight="false" outlineLevel="0" collapsed="false">
      <c r="E1384" s="0" t="s">
        <v>2215</v>
      </c>
    </row>
    <row r="1385" customFormat="false" ht="12.8" hidden="false" customHeight="false" outlineLevel="0" collapsed="false">
      <c r="E1385" s="0" t="s">
        <v>2216</v>
      </c>
    </row>
    <row r="1386" customFormat="false" ht="54.35" hidden="false" customHeight="false" outlineLevel="0" collapsed="false">
      <c r="E1386" s="0" t="s">
        <v>2217</v>
      </c>
      <c r="J1386" s="1" t="s">
        <v>2218</v>
      </c>
    </row>
    <row r="1387" customFormat="false" ht="12.8" hidden="false" customHeight="false" outlineLevel="0" collapsed="false">
      <c r="E1387" s="0" t="s">
        <v>2219</v>
      </c>
    </row>
    <row r="1388" customFormat="false" ht="500" hidden="false" customHeight="false" outlineLevel="0" collapsed="false">
      <c r="J1388" s="1" t="s">
        <v>2220</v>
      </c>
    </row>
    <row r="1389" customFormat="false" ht="436.25" hidden="false" customHeight="false" outlineLevel="0" collapsed="false">
      <c r="E1389" s="0" t="s">
        <v>2221</v>
      </c>
      <c r="J1389" s="1" t="s">
        <v>2222</v>
      </c>
    </row>
    <row r="1390" customFormat="false" ht="33.1" hidden="false" customHeight="false" outlineLevel="0" collapsed="false">
      <c r="E1390" s="0" t="s">
        <v>2223</v>
      </c>
      <c r="J1390" s="1" t="s">
        <v>2224</v>
      </c>
    </row>
    <row r="1391" customFormat="false" ht="203.1" hidden="false" customHeight="false" outlineLevel="0" collapsed="false">
      <c r="E1391" s="0" t="s">
        <v>2225</v>
      </c>
      <c r="J1391" s="1" t="s">
        <v>2226</v>
      </c>
    </row>
    <row r="1392" customFormat="false" ht="22.5" hidden="false" customHeight="false" outlineLevel="0" collapsed="false">
      <c r="E1392" s="0" t="s">
        <v>2227</v>
      </c>
      <c r="J1392" s="1" t="s">
        <v>2228</v>
      </c>
    </row>
    <row r="1393" customFormat="false" ht="22.5" hidden="false" customHeight="false" outlineLevel="0" collapsed="false">
      <c r="E1393" s="0" t="s">
        <v>2229</v>
      </c>
      <c r="J1393" s="1" t="s">
        <v>2230</v>
      </c>
      <c r="L1393" s="0" t="s">
        <v>2231</v>
      </c>
    </row>
    <row r="1394" customFormat="false" ht="12.8" hidden="false" customHeight="false" outlineLevel="0" collapsed="false">
      <c r="E1394" s="0" t="s">
        <v>2232</v>
      </c>
      <c r="J1394" s="0" t="s">
        <v>2233</v>
      </c>
      <c r="L1394" s="0" t="s">
        <v>2231</v>
      </c>
    </row>
    <row r="1395" customFormat="false" ht="12.8" hidden="false" customHeight="false" outlineLevel="0" collapsed="false">
      <c r="E1395" s="0" t="s">
        <v>2234</v>
      </c>
      <c r="J1395" s="0" t="s">
        <v>2235</v>
      </c>
      <c r="L1395" s="0" t="s">
        <v>2231</v>
      </c>
    </row>
    <row r="1396" customFormat="false" ht="139.35" hidden="false" customHeight="false" outlineLevel="0" collapsed="false">
      <c r="E1396" s="0" t="s">
        <v>2236</v>
      </c>
      <c r="J1396" s="1" t="s">
        <v>2237</v>
      </c>
    </row>
    <row r="1397" customFormat="false" ht="12.8" hidden="false" customHeight="false" outlineLevel="0" collapsed="false">
      <c r="E1397" s="0" t="s">
        <v>2238</v>
      </c>
      <c r="J1397" s="0" t="s">
        <v>2239</v>
      </c>
    </row>
    <row r="1398" customFormat="false" ht="22.5" hidden="false" customHeight="false" outlineLevel="0" collapsed="false">
      <c r="E1398" s="0" t="s">
        <v>2240</v>
      </c>
      <c r="J1398" s="1" t="s">
        <v>2241</v>
      </c>
    </row>
    <row r="1399" customFormat="false" ht="12.8" hidden="false" customHeight="false" outlineLevel="0" collapsed="false">
      <c r="E1399" s="0" t="s">
        <v>2242</v>
      </c>
      <c r="L1399" s="0" t="s">
        <v>2231</v>
      </c>
    </row>
    <row r="1400" customFormat="false" ht="12.8" hidden="false" customHeight="false" outlineLevel="0" collapsed="false">
      <c r="E1400" s="0" t="s">
        <v>2243</v>
      </c>
      <c r="L1400" s="0" t="s">
        <v>2231</v>
      </c>
    </row>
    <row r="1401" customFormat="false" ht="12.8" hidden="false" customHeight="false" outlineLevel="0" collapsed="false">
      <c r="E1401" s="0" t="s">
        <v>2244</v>
      </c>
      <c r="L1401" s="0" t="s">
        <v>2231</v>
      </c>
    </row>
    <row r="1402" customFormat="false" ht="12.8" hidden="false" customHeight="false" outlineLevel="0" collapsed="false">
      <c r="E1402" s="0" t="s">
        <v>2245</v>
      </c>
      <c r="L1402" s="0" t="s">
        <v>2231</v>
      </c>
    </row>
    <row r="1403" customFormat="false" ht="12.8" hidden="false" customHeight="false" outlineLevel="0" collapsed="false">
      <c r="E1403" s="0" t="s">
        <v>2246</v>
      </c>
      <c r="L1403" s="0" t="s">
        <v>2231</v>
      </c>
    </row>
    <row r="1404" customFormat="false" ht="12.8" hidden="false" customHeight="false" outlineLevel="0" collapsed="false">
      <c r="E1404" s="0" t="s">
        <v>2247</v>
      </c>
      <c r="L1404" s="0" t="s">
        <v>2231</v>
      </c>
    </row>
    <row r="1405" customFormat="false" ht="12.8" hidden="false" customHeight="false" outlineLevel="0" collapsed="false">
      <c r="E1405" s="0" t="s">
        <v>2248</v>
      </c>
      <c r="L1405" s="0" t="s">
        <v>2231</v>
      </c>
    </row>
    <row r="1406" customFormat="false" ht="12.8" hidden="false" customHeight="false" outlineLevel="0" collapsed="false">
      <c r="E1406" s="0" t="s">
        <v>2249</v>
      </c>
    </row>
    <row r="1407" customFormat="false" ht="12.8" hidden="false" customHeight="false" outlineLevel="0" collapsed="false">
      <c r="E1407" s="0" t="s">
        <v>2250</v>
      </c>
      <c r="L1407" s="0" t="s">
        <v>2251</v>
      </c>
    </row>
    <row r="1408" customFormat="false" ht="12.8" hidden="false" customHeight="false" outlineLevel="0" collapsed="false">
      <c r="E1408" s="0" t="s">
        <v>2252</v>
      </c>
      <c r="L1408" s="0" t="s">
        <v>2251</v>
      </c>
    </row>
    <row r="1409" customFormat="false" ht="12.8" hidden="false" customHeight="false" outlineLevel="0" collapsed="false">
      <c r="E1409" s="0" t="s">
        <v>2253</v>
      </c>
      <c r="L1409" s="0" t="s">
        <v>2251</v>
      </c>
    </row>
    <row r="1410" customFormat="false" ht="12.8" hidden="false" customHeight="false" outlineLevel="0" collapsed="false">
      <c r="E1410" s="0" t="s">
        <v>2254</v>
      </c>
      <c r="L1410" s="0" t="s">
        <v>2251</v>
      </c>
    </row>
    <row r="1411" customFormat="false" ht="12.8" hidden="false" customHeight="false" outlineLevel="0" collapsed="false">
      <c r="L1411" s="0" t="s">
        <v>2251</v>
      </c>
    </row>
    <row r="1412" customFormat="false" ht="1211.25" hidden="false" customHeight="false" outlineLevel="0" collapsed="false">
      <c r="E1412" s="0" t="s">
        <v>2255</v>
      </c>
      <c r="J1412" s="1" t="s">
        <v>2256</v>
      </c>
      <c r="L1412" s="1" t="s">
        <v>2257</v>
      </c>
    </row>
    <row r="1413" customFormat="false" ht="54.35" hidden="false" customHeight="false" outlineLevel="0" collapsed="false">
      <c r="E1413" s="0" t="s">
        <v>2258</v>
      </c>
      <c r="J1413" s="1" t="s">
        <v>2259</v>
      </c>
      <c r="L1413" s="0" t="s">
        <v>2251</v>
      </c>
    </row>
    <row r="1414" customFormat="false" ht="86.25" hidden="false" customHeight="false" outlineLevel="0" collapsed="false">
      <c r="J1414" s="1" t="s">
        <v>2260</v>
      </c>
      <c r="L1414" s="0" t="s">
        <v>2261</v>
      </c>
    </row>
    <row r="1415" customFormat="false" ht="224.35" hidden="false" customHeight="false" outlineLevel="0" collapsed="false">
      <c r="E1415" s="0" t="s">
        <v>2262</v>
      </c>
      <c r="J1415" s="1" t="s">
        <v>2263</v>
      </c>
      <c r="L1415" s="0" t="s">
        <v>2261</v>
      </c>
    </row>
    <row r="1416" customFormat="false" ht="12.8" hidden="false" customHeight="false" outlineLevel="0" collapsed="false">
      <c r="E1416" s="0" t="s">
        <v>2264</v>
      </c>
    </row>
    <row r="1417" customFormat="false" ht="160.6" hidden="false" customHeight="false" outlineLevel="0" collapsed="false">
      <c r="E1417" s="0" t="s">
        <v>2265</v>
      </c>
      <c r="J1417" s="1" t="s">
        <v>2266</v>
      </c>
    </row>
    <row r="1418" customFormat="false" ht="12.8" hidden="false" customHeight="false" outlineLevel="0" collapsed="false">
      <c r="E1418" s="0" t="s">
        <v>2267</v>
      </c>
      <c r="J1418" s="0" t="s">
        <v>2268</v>
      </c>
    </row>
    <row r="1419" customFormat="false" ht="150" hidden="false" customHeight="false" outlineLevel="0" collapsed="false">
      <c r="E1419" s="0" t="s">
        <v>2269</v>
      </c>
      <c r="J1419" s="1" t="s">
        <v>2270</v>
      </c>
    </row>
    <row r="1420" customFormat="false" ht="12.8" hidden="false" customHeight="false" outlineLevel="0" collapsed="false">
      <c r="E1420" s="0" t="s">
        <v>2271</v>
      </c>
    </row>
    <row r="1421" customFormat="false" ht="33.1" hidden="false" customHeight="false" outlineLevel="0" collapsed="false">
      <c r="E1421" s="0" t="s">
        <v>2272</v>
      </c>
      <c r="J1421" s="1" t="s">
        <v>2273</v>
      </c>
    </row>
    <row r="1422" customFormat="false" ht="12.8" hidden="false" customHeight="false" outlineLevel="0" collapsed="false">
      <c r="E1422" s="0" t="s">
        <v>2274</v>
      </c>
      <c r="J1422" s="0" t="s">
        <v>2275</v>
      </c>
    </row>
    <row r="1423" customFormat="false" ht="12.8" hidden="false" customHeight="false" outlineLevel="0" collapsed="false">
      <c r="E1423" s="0" t="s">
        <v>2276</v>
      </c>
    </row>
    <row r="1424" customFormat="false" ht="54.35" hidden="false" customHeight="false" outlineLevel="0" collapsed="false">
      <c r="J1424" s="1" t="s">
        <v>2277</v>
      </c>
      <c r="L1424" s="0" t="s">
        <v>1177</v>
      </c>
    </row>
    <row r="1425" customFormat="false" ht="224.35" hidden="false" customHeight="false" outlineLevel="0" collapsed="false">
      <c r="E1425" s="0" t="s">
        <v>2278</v>
      </c>
      <c r="J1425" s="1" t="s">
        <v>2279</v>
      </c>
      <c r="L1425" s="0" t="s">
        <v>1177</v>
      </c>
    </row>
    <row r="1426" customFormat="false" ht="319.35" hidden="false" customHeight="false" outlineLevel="0" collapsed="false">
      <c r="E1426" s="0" t="s">
        <v>2280</v>
      </c>
      <c r="J1426" s="1" t="s">
        <v>2281</v>
      </c>
      <c r="L1426" s="0" t="s">
        <v>1177</v>
      </c>
    </row>
    <row r="1427" customFormat="false" ht="43.75" hidden="false" customHeight="false" outlineLevel="0" collapsed="false">
      <c r="E1427" s="0" t="s">
        <v>2282</v>
      </c>
      <c r="J1427" s="1" t="s">
        <v>2283</v>
      </c>
      <c r="L1427" s="0" t="s">
        <v>1177</v>
      </c>
    </row>
    <row r="1428" customFormat="false" ht="1200.6" hidden="false" customHeight="false" outlineLevel="0" collapsed="false">
      <c r="E1428" s="0" t="s">
        <v>2284</v>
      </c>
      <c r="J1428" s="1" t="s">
        <v>2285</v>
      </c>
      <c r="L1428" s="1" t="s">
        <v>2286</v>
      </c>
    </row>
    <row r="1429" customFormat="false" ht="12.8" hidden="false" customHeight="false" outlineLevel="0" collapsed="false">
      <c r="E1429" s="0" t="s">
        <v>2287</v>
      </c>
    </row>
    <row r="1430" customFormat="false" ht="245.6" hidden="false" customHeight="false" outlineLevel="0" collapsed="false">
      <c r="E1430" s="0" t="s">
        <v>2288</v>
      </c>
      <c r="J1430" s="1" t="s">
        <v>2289</v>
      </c>
    </row>
    <row r="1431" customFormat="false" ht="203.1" hidden="false" customHeight="false" outlineLevel="0" collapsed="false">
      <c r="E1431" s="0" t="s">
        <v>2290</v>
      </c>
      <c r="J1431" s="1" t="s">
        <v>2291</v>
      </c>
    </row>
    <row r="1432" customFormat="false" ht="139.35" hidden="false" customHeight="false" outlineLevel="0" collapsed="false">
      <c r="E1432" s="0" t="s">
        <v>2292</v>
      </c>
      <c r="J1432" s="1" t="s">
        <v>2293</v>
      </c>
    </row>
    <row r="1433" customFormat="false" ht="22.5" hidden="false" customHeight="false" outlineLevel="0" collapsed="false">
      <c r="E1433" s="0" t="s">
        <v>2294</v>
      </c>
      <c r="J1433" s="1" t="s">
        <v>2295</v>
      </c>
    </row>
    <row r="1434" customFormat="false" ht="86.25" hidden="false" customHeight="false" outlineLevel="0" collapsed="false">
      <c r="E1434" s="0" t="s">
        <v>2296</v>
      </c>
      <c r="J1434" s="1" t="s">
        <v>2297</v>
      </c>
    </row>
    <row r="1435" customFormat="false" ht="43.75" hidden="false" customHeight="false" outlineLevel="0" collapsed="false">
      <c r="J1435" s="1" t="s">
        <v>2298</v>
      </c>
    </row>
    <row r="1436" customFormat="false" ht="118.1" hidden="false" customHeight="false" outlineLevel="0" collapsed="false">
      <c r="J1436" s="1" t="s">
        <v>2299</v>
      </c>
      <c r="L1436" s="0" t="s">
        <v>1752</v>
      </c>
    </row>
    <row r="1437" customFormat="false" ht="1805" hidden="false" customHeight="false" outlineLevel="0" collapsed="false">
      <c r="J1437" s="1" t="s">
        <v>2300</v>
      </c>
      <c r="L1437" s="1" t="s">
        <v>2301</v>
      </c>
    </row>
    <row r="1438" customFormat="false" ht="1200.6" hidden="false" customHeight="false" outlineLevel="0" collapsed="false">
      <c r="E1438" s="0" t="s">
        <v>2302</v>
      </c>
      <c r="J1438" s="1" t="s">
        <v>2303</v>
      </c>
      <c r="L1438" s="1" t="s">
        <v>2304</v>
      </c>
    </row>
    <row r="1439" customFormat="false" ht="224.35" hidden="false" customHeight="false" outlineLevel="0" collapsed="false">
      <c r="E1439" s="0" t="s">
        <v>2305</v>
      </c>
      <c r="J1439" s="1" t="s">
        <v>2306</v>
      </c>
    </row>
    <row r="1440" customFormat="false" ht="12.8" hidden="false" customHeight="false" outlineLevel="0" collapsed="false">
      <c r="E1440" s="0" t="s">
        <v>2307</v>
      </c>
    </row>
    <row r="1441" customFormat="false" ht="139.35" hidden="false" customHeight="false" outlineLevel="0" collapsed="false">
      <c r="E1441" s="0" t="s">
        <v>2308</v>
      </c>
      <c r="J1441" s="1" t="s">
        <v>2309</v>
      </c>
    </row>
    <row r="1442" customFormat="false" ht="12.8" hidden="false" customHeight="false" outlineLevel="0" collapsed="false">
      <c r="E1442" s="0" t="s">
        <v>2310</v>
      </c>
    </row>
    <row r="1443" customFormat="false" ht="22.5" hidden="false" customHeight="false" outlineLevel="0" collapsed="false">
      <c r="E1443" s="0" t="s">
        <v>2311</v>
      </c>
      <c r="J1443" s="1" t="s">
        <v>2312</v>
      </c>
      <c r="L1443" s="0" t="s">
        <v>2313</v>
      </c>
    </row>
    <row r="1444" customFormat="false" ht="43.75" hidden="false" customHeight="false" outlineLevel="0" collapsed="false">
      <c r="E1444" s="0" t="s">
        <v>2314</v>
      </c>
      <c r="J1444" s="1" t="s">
        <v>2315</v>
      </c>
      <c r="L1444" s="0" t="s">
        <v>2313</v>
      </c>
    </row>
    <row r="1445" customFormat="false" ht="12.8" hidden="false" customHeight="false" outlineLevel="0" collapsed="false">
      <c r="E1445" s="0" t="s">
        <v>2316</v>
      </c>
      <c r="L1445" s="0" t="s">
        <v>2313</v>
      </c>
    </row>
    <row r="1446" customFormat="false" ht="12.8" hidden="false" customHeight="false" outlineLevel="0" collapsed="false">
      <c r="E1446" s="0" t="s">
        <v>2317</v>
      </c>
      <c r="L1446" s="0" t="s">
        <v>2313</v>
      </c>
    </row>
    <row r="1447" customFormat="false" ht="12.8" hidden="false" customHeight="false" outlineLevel="0" collapsed="false">
      <c r="E1447" s="0" t="s">
        <v>2318</v>
      </c>
      <c r="L1447" s="0" t="s">
        <v>2313</v>
      </c>
    </row>
    <row r="1448" customFormat="false" ht="12.8" hidden="false" customHeight="false" outlineLevel="0" collapsed="false">
      <c r="E1448" s="0" t="s">
        <v>2319</v>
      </c>
      <c r="L1448" s="0" t="s">
        <v>2313</v>
      </c>
    </row>
    <row r="1449" customFormat="false" ht="12.8" hidden="false" customHeight="false" outlineLevel="0" collapsed="false">
      <c r="E1449" s="0" t="s">
        <v>2320</v>
      </c>
    </row>
    <row r="1450" customFormat="false" ht="12.8" hidden="false" customHeight="false" outlineLevel="0" collapsed="false">
      <c r="E1450" s="0" t="s">
        <v>2321</v>
      </c>
    </row>
    <row r="1451" customFormat="false" ht="12.8" hidden="false" customHeight="false" outlineLevel="0" collapsed="false">
      <c r="E1451" s="0" t="s">
        <v>2322</v>
      </c>
    </row>
    <row r="1452" customFormat="false" ht="12.8" hidden="false" customHeight="false" outlineLevel="0" collapsed="false">
      <c r="E1452" s="0" t="s">
        <v>2323</v>
      </c>
    </row>
    <row r="1453" customFormat="false" ht="22.5" hidden="false" customHeight="false" outlineLevel="0" collapsed="false">
      <c r="E1453" s="0" t="s">
        <v>2324</v>
      </c>
      <c r="J1453" s="1" t="s">
        <v>2325</v>
      </c>
      <c r="L1453" s="0" t="s">
        <v>2326</v>
      </c>
    </row>
    <row r="1454" customFormat="false" ht="128.75" hidden="false" customHeight="false" outlineLevel="0" collapsed="false">
      <c r="J1454" s="1" t="s">
        <v>2327</v>
      </c>
      <c r="L1454" s="0" t="s">
        <v>2326</v>
      </c>
    </row>
    <row r="1455" customFormat="false" ht="43.75" hidden="false" customHeight="false" outlineLevel="0" collapsed="false">
      <c r="E1455" s="0" t="s">
        <v>2328</v>
      </c>
      <c r="J1455" s="1" t="s">
        <v>2329</v>
      </c>
      <c r="L1455" s="0" t="s">
        <v>2330</v>
      </c>
    </row>
    <row r="1456" customFormat="false" ht="33.1" hidden="false" customHeight="false" outlineLevel="0" collapsed="false">
      <c r="E1456" s="0" t="s">
        <v>2331</v>
      </c>
      <c r="J1456" s="1" t="s">
        <v>2332</v>
      </c>
    </row>
    <row r="1457" customFormat="false" ht="12.8" hidden="false" customHeight="false" outlineLevel="0" collapsed="false">
      <c r="E1457" s="0" t="s">
        <v>2333</v>
      </c>
      <c r="J1457" s="0" t="s">
        <v>2334</v>
      </c>
    </row>
    <row r="1458" customFormat="false" ht="86.25" hidden="false" customHeight="false" outlineLevel="0" collapsed="false">
      <c r="E1458" s="0" t="s">
        <v>2335</v>
      </c>
      <c r="J1458" s="1" t="s">
        <v>2336</v>
      </c>
    </row>
    <row r="1459" customFormat="false" ht="22.5" hidden="false" customHeight="false" outlineLevel="0" collapsed="false">
      <c r="J1459" s="1" t="s">
        <v>2337</v>
      </c>
      <c r="L1459" s="0" t="s">
        <v>2338</v>
      </c>
    </row>
    <row r="1460" customFormat="false" ht="12.8" hidden="false" customHeight="false" outlineLevel="0" collapsed="false">
      <c r="E1460" s="0" t="s">
        <v>2339</v>
      </c>
      <c r="L1460" s="0" t="s">
        <v>2338</v>
      </c>
    </row>
    <row r="1461" customFormat="false" ht="22.5" hidden="false" customHeight="false" outlineLevel="0" collapsed="false">
      <c r="E1461" s="0" t="s">
        <v>2340</v>
      </c>
      <c r="J1461" s="1" t="s">
        <v>2341</v>
      </c>
      <c r="L1461" s="0" t="s">
        <v>2338</v>
      </c>
    </row>
    <row r="1462" customFormat="false" ht="12.8" hidden="false" customHeight="false" outlineLevel="0" collapsed="false">
      <c r="E1462" s="0" t="s">
        <v>2342</v>
      </c>
      <c r="J1462" s="0" t="s">
        <v>2343</v>
      </c>
      <c r="L1462" s="0" t="s">
        <v>2338</v>
      </c>
    </row>
    <row r="1463" customFormat="false" ht="12.8" hidden="false" customHeight="false" outlineLevel="0" collapsed="false">
      <c r="E1463" s="0" t="s">
        <v>2344</v>
      </c>
      <c r="L1463" s="0" t="s">
        <v>2338</v>
      </c>
    </row>
    <row r="1464" customFormat="false" ht="12.8" hidden="false" customHeight="false" outlineLevel="0" collapsed="false">
      <c r="E1464" s="0" t="s">
        <v>2345</v>
      </c>
      <c r="J1464" s="0" t="s">
        <v>2346</v>
      </c>
      <c r="L1464" s="0" t="s">
        <v>2338</v>
      </c>
    </row>
    <row r="1465" customFormat="false" ht="12.8" hidden="false" customHeight="false" outlineLevel="0" collapsed="false">
      <c r="E1465" s="0" t="s">
        <v>2347</v>
      </c>
      <c r="L1465" s="0" t="s">
        <v>2338</v>
      </c>
    </row>
    <row r="1466" customFormat="false" ht="118.1" hidden="false" customHeight="false" outlineLevel="0" collapsed="false">
      <c r="E1466" s="0" t="s">
        <v>2348</v>
      </c>
      <c r="J1466" s="1" t="s">
        <v>2349</v>
      </c>
      <c r="L1466" s="0" t="s">
        <v>2338</v>
      </c>
    </row>
    <row r="1467" customFormat="false" ht="12.8" hidden="false" customHeight="false" outlineLevel="0" collapsed="false">
      <c r="E1467" s="0" t="s">
        <v>2350</v>
      </c>
      <c r="L1467" s="0" t="s">
        <v>2338</v>
      </c>
    </row>
    <row r="1468" customFormat="false" ht="12.8" hidden="false" customHeight="false" outlineLevel="0" collapsed="false">
      <c r="E1468" s="0" t="s">
        <v>2351</v>
      </c>
    </row>
    <row r="1469" customFormat="false" ht="12.8" hidden="false" customHeight="false" outlineLevel="0" collapsed="false">
      <c r="E1469" s="0" t="s">
        <v>2352</v>
      </c>
    </row>
    <row r="1470" customFormat="false" ht="12.8" hidden="false" customHeight="false" outlineLevel="0" collapsed="false">
      <c r="E1470" s="0" t="s">
        <v>2353</v>
      </c>
    </row>
    <row r="1471" customFormat="false" ht="12.8" hidden="false" customHeight="false" outlineLevel="0" collapsed="false">
      <c r="E1471" s="0" t="s">
        <v>2354</v>
      </c>
      <c r="L1471" s="0" t="s">
        <v>2355</v>
      </c>
    </row>
    <row r="1472" customFormat="false" ht="22.5" hidden="false" customHeight="false" outlineLevel="0" collapsed="false">
      <c r="E1472" s="0" t="s">
        <v>2356</v>
      </c>
      <c r="J1472" s="1" t="s">
        <v>2357</v>
      </c>
    </row>
    <row r="1473" customFormat="false" ht="12.8" hidden="false" customHeight="false" outlineLevel="0" collapsed="false">
      <c r="E1473" s="0" t="s">
        <v>2358</v>
      </c>
      <c r="J1473" s="0" t="s">
        <v>2359</v>
      </c>
    </row>
    <row r="1474" customFormat="false" ht="75.6" hidden="false" customHeight="false" outlineLevel="0" collapsed="false">
      <c r="J1474" s="1" t="s">
        <v>2360</v>
      </c>
    </row>
    <row r="1475" customFormat="false" ht="1805" hidden="false" customHeight="false" outlineLevel="0" collapsed="false">
      <c r="J1475" s="1" t="s">
        <v>2361</v>
      </c>
      <c r="L1475" s="1" t="s">
        <v>2362</v>
      </c>
    </row>
    <row r="1476" customFormat="false" ht="181.85" hidden="false" customHeight="false" outlineLevel="0" collapsed="false">
      <c r="E1476" s="0" t="s">
        <v>2363</v>
      </c>
      <c r="J1476" s="1" t="s">
        <v>2364</v>
      </c>
      <c r="L1476" s="0" t="s">
        <v>1105</v>
      </c>
    </row>
    <row r="1477" customFormat="false" ht="12.8" hidden="false" customHeight="false" outlineLevel="0" collapsed="false">
      <c r="E1477" s="0" t="s">
        <v>2365</v>
      </c>
    </row>
    <row r="1478" customFormat="false" ht="12.8" hidden="false" customHeight="false" outlineLevel="0" collapsed="false">
      <c r="E1478" s="0" t="s">
        <v>2366</v>
      </c>
    </row>
    <row r="1479" customFormat="false" ht="12.8" hidden="false" customHeight="false" outlineLevel="0" collapsed="false">
      <c r="E1479" s="0" t="s">
        <v>2367</v>
      </c>
    </row>
    <row r="1480" customFormat="false" ht="12.8" hidden="false" customHeight="false" outlineLevel="0" collapsed="false">
      <c r="E1480" s="0" t="s">
        <v>2368</v>
      </c>
    </row>
    <row r="1481" customFormat="false" ht="12.8" hidden="false" customHeight="false" outlineLevel="0" collapsed="false">
      <c r="E1481" s="0" t="s">
        <v>2369</v>
      </c>
    </row>
    <row r="1482" customFormat="false" ht="12.8" hidden="false" customHeight="false" outlineLevel="0" collapsed="false">
      <c r="E1482" s="0" t="s">
        <v>2370</v>
      </c>
    </row>
    <row r="1483" customFormat="false" ht="12.8" hidden="false" customHeight="false" outlineLevel="0" collapsed="false">
      <c r="E1483" s="0" t="s">
        <v>2371</v>
      </c>
    </row>
    <row r="1484" customFormat="false" ht="12.8" hidden="false" customHeight="false" outlineLevel="0" collapsed="false">
      <c r="E1484" s="0" t="s">
        <v>2372</v>
      </c>
    </row>
    <row r="1485" customFormat="false" ht="12.8" hidden="false" customHeight="false" outlineLevel="0" collapsed="false">
      <c r="E1485" s="0" t="s">
        <v>2373</v>
      </c>
    </row>
    <row r="1486" customFormat="false" ht="12.8" hidden="false" customHeight="false" outlineLevel="0" collapsed="false">
      <c r="E1486" s="0" t="s">
        <v>2374</v>
      </c>
    </row>
    <row r="1487" customFormat="false" ht="12.8" hidden="false" customHeight="false" outlineLevel="0" collapsed="false">
      <c r="E1487" s="0" t="s">
        <v>2375</v>
      </c>
    </row>
    <row r="1488" customFormat="false" ht="12.8" hidden="false" customHeight="false" outlineLevel="0" collapsed="false">
      <c r="E1488" s="0" t="s">
        <v>2376</v>
      </c>
    </row>
    <row r="1489" customFormat="false" ht="12.8" hidden="false" customHeight="false" outlineLevel="0" collapsed="false">
      <c r="E1489" s="0" t="s">
        <v>2377</v>
      </c>
    </row>
    <row r="1490" customFormat="false" ht="12.8" hidden="false" customHeight="false" outlineLevel="0" collapsed="false">
      <c r="E1490" s="0" t="s">
        <v>2378</v>
      </c>
    </row>
    <row r="1491" customFormat="false" ht="12.8" hidden="false" customHeight="false" outlineLevel="0" collapsed="false">
      <c r="E1491" s="0" t="s">
        <v>2379</v>
      </c>
    </row>
    <row r="1492" customFormat="false" ht="12.8" hidden="false" customHeight="false" outlineLevel="0" collapsed="false">
      <c r="E1492" s="0" t="s">
        <v>2380</v>
      </c>
    </row>
    <row r="1493" customFormat="false" ht="12.8" hidden="false" customHeight="false" outlineLevel="0" collapsed="false">
      <c r="E1493" s="0" t="s">
        <v>2381</v>
      </c>
    </row>
    <row r="1494" customFormat="false" ht="12.8" hidden="false" customHeight="false" outlineLevel="0" collapsed="false">
      <c r="E1494" s="0" t="s">
        <v>2382</v>
      </c>
    </row>
    <row r="1495" customFormat="false" ht="12.8" hidden="false" customHeight="false" outlineLevel="0" collapsed="false">
      <c r="E1495" s="0" t="s">
        <v>2383</v>
      </c>
    </row>
    <row r="1496" customFormat="false" ht="12.8" hidden="false" customHeight="false" outlineLevel="0" collapsed="false">
      <c r="E1496" s="0" t="s">
        <v>2384</v>
      </c>
    </row>
    <row r="1497" customFormat="false" ht="12.8" hidden="false" customHeight="false" outlineLevel="0" collapsed="false">
      <c r="E1497" s="0" t="s">
        <v>2385</v>
      </c>
    </row>
    <row r="1498" customFormat="false" ht="12.8" hidden="false" customHeight="false" outlineLevel="0" collapsed="false">
      <c r="E1498" s="0" t="s">
        <v>2386</v>
      </c>
    </row>
    <row r="1499" customFormat="false" ht="12.8" hidden="false" customHeight="false" outlineLevel="0" collapsed="false">
      <c r="E1499" s="0" t="s">
        <v>2387</v>
      </c>
    </row>
    <row r="1500" customFormat="false" ht="12.8" hidden="false" customHeight="false" outlineLevel="0" collapsed="false">
      <c r="E1500" s="0" t="s">
        <v>2388</v>
      </c>
    </row>
    <row r="1501" customFormat="false" ht="128.75" hidden="false" customHeight="false" outlineLevel="0" collapsed="false">
      <c r="E1501" s="0" t="s">
        <v>2389</v>
      </c>
      <c r="J1501" s="1" t="s">
        <v>2390</v>
      </c>
    </row>
    <row r="1502" customFormat="false" ht="12.8" hidden="false" customHeight="false" outlineLevel="0" collapsed="false">
      <c r="E1502" s="0" t="s">
        <v>2391</v>
      </c>
    </row>
    <row r="1503" customFormat="false" ht="12.8" hidden="false" customHeight="false" outlineLevel="0" collapsed="false">
      <c r="E1503" s="0" t="s">
        <v>2392</v>
      </c>
    </row>
    <row r="1504" customFormat="false" ht="12.8" hidden="false" customHeight="false" outlineLevel="0" collapsed="false">
      <c r="E1504" s="0" t="s">
        <v>2393</v>
      </c>
    </row>
    <row r="1505" customFormat="false" ht="12.8" hidden="false" customHeight="false" outlineLevel="0" collapsed="false">
      <c r="E1505" s="0" t="s">
        <v>2394</v>
      </c>
    </row>
    <row r="1506" customFormat="false" ht="12.8" hidden="false" customHeight="false" outlineLevel="0" collapsed="false">
      <c r="E1506" s="0" t="s">
        <v>2395</v>
      </c>
    </row>
    <row r="1507" customFormat="false" ht="12.8" hidden="false" customHeight="false" outlineLevel="0" collapsed="false">
      <c r="E1507" s="0" t="s">
        <v>2396</v>
      </c>
    </row>
    <row r="1508" customFormat="false" ht="12.8" hidden="false" customHeight="false" outlineLevel="0" collapsed="false">
      <c r="E1508" s="0" t="s">
        <v>2397</v>
      </c>
    </row>
    <row r="1509" customFormat="false" ht="12.8" hidden="false" customHeight="false" outlineLevel="0" collapsed="false">
      <c r="E1509" s="0" t="s">
        <v>2398</v>
      </c>
    </row>
    <row r="1510" customFormat="false" ht="12.8" hidden="false" customHeight="false" outlineLevel="0" collapsed="false">
      <c r="E1510" s="0" t="s">
        <v>2399</v>
      </c>
    </row>
    <row r="1511" customFormat="false" ht="12.8" hidden="false" customHeight="false" outlineLevel="0" collapsed="false">
      <c r="E1511" s="0" t="s">
        <v>2400</v>
      </c>
    </row>
    <row r="1512" customFormat="false" ht="12.8" hidden="false" customHeight="false" outlineLevel="0" collapsed="false">
      <c r="E1512" s="0" t="s">
        <v>2401</v>
      </c>
    </row>
    <row r="1513" customFormat="false" ht="12.8" hidden="false" customHeight="false" outlineLevel="0" collapsed="false">
      <c r="E1513" s="0" t="s">
        <v>2402</v>
      </c>
    </row>
    <row r="1514" customFormat="false" ht="12.8" hidden="false" customHeight="false" outlineLevel="0" collapsed="false">
      <c r="E1514" s="0" t="s">
        <v>2403</v>
      </c>
    </row>
    <row r="1515" customFormat="false" ht="12.8" hidden="false" customHeight="false" outlineLevel="0" collapsed="false">
      <c r="E1515" s="0" t="s">
        <v>2404</v>
      </c>
    </row>
    <row r="1516" customFormat="false" ht="12.8" hidden="false" customHeight="false" outlineLevel="0" collapsed="false">
      <c r="E1516" s="0" t="s">
        <v>2405</v>
      </c>
    </row>
    <row r="1517" customFormat="false" ht="12.8" hidden="false" customHeight="false" outlineLevel="0" collapsed="false">
      <c r="E1517" s="0" t="s">
        <v>2406</v>
      </c>
    </row>
    <row r="1518" customFormat="false" ht="12.8" hidden="false" customHeight="false" outlineLevel="0" collapsed="false">
      <c r="E1518" s="0" t="s">
        <v>2407</v>
      </c>
    </row>
    <row r="1519" customFormat="false" ht="12.8" hidden="false" customHeight="false" outlineLevel="0" collapsed="false">
      <c r="E1519" s="0" t="s">
        <v>2408</v>
      </c>
    </row>
    <row r="1520" customFormat="false" ht="12.8" hidden="false" customHeight="false" outlineLevel="0" collapsed="false">
      <c r="E1520" s="0" t="s">
        <v>2409</v>
      </c>
    </row>
    <row r="1521" customFormat="false" ht="54.35" hidden="false" customHeight="false" outlineLevel="0" collapsed="false">
      <c r="E1521" s="0" t="s">
        <v>2410</v>
      </c>
      <c r="J1521" s="1" t="s">
        <v>2411</v>
      </c>
    </row>
    <row r="1522" customFormat="false" ht="12.8" hidden="false" customHeight="false" outlineLevel="0" collapsed="false">
      <c r="E1522" s="0" t="s">
        <v>2412</v>
      </c>
    </row>
    <row r="1523" customFormat="false" ht="12.8" hidden="false" customHeight="false" outlineLevel="0" collapsed="false">
      <c r="E1523" s="0" t="s">
        <v>2413</v>
      </c>
    </row>
    <row r="1524" customFormat="false" ht="12.8" hidden="false" customHeight="false" outlineLevel="0" collapsed="false">
      <c r="E1524" s="0" t="s">
        <v>2414</v>
      </c>
    </row>
    <row r="1525" customFormat="false" ht="12.8" hidden="false" customHeight="false" outlineLevel="0" collapsed="false">
      <c r="E1525" s="0" t="s">
        <v>2415</v>
      </c>
    </row>
    <row r="1526" customFormat="false" ht="12.8" hidden="false" customHeight="false" outlineLevel="0" collapsed="false">
      <c r="E1526" s="0" t="s">
        <v>2416</v>
      </c>
    </row>
    <row r="1527" customFormat="false" ht="12.8" hidden="false" customHeight="false" outlineLevel="0" collapsed="false">
      <c r="E1527" s="0" t="s">
        <v>2417</v>
      </c>
    </row>
    <row r="1528" customFormat="false" ht="12.8" hidden="false" customHeight="false" outlineLevel="0" collapsed="false">
      <c r="E1528" s="0" t="s">
        <v>2418</v>
      </c>
    </row>
    <row r="1529" customFormat="false" ht="12.8" hidden="false" customHeight="false" outlineLevel="0" collapsed="false">
      <c r="E1529" s="0" t="s">
        <v>2419</v>
      </c>
    </row>
    <row r="1530" customFormat="false" ht="12.8" hidden="false" customHeight="false" outlineLevel="0" collapsed="false">
      <c r="E1530" s="0" t="s">
        <v>2420</v>
      </c>
    </row>
    <row r="1531" customFormat="false" ht="12.8" hidden="false" customHeight="false" outlineLevel="0" collapsed="false">
      <c r="E1531" s="0" t="s">
        <v>2421</v>
      </c>
    </row>
    <row r="1532" customFormat="false" ht="12.8" hidden="false" customHeight="false" outlineLevel="0" collapsed="false">
      <c r="E1532" s="0" t="s">
        <v>2422</v>
      </c>
    </row>
    <row r="1533" customFormat="false" ht="12.8" hidden="false" customHeight="false" outlineLevel="0" collapsed="false">
      <c r="E1533" s="0" t="s">
        <v>2423</v>
      </c>
    </row>
    <row r="1534" customFormat="false" ht="12.8" hidden="false" customHeight="false" outlineLevel="0" collapsed="false">
      <c r="E1534" s="0" t="s">
        <v>2424</v>
      </c>
    </row>
    <row r="1535" customFormat="false" ht="12.8" hidden="false" customHeight="false" outlineLevel="0" collapsed="false">
      <c r="E1535" s="0" t="s">
        <v>2425</v>
      </c>
    </row>
    <row r="1536" customFormat="false" ht="12.8" hidden="false" customHeight="false" outlineLevel="0" collapsed="false">
      <c r="E1536" s="0" t="s">
        <v>2426</v>
      </c>
    </row>
    <row r="1537" customFormat="false" ht="12.8" hidden="false" customHeight="false" outlineLevel="0" collapsed="false">
      <c r="E1537" s="0" t="s">
        <v>2427</v>
      </c>
    </row>
    <row r="1538" customFormat="false" ht="12.8" hidden="false" customHeight="false" outlineLevel="0" collapsed="false">
      <c r="E1538" s="0" t="s">
        <v>2428</v>
      </c>
    </row>
    <row r="1539" customFormat="false" ht="12.8" hidden="false" customHeight="false" outlineLevel="0" collapsed="false">
      <c r="E1539" s="0" t="s">
        <v>2429</v>
      </c>
    </row>
    <row r="1540" customFormat="false" ht="12.8" hidden="false" customHeight="false" outlineLevel="0" collapsed="false">
      <c r="E1540" s="0" t="s">
        <v>2430</v>
      </c>
    </row>
    <row r="1541" customFormat="false" ht="12.8" hidden="false" customHeight="false" outlineLevel="0" collapsed="false">
      <c r="E1541" s="0" t="s">
        <v>2431</v>
      </c>
    </row>
    <row r="1542" customFormat="false" ht="12.8" hidden="false" customHeight="false" outlineLevel="0" collapsed="false">
      <c r="E1542" s="0" t="s">
        <v>2432</v>
      </c>
    </row>
    <row r="1543" customFormat="false" ht="12.8" hidden="false" customHeight="false" outlineLevel="0" collapsed="false">
      <c r="E1543" s="0" t="s">
        <v>2433</v>
      </c>
    </row>
    <row r="1544" customFormat="false" ht="12.8" hidden="false" customHeight="false" outlineLevel="0" collapsed="false">
      <c r="E1544" s="0" t="s">
        <v>2434</v>
      </c>
    </row>
    <row r="1545" customFormat="false" ht="12.8" hidden="false" customHeight="false" outlineLevel="0" collapsed="false">
      <c r="E1545" s="0" t="s">
        <v>2435</v>
      </c>
    </row>
    <row r="1546" customFormat="false" ht="12.8" hidden="false" customHeight="false" outlineLevel="0" collapsed="false">
      <c r="E1546" s="0" t="s">
        <v>2436</v>
      </c>
    </row>
    <row r="1547" customFormat="false" ht="12.8" hidden="false" customHeight="false" outlineLevel="0" collapsed="false">
      <c r="E1547" s="0" t="s">
        <v>2437</v>
      </c>
    </row>
    <row r="1548" customFormat="false" ht="12.8" hidden="false" customHeight="false" outlineLevel="0" collapsed="false">
      <c r="E1548" s="0" t="s">
        <v>2438</v>
      </c>
    </row>
    <row r="1549" customFormat="false" ht="12.8" hidden="false" customHeight="false" outlineLevel="0" collapsed="false">
      <c r="E1549" s="0" t="s">
        <v>2439</v>
      </c>
    </row>
    <row r="1550" customFormat="false" ht="12.8" hidden="false" customHeight="false" outlineLevel="0" collapsed="false">
      <c r="E1550" s="0" t="s">
        <v>2440</v>
      </c>
    </row>
    <row r="1551" customFormat="false" ht="12.8" hidden="false" customHeight="false" outlineLevel="0" collapsed="false">
      <c r="E1551" s="0" t="s">
        <v>2441</v>
      </c>
    </row>
    <row r="1552" customFormat="false" ht="12.8" hidden="false" customHeight="false" outlineLevel="0" collapsed="false">
      <c r="E1552" s="0" t="s">
        <v>2442</v>
      </c>
    </row>
    <row r="1553" customFormat="false" ht="12.8" hidden="false" customHeight="false" outlineLevel="0" collapsed="false">
      <c r="E1553" s="0" t="s">
        <v>2443</v>
      </c>
    </row>
    <row r="1554" customFormat="false" ht="12.8" hidden="false" customHeight="false" outlineLevel="0" collapsed="false">
      <c r="E1554" s="0" t="s">
        <v>2444</v>
      </c>
    </row>
    <row r="1555" customFormat="false" ht="12.8" hidden="false" customHeight="false" outlineLevel="0" collapsed="false">
      <c r="E1555" s="0" t="s">
        <v>2445</v>
      </c>
    </row>
    <row r="1556" customFormat="false" ht="12.8" hidden="false" customHeight="false" outlineLevel="0" collapsed="false">
      <c r="E1556" s="0" t="s">
        <v>2446</v>
      </c>
    </row>
    <row r="1557" customFormat="false" ht="12.8" hidden="false" customHeight="false" outlineLevel="0" collapsed="false">
      <c r="E1557" s="0" t="s">
        <v>2447</v>
      </c>
    </row>
    <row r="1558" customFormat="false" ht="12.8" hidden="false" customHeight="false" outlineLevel="0" collapsed="false">
      <c r="E1558" s="0" t="s">
        <v>2448</v>
      </c>
    </row>
    <row r="1559" customFormat="false" ht="12.8" hidden="false" customHeight="false" outlineLevel="0" collapsed="false">
      <c r="E1559" s="0" t="s">
        <v>2449</v>
      </c>
    </row>
    <row r="1560" customFormat="false" ht="12.8" hidden="false" customHeight="false" outlineLevel="0" collapsed="false">
      <c r="E1560" s="0" t="s">
        <v>2450</v>
      </c>
    </row>
    <row r="1561" customFormat="false" ht="12.8" hidden="false" customHeight="false" outlineLevel="0" collapsed="false">
      <c r="E1561" s="0" t="s">
        <v>2451</v>
      </c>
    </row>
    <row r="1562" customFormat="false" ht="12.8" hidden="false" customHeight="false" outlineLevel="0" collapsed="false">
      <c r="B1562" s="0" t="str">
        <f aca="false">"1717"</f>
        <v>1717</v>
      </c>
      <c r="C1562" s="0" t="s">
        <v>2452</v>
      </c>
      <c r="D1562" s="0" t="str">
        <f aca="false">"1786"</f>
        <v>1786</v>
      </c>
      <c r="E1562" s="0" t="s">
        <v>2453</v>
      </c>
      <c r="F1562" s="0" t="s">
        <v>438</v>
      </c>
      <c r="H1562" s="0" t="s">
        <v>2454</v>
      </c>
    </row>
    <row r="1563" customFormat="false" ht="235" hidden="false" customHeight="false" outlineLevel="0" collapsed="false">
      <c r="A1563" s="0" t="s">
        <v>2455</v>
      </c>
      <c r="E1563" s="0" t="s">
        <v>2456</v>
      </c>
      <c r="J1563" s="1" t="s">
        <v>2457</v>
      </c>
    </row>
    <row r="1564" customFormat="false" ht="12.8" hidden="false" customHeight="false" outlineLevel="0" collapsed="false">
      <c r="E1564" s="0" t="s">
        <v>2458</v>
      </c>
    </row>
    <row r="1565" customFormat="false" ht="12.8" hidden="false" customHeight="false" outlineLevel="0" collapsed="false">
      <c r="E1565" s="0" t="s">
        <v>2459</v>
      </c>
    </row>
    <row r="1566" customFormat="false" ht="22.5" hidden="false" customHeight="false" outlineLevel="0" collapsed="false">
      <c r="B1566" s="0" t="str">
        <f aca="false">"1707"</f>
        <v>1707</v>
      </c>
      <c r="C1566" s="0" t="s">
        <v>336</v>
      </c>
      <c r="D1566" s="0" t="str">
        <f aca="false">"04.04.1762"</f>
        <v>04.04.1762</v>
      </c>
      <c r="E1566" s="0" t="s">
        <v>2460</v>
      </c>
      <c r="F1566" s="1" t="s">
        <v>2461</v>
      </c>
      <c r="H1566" s="0" t="s">
        <v>2462</v>
      </c>
    </row>
    <row r="1567" customFormat="false" ht="12.8" hidden="false" customHeight="false" outlineLevel="0" collapsed="false">
      <c r="A1567" s="0" t="s">
        <v>336</v>
      </c>
      <c r="E1567" s="0" t="s">
        <v>2463</v>
      </c>
    </row>
    <row r="1568" customFormat="false" ht="12.8" hidden="false" customHeight="false" outlineLevel="0" collapsed="false">
      <c r="E1568" s="0" t="s">
        <v>2464</v>
      </c>
    </row>
    <row r="1569" customFormat="false" ht="12.8" hidden="false" customHeight="false" outlineLevel="0" collapsed="false">
      <c r="E1569" s="0" t="s">
        <v>2465</v>
      </c>
    </row>
    <row r="1570" customFormat="false" ht="12.8" hidden="false" customHeight="false" outlineLevel="0" collapsed="false">
      <c r="E1570" s="0" t="s">
        <v>2466</v>
      </c>
    </row>
    <row r="1571" customFormat="false" ht="12.8" hidden="false" customHeight="false" outlineLevel="0" collapsed="false">
      <c r="E1571" s="0" t="s">
        <v>2467</v>
      </c>
      <c r="J1571" s="0" t="s">
        <v>2468</v>
      </c>
    </row>
    <row r="1572" customFormat="false" ht="12.8" hidden="false" customHeight="false" outlineLevel="0" collapsed="false">
      <c r="E1572" s="0" t="s">
        <v>2469</v>
      </c>
    </row>
    <row r="1573" customFormat="false" ht="12.8" hidden="false" customHeight="false" outlineLevel="0" collapsed="false">
      <c r="E1573" s="0" t="s">
        <v>2470</v>
      </c>
    </row>
    <row r="1574" customFormat="false" ht="12.8" hidden="false" customHeight="false" outlineLevel="0" collapsed="false">
      <c r="E1574" s="0" t="s">
        <v>2471</v>
      </c>
    </row>
    <row r="1575" customFormat="false" ht="12.8" hidden="false" customHeight="false" outlineLevel="0" collapsed="false">
      <c r="E1575" s="0" t="s">
        <v>2472</v>
      </c>
    </row>
    <row r="1576" customFormat="false" ht="12.8" hidden="false" customHeight="false" outlineLevel="0" collapsed="false">
      <c r="E1576" s="0" t="s">
        <v>2473</v>
      </c>
    </row>
    <row r="1577" customFormat="false" ht="12.8" hidden="false" customHeight="false" outlineLevel="0" collapsed="false">
      <c r="E1577" s="0" t="s">
        <v>2474</v>
      </c>
    </row>
    <row r="1578" customFormat="false" ht="12.8" hidden="false" customHeight="false" outlineLevel="0" collapsed="false">
      <c r="E1578" s="0" t="s">
        <v>2475</v>
      </c>
    </row>
    <row r="1579" customFormat="false" ht="12.8" hidden="false" customHeight="false" outlineLevel="0" collapsed="false">
      <c r="E1579" s="0" t="s">
        <v>2476</v>
      </c>
    </row>
    <row r="1580" customFormat="false" ht="12.8" hidden="false" customHeight="false" outlineLevel="0" collapsed="false">
      <c r="E1580" s="0" t="s">
        <v>2477</v>
      </c>
    </row>
    <row r="1581" customFormat="false" ht="12.8" hidden="false" customHeight="false" outlineLevel="0" collapsed="false">
      <c r="E1581" s="0" t="s">
        <v>2478</v>
      </c>
    </row>
    <row r="1582" customFormat="false" ht="12.8" hidden="false" customHeight="false" outlineLevel="0" collapsed="false">
      <c r="E1582" s="0" t="s">
        <v>2479</v>
      </c>
    </row>
    <row r="1583" customFormat="false" ht="12.8" hidden="false" customHeight="false" outlineLevel="0" collapsed="false">
      <c r="E1583" s="0" t="s">
        <v>2480</v>
      </c>
    </row>
    <row r="1584" customFormat="false" ht="12.8" hidden="false" customHeight="false" outlineLevel="0" collapsed="false">
      <c r="E1584" s="0" t="s">
        <v>2481</v>
      </c>
    </row>
    <row r="1585" customFormat="false" ht="12.8" hidden="false" customHeight="false" outlineLevel="0" collapsed="false">
      <c r="E1585" s="0" t="s">
        <v>2482</v>
      </c>
    </row>
    <row r="1586" customFormat="false" ht="12.8" hidden="false" customHeight="false" outlineLevel="0" collapsed="false">
      <c r="E1586" s="0" t="s">
        <v>2483</v>
      </c>
    </row>
    <row r="1587" customFormat="false" ht="12.8" hidden="false" customHeight="false" outlineLevel="0" collapsed="false">
      <c r="E1587" s="0" t="s">
        <v>2484</v>
      </c>
    </row>
    <row r="1588" customFormat="false" ht="12.8" hidden="false" customHeight="false" outlineLevel="0" collapsed="false">
      <c r="E1588" s="0" t="s">
        <v>2485</v>
      </c>
    </row>
    <row r="1589" customFormat="false" ht="12.8" hidden="false" customHeight="false" outlineLevel="0" collapsed="false">
      <c r="E1589" s="0" t="s">
        <v>2486</v>
      </c>
    </row>
    <row r="1590" customFormat="false" ht="12.8" hidden="false" customHeight="false" outlineLevel="0" collapsed="false">
      <c r="E1590" s="0" t="s">
        <v>2487</v>
      </c>
    </row>
    <row r="1591" customFormat="false" ht="12.8" hidden="false" customHeight="false" outlineLevel="0" collapsed="false">
      <c r="E1591" s="0" t="s">
        <v>2488</v>
      </c>
    </row>
    <row r="1592" customFormat="false" ht="12.8" hidden="false" customHeight="false" outlineLevel="0" collapsed="false">
      <c r="E1592" s="0" t="s">
        <v>2489</v>
      </c>
    </row>
    <row r="1593" customFormat="false" ht="12.8" hidden="false" customHeight="false" outlineLevel="0" collapsed="false">
      <c r="E1593" s="0" t="s">
        <v>2490</v>
      </c>
    </row>
    <row r="1594" customFormat="false" ht="12.8" hidden="false" customHeight="false" outlineLevel="0" collapsed="false">
      <c r="E1594" s="0" t="s">
        <v>2491</v>
      </c>
    </row>
    <row r="1595" customFormat="false" ht="12.8" hidden="false" customHeight="false" outlineLevel="0" collapsed="false">
      <c r="E1595" s="0" t="s">
        <v>2492</v>
      </c>
    </row>
    <row r="1596" customFormat="false" ht="12.8" hidden="false" customHeight="false" outlineLevel="0" collapsed="false">
      <c r="E1596" s="0" t="s">
        <v>2493</v>
      </c>
    </row>
    <row r="1597" customFormat="false" ht="12.8" hidden="false" customHeight="false" outlineLevel="0" collapsed="false">
      <c r="E1597" s="0" t="s">
        <v>2494</v>
      </c>
    </row>
    <row r="1598" customFormat="false" ht="12.8" hidden="false" customHeight="false" outlineLevel="0" collapsed="false">
      <c r="E1598" s="0" t="s">
        <v>2495</v>
      </c>
    </row>
    <row r="1599" customFormat="false" ht="12.8" hidden="false" customHeight="false" outlineLevel="0" collapsed="false">
      <c r="E1599" s="0" t="s">
        <v>2496</v>
      </c>
    </row>
    <row r="1600" customFormat="false" ht="12.8" hidden="false" customHeight="false" outlineLevel="0" collapsed="false">
      <c r="E1600" s="0" t="s">
        <v>2497</v>
      </c>
    </row>
    <row r="1601" customFormat="false" ht="12.8" hidden="false" customHeight="false" outlineLevel="0" collapsed="false">
      <c r="E1601" s="0" t="s">
        <v>2498</v>
      </c>
    </row>
    <row r="1602" customFormat="false" ht="12.8" hidden="false" customHeight="false" outlineLevel="0" collapsed="false">
      <c r="E1602" s="0" t="s">
        <v>2499</v>
      </c>
    </row>
    <row r="1603" customFormat="false" ht="12.8" hidden="false" customHeight="false" outlineLevel="0" collapsed="false">
      <c r="E1603" s="0" t="s">
        <v>2500</v>
      </c>
      <c r="J1603" s="0" t="s">
        <v>2501</v>
      </c>
    </row>
    <row r="1604" customFormat="false" ht="12.8" hidden="false" customHeight="false" outlineLevel="0" collapsed="false">
      <c r="E1604" s="0" t="s">
        <v>2502</v>
      </c>
    </row>
    <row r="1605" customFormat="false" ht="12.8" hidden="false" customHeight="false" outlineLevel="0" collapsed="false">
      <c r="E1605" s="0" t="s">
        <v>2503</v>
      </c>
    </row>
    <row r="1606" customFormat="false" ht="12.8" hidden="false" customHeight="false" outlineLevel="0" collapsed="false">
      <c r="E1606" s="0" t="s">
        <v>2504</v>
      </c>
    </row>
    <row r="1607" customFormat="false" ht="12.8" hidden="false" customHeight="false" outlineLevel="0" collapsed="false">
      <c r="E1607" s="0" t="s">
        <v>2505</v>
      </c>
    </row>
    <row r="1608" customFormat="false" ht="12.8" hidden="false" customHeight="false" outlineLevel="0" collapsed="false">
      <c r="E1608" s="0" t="s">
        <v>2506</v>
      </c>
    </row>
    <row r="1609" customFormat="false" ht="12.8" hidden="false" customHeight="false" outlineLevel="0" collapsed="false">
      <c r="E1609" s="0" t="s">
        <v>2507</v>
      </c>
    </row>
    <row r="1610" customFormat="false" ht="12.8" hidden="false" customHeight="false" outlineLevel="0" collapsed="false">
      <c r="E1610" s="0" t="s">
        <v>2508</v>
      </c>
    </row>
    <row r="1611" customFormat="false" ht="12.8" hidden="false" customHeight="false" outlineLevel="0" collapsed="false">
      <c r="E1611" s="0" t="s">
        <v>2509</v>
      </c>
    </row>
    <row r="1612" customFormat="false" ht="12.8" hidden="false" customHeight="false" outlineLevel="0" collapsed="false">
      <c r="E1612" s="0" t="s">
        <v>2510</v>
      </c>
    </row>
    <row r="1613" customFormat="false" ht="12.8" hidden="false" customHeight="false" outlineLevel="0" collapsed="false">
      <c r="E1613" s="0" t="s">
        <v>2511</v>
      </c>
    </row>
    <row r="1614" customFormat="false" ht="12.8" hidden="false" customHeight="false" outlineLevel="0" collapsed="false">
      <c r="E1614" s="0" t="s">
        <v>2512</v>
      </c>
    </row>
    <row r="1615" customFormat="false" ht="12.8" hidden="false" customHeight="false" outlineLevel="0" collapsed="false">
      <c r="E1615" s="0" t="s">
        <v>2513</v>
      </c>
    </row>
    <row r="1616" customFormat="false" ht="12.8" hidden="false" customHeight="false" outlineLevel="0" collapsed="false">
      <c r="E1616" s="0" t="s">
        <v>2514</v>
      </c>
    </row>
    <row r="1617" customFormat="false" ht="12.8" hidden="false" customHeight="false" outlineLevel="0" collapsed="false">
      <c r="E1617" s="0" t="s">
        <v>2515</v>
      </c>
    </row>
    <row r="1618" customFormat="false" ht="12.8" hidden="false" customHeight="false" outlineLevel="0" collapsed="false">
      <c r="E1618" s="0" t="s">
        <v>2516</v>
      </c>
    </row>
    <row r="1619" customFormat="false" ht="65" hidden="false" customHeight="false" outlineLevel="0" collapsed="false">
      <c r="E1619" s="0" t="s">
        <v>2517</v>
      </c>
      <c r="J1619" s="1" t="s">
        <v>2518</v>
      </c>
    </row>
    <row r="1620" customFormat="false" ht="12.8" hidden="false" customHeight="false" outlineLevel="0" collapsed="false">
      <c r="E1620" s="0" t="s">
        <v>2519</v>
      </c>
    </row>
    <row r="1621" customFormat="false" ht="12.8" hidden="false" customHeight="false" outlineLevel="0" collapsed="false">
      <c r="E1621" s="0" t="s">
        <v>2520</v>
      </c>
    </row>
    <row r="1622" customFormat="false" ht="12.8" hidden="false" customHeight="false" outlineLevel="0" collapsed="false">
      <c r="E1622" s="0" t="s">
        <v>2521</v>
      </c>
    </row>
    <row r="1623" customFormat="false" ht="22.5" hidden="false" customHeight="false" outlineLevel="0" collapsed="false">
      <c r="B1623" s="0" t="str">
        <f aca="false">"1704"</f>
        <v>1704</v>
      </c>
      <c r="C1623" s="0" t="s">
        <v>402</v>
      </c>
      <c r="D1623" s="0" t="str">
        <f aca="false">"1777"</f>
        <v>1777</v>
      </c>
      <c r="E1623" s="0" t="s">
        <v>2522</v>
      </c>
      <c r="F1623" s="1" t="s">
        <v>2523</v>
      </c>
      <c r="H1623" s="0" t="s">
        <v>2524</v>
      </c>
    </row>
    <row r="1624" customFormat="false" ht="107.5" hidden="false" customHeight="false" outlineLevel="0" collapsed="false">
      <c r="A1624" s="0" t="s">
        <v>2525</v>
      </c>
      <c r="E1624" s="0" t="s">
        <v>2526</v>
      </c>
      <c r="J1624" s="1" t="s">
        <v>2527</v>
      </c>
    </row>
    <row r="1625" customFormat="false" ht="12.8" hidden="false" customHeight="false" outlineLevel="0" collapsed="false">
      <c r="E1625" s="0" t="s">
        <v>2528</v>
      </c>
    </row>
    <row r="1626" customFormat="false" ht="12.8" hidden="false" customHeight="false" outlineLevel="0" collapsed="false">
      <c r="E1626" s="0" t="s">
        <v>2529</v>
      </c>
    </row>
    <row r="1627" customFormat="false" ht="12.8" hidden="false" customHeight="false" outlineLevel="0" collapsed="false">
      <c r="E1627" s="0" t="s">
        <v>2530</v>
      </c>
    </row>
    <row r="1628" customFormat="false" ht="12.8" hidden="false" customHeight="false" outlineLevel="0" collapsed="false">
      <c r="E1628" s="0" t="s">
        <v>2531</v>
      </c>
    </row>
    <row r="1629" customFormat="false" ht="12.8" hidden="false" customHeight="false" outlineLevel="0" collapsed="false">
      <c r="E1629" s="0" t="s">
        <v>2532</v>
      </c>
    </row>
    <row r="1630" customFormat="false" ht="12.8" hidden="false" customHeight="false" outlineLevel="0" collapsed="false">
      <c r="E1630" s="0" t="s">
        <v>2533</v>
      </c>
    </row>
    <row r="1631" customFormat="false" ht="12.8" hidden="false" customHeight="false" outlineLevel="0" collapsed="false">
      <c r="E1631" s="0" t="s">
        <v>2534</v>
      </c>
    </row>
    <row r="1632" customFormat="false" ht="12.8" hidden="false" customHeight="false" outlineLevel="0" collapsed="false">
      <c r="E1632" s="0" t="s">
        <v>2535</v>
      </c>
    </row>
    <row r="1633" customFormat="false" ht="12.8" hidden="false" customHeight="false" outlineLevel="0" collapsed="false">
      <c r="E1633" s="0" t="s">
        <v>2536</v>
      </c>
    </row>
    <row r="1634" customFormat="false" ht="12.8" hidden="false" customHeight="false" outlineLevel="0" collapsed="false">
      <c r="E1634" s="0" t="s">
        <v>2537</v>
      </c>
    </row>
    <row r="1635" customFormat="false" ht="12.8" hidden="false" customHeight="false" outlineLevel="0" collapsed="false">
      <c r="E1635" s="0" t="s">
        <v>2538</v>
      </c>
    </row>
    <row r="1636" customFormat="false" ht="12.8" hidden="false" customHeight="false" outlineLevel="0" collapsed="false">
      <c r="E1636" s="0" t="s">
        <v>2539</v>
      </c>
    </row>
    <row r="1637" customFormat="false" ht="12.8" hidden="false" customHeight="false" outlineLevel="0" collapsed="false">
      <c r="E1637" s="0" t="s">
        <v>2540</v>
      </c>
    </row>
    <row r="1638" customFormat="false" ht="12.8" hidden="false" customHeight="false" outlineLevel="0" collapsed="false">
      <c r="E1638" s="0" t="s">
        <v>2541</v>
      </c>
    </row>
    <row r="1639" customFormat="false" ht="12.8" hidden="false" customHeight="false" outlineLevel="0" collapsed="false">
      <c r="E1639" s="0" t="s">
        <v>2542</v>
      </c>
    </row>
    <row r="1640" customFormat="false" ht="12.8" hidden="false" customHeight="false" outlineLevel="0" collapsed="false">
      <c r="E1640" s="0" t="s">
        <v>2543</v>
      </c>
    </row>
    <row r="1641" customFormat="false" ht="12.8" hidden="false" customHeight="false" outlineLevel="0" collapsed="false">
      <c r="E1641" s="0" t="s">
        <v>2544</v>
      </c>
    </row>
    <row r="1642" customFormat="false" ht="12.8" hidden="false" customHeight="false" outlineLevel="0" collapsed="false">
      <c r="E1642" s="0" t="s">
        <v>2545</v>
      </c>
    </row>
    <row r="1643" customFormat="false" ht="12.8" hidden="false" customHeight="false" outlineLevel="0" collapsed="false">
      <c r="E1643" s="0" t="s">
        <v>2546</v>
      </c>
    </row>
    <row r="1644" customFormat="false" ht="12.8" hidden="false" customHeight="false" outlineLevel="0" collapsed="false">
      <c r="E1644" s="0" t="s">
        <v>2547</v>
      </c>
    </row>
    <row r="1645" customFormat="false" ht="12.8" hidden="false" customHeight="false" outlineLevel="0" collapsed="false">
      <c r="E1645" s="0" t="s">
        <v>2548</v>
      </c>
    </row>
    <row r="1646" customFormat="false" ht="12.8" hidden="false" customHeight="false" outlineLevel="0" collapsed="false">
      <c r="E1646" s="0" t="s">
        <v>2549</v>
      </c>
    </row>
    <row r="1647" customFormat="false" ht="12.8" hidden="false" customHeight="false" outlineLevel="0" collapsed="false">
      <c r="E1647" s="0" t="s">
        <v>2550</v>
      </c>
    </row>
    <row r="1648" customFormat="false" ht="12.8" hidden="false" customHeight="false" outlineLevel="0" collapsed="false">
      <c r="E1648" s="0" t="s">
        <v>2551</v>
      </c>
    </row>
    <row r="1649" customFormat="false" ht="12.8" hidden="false" customHeight="false" outlineLevel="0" collapsed="false">
      <c r="E1649" s="0" t="s">
        <v>2552</v>
      </c>
    </row>
    <row r="1650" customFormat="false" ht="12.8" hidden="false" customHeight="false" outlineLevel="0" collapsed="false">
      <c r="E1650" s="0" t="s">
        <v>2553</v>
      </c>
    </row>
    <row r="1651" customFormat="false" ht="12.8" hidden="false" customHeight="false" outlineLevel="0" collapsed="false">
      <c r="E1651" s="0" t="s">
        <v>2554</v>
      </c>
    </row>
    <row r="1652" customFormat="false" ht="12.8" hidden="false" customHeight="false" outlineLevel="0" collapsed="false">
      <c r="E1652" s="0" t="s">
        <v>2555</v>
      </c>
    </row>
    <row r="1653" customFormat="false" ht="12.8" hidden="false" customHeight="false" outlineLevel="0" collapsed="false">
      <c r="E1653" s="0" t="s">
        <v>2556</v>
      </c>
    </row>
    <row r="1654" customFormat="false" ht="12.8" hidden="false" customHeight="false" outlineLevel="0" collapsed="false">
      <c r="E1654" s="0" t="s">
        <v>2557</v>
      </c>
    </row>
    <row r="1655" customFormat="false" ht="12.8" hidden="false" customHeight="false" outlineLevel="0" collapsed="false">
      <c r="E1655" s="0" t="s">
        <v>2558</v>
      </c>
    </row>
    <row r="1656" customFormat="false" ht="12.8" hidden="false" customHeight="false" outlineLevel="0" collapsed="false">
      <c r="E1656" s="0" t="s">
        <v>2559</v>
      </c>
    </row>
    <row r="1657" customFormat="false" ht="12.8" hidden="false" customHeight="false" outlineLevel="0" collapsed="false">
      <c r="E1657" s="0" t="s">
        <v>2560</v>
      </c>
    </row>
    <row r="1658" customFormat="false" ht="12.8" hidden="false" customHeight="false" outlineLevel="0" collapsed="false">
      <c r="E1658" s="0" t="s">
        <v>2561</v>
      </c>
    </row>
    <row r="1659" customFormat="false" ht="12.8" hidden="false" customHeight="false" outlineLevel="0" collapsed="false">
      <c r="E1659" s="0" t="s">
        <v>2562</v>
      </c>
    </row>
    <row r="1660" customFormat="false" ht="12.8" hidden="false" customHeight="false" outlineLevel="0" collapsed="false">
      <c r="E1660" s="0" t="s">
        <v>2563</v>
      </c>
    </row>
    <row r="1661" customFormat="false" ht="12.8" hidden="false" customHeight="false" outlineLevel="0" collapsed="false">
      <c r="E1661" s="0" t="s">
        <v>2564</v>
      </c>
    </row>
    <row r="1662" customFormat="false" ht="12.8" hidden="false" customHeight="false" outlineLevel="0" collapsed="false">
      <c r="E1662" s="0" t="s">
        <v>2565</v>
      </c>
    </row>
    <row r="1663" customFormat="false" ht="12.8" hidden="false" customHeight="false" outlineLevel="0" collapsed="false">
      <c r="E1663" s="0" t="s">
        <v>2566</v>
      </c>
    </row>
    <row r="1664" customFormat="false" ht="12.8" hidden="false" customHeight="false" outlineLevel="0" collapsed="false">
      <c r="E1664" s="0" t="s">
        <v>2567</v>
      </c>
    </row>
    <row r="1665" customFormat="false" ht="12.8" hidden="false" customHeight="false" outlineLevel="0" collapsed="false">
      <c r="E1665" s="0" t="s">
        <v>2568</v>
      </c>
    </row>
    <row r="1666" customFormat="false" ht="12.8" hidden="false" customHeight="false" outlineLevel="0" collapsed="false">
      <c r="E1666" s="0" t="s">
        <v>2569</v>
      </c>
    </row>
    <row r="1667" customFormat="false" ht="12.8" hidden="false" customHeight="false" outlineLevel="0" collapsed="false">
      <c r="E1667" s="0" t="s">
        <v>2570</v>
      </c>
    </row>
    <row r="1668" customFormat="false" ht="12.8" hidden="false" customHeight="false" outlineLevel="0" collapsed="false">
      <c r="E1668" s="0" t="s">
        <v>2571</v>
      </c>
    </row>
    <row r="1669" customFormat="false" ht="12.8" hidden="false" customHeight="false" outlineLevel="0" collapsed="false">
      <c r="E1669" s="0" t="s">
        <v>2572</v>
      </c>
    </row>
    <row r="1670" customFormat="false" ht="12.8" hidden="false" customHeight="false" outlineLevel="0" collapsed="false">
      <c r="E1670" s="0" t="s">
        <v>2573</v>
      </c>
    </row>
    <row r="1671" customFormat="false" ht="12.8" hidden="false" customHeight="false" outlineLevel="0" collapsed="false">
      <c r="E1671" s="0" t="s">
        <v>2574</v>
      </c>
    </row>
    <row r="1672" customFormat="false" ht="12.8" hidden="false" customHeight="false" outlineLevel="0" collapsed="false">
      <c r="E1672" s="0" t="s">
        <v>2575</v>
      </c>
    </row>
    <row r="1673" customFormat="false" ht="12.8" hidden="false" customHeight="false" outlineLevel="0" collapsed="false">
      <c r="E1673" s="0" t="s">
        <v>2576</v>
      </c>
    </row>
    <row r="1674" customFormat="false" ht="33.1" hidden="false" customHeight="false" outlineLevel="0" collapsed="false">
      <c r="E1674" s="0" t="s">
        <v>2577</v>
      </c>
      <c r="J1674" s="1" t="s">
        <v>2578</v>
      </c>
    </row>
    <row r="1675" customFormat="false" ht="12.8" hidden="false" customHeight="false" outlineLevel="0" collapsed="false">
      <c r="E1675" s="0" t="s">
        <v>2579</v>
      </c>
    </row>
    <row r="1676" customFormat="false" ht="12.8" hidden="false" customHeight="false" outlineLevel="0" collapsed="false">
      <c r="E1676" s="0" t="s">
        <v>2580</v>
      </c>
    </row>
    <row r="1677" customFormat="false" ht="12.8" hidden="false" customHeight="false" outlineLevel="0" collapsed="false">
      <c r="E1677" s="0" t="s">
        <v>2581</v>
      </c>
    </row>
    <row r="1678" customFormat="false" ht="12.8" hidden="false" customHeight="false" outlineLevel="0" collapsed="false">
      <c r="E1678" s="0" t="s">
        <v>2582</v>
      </c>
    </row>
    <row r="1679" customFormat="false" ht="12.8" hidden="false" customHeight="false" outlineLevel="0" collapsed="false">
      <c r="E1679" s="0" t="s">
        <v>2583</v>
      </c>
    </row>
    <row r="1680" customFormat="false" ht="33.1" hidden="false" customHeight="false" outlineLevel="0" collapsed="false">
      <c r="E1680" s="0" t="s">
        <v>2584</v>
      </c>
      <c r="J1680" s="1" t="s">
        <v>2585</v>
      </c>
    </row>
    <row r="1681" customFormat="false" ht="12.8" hidden="false" customHeight="false" outlineLevel="0" collapsed="false">
      <c r="E1681" s="0" t="s">
        <v>2586</v>
      </c>
    </row>
    <row r="1682" customFormat="false" ht="139.35" hidden="false" customHeight="false" outlineLevel="0" collapsed="false">
      <c r="E1682" s="0" t="s">
        <v>2587</v>
      </c>
      <c r="J1682" s="1" t="s">
        <v>2588</v>
      </c>
    </row>
    <row r="1683" customFormat="false" ht="54.35" hidden="false" customHeight="false" outlineLevel="0" collapsed="false">
      <c r="E1683" s="0" t="s">
        <v>2589</v>
      </c>
      <c r="J1683" s="1" t="s">
        <v>2590</v>
      </c>
    </row>
    <row r="1684" customFormat="false" ht="33.1" hidden="false" customHeight="false" outlineLevel="0" collapsed="false">
      <c r="E1684" s="0" t="s">
        <v>2591</v>
      </c>
      <c r="J1684" s="1" t="s">
        <v>587</v>
      </c>
    </row>
    <row r="1685" customFormat="false" ht="118.1" hidden="false" customHeight="false" outlineLevel="0" collapsed="false">
      <c r="E1685" s="0" t="s">
        <v>2592</v>
      </c>
      <c r="J1685" s="1" t="s">
        <v>2593</v>
      </c>
    </row>
    <row r="1686" customFormat="false" ht="33.1" hidden="false" customHeight="false" outlineLevel="0" collapsed="false">
      <c r="E1686" s="0" t="s">
        <v>2594</v>
      </c>
      <c r="J1686" s="1" t="s">
        <v>2595</v>
      </c>
      <c r="L1686" s="0" t="s">
        <v>55</v>
      </c>
    </row>
    <row r="1687" customFormat="false" ht="12.8" hidden="false" customHeight="false" outlineLevel="0" collapsed="false">
      <c r="E1687" s="0" t="s">
        <v>2596</v>
      </c>
      <c r="L1687" s="0" t="s">
        <v>55</v>
      </c>
    </row>
    <row r="1688" customFormat="false" ht="12.8" hidden="false" customHeight="false" outlineLevel="0" collapsed="false">
      <c r="E1688" s="0" t="s">
        <v>2597</v>
      </c>
      <c r="L1688" s="0" t="s">
        <v>55</v>
      </c>
    </row>
    <row r="1689" customFormat="false" ht="12.8" hidden="false" customHeight="false" outlineLevel="0" collapsed="false">
      <c r="E1689" s="0" t="s">
        <v>2598</v>
      </c>
      <c r="L1689" s="0" t="s">
        <v>55</v>
      </c>
    </row>
    <row r="1690" customFormat="false" ht="12.8" hidden="false" customHeight="false" outlineLevel="0" collapsed="false">
      <c r="E1690" s="0" t="s">
        <v>2599</v>
      </c>
      <c r="L1690" s="0" t="s">
        <v>55</v>
      </c>
    </row>
    <row r="1691" customFormat="false" ht="12.8" hidden="false" customHeight="false" outlineLevel="0" collapsed="false">
      <c r="E1691" s="0" t="s">
        <v>2600</v>
      </c>
      <c r="L1691" s="0" t="s">
        <v>55</v>
      </c>
    </row>
    <row r="1692" customFormat="false" ht="12.8" hidden="false" customHeight="false" outlineLevel="0" collapsed="false">
      <c r="E1692" s="0" t="s">
        <v>2601</v>
      </c>
      <c r="L1692" s="0" t="s">
        <v>55</v>
      </c>
    </row>
    <row r="1693" customFormat="false" ht="12.8" hidden="false" customHeight="false" outlineLevel="0" collapsed="false">
      <c r="E1693" s="0" t="s">
        <v>2602</v>
      </c>
      <c r="L1693" s="0" t="s">
        <v>55</v>
      </c>
    </row>
    <row r="1694" customFormat="false" ht="12.8" hidden="false" customHeight="false" outlineLevel="0" collapsed="false">
      <c r="E1694" s="0" t="s">
        <v>2603</v>
      </c>
      <c r="L1694" s="0" t="s">
        <v>55</v>
      </c>
    </row>
    <row r="1695" customFormat="false" ht="12.8" hidden="false" customHeight="false" outlineLevel="0" collapsed="false">
      <c r="E1695" s="0" t="s">
        <v>2604</v>
      </c>
      <c r="L1695" s="0" t="s">
        <v>55</v>
      </c>
    </row>
    <row r="1696" customFormat="false" ht="54.35" hidden="false" customHeight="false" outlineLevel="0" collapsed="false">
      <c r="E1696" s="0" t="s">
        <v>2605</v>
      </c>
      <c r="J1696" s="1" t="s">
        <v>2606</v>
      </c>
      <c r="L1696" s="0" t="s">
        <v>55</v>
      </c>
    </row>
    <row r="1697" customFormat="false" ht="12.8" hidden="false" customHeight="false" outlineLevel="0" collapsed="false">
      <c r="E1697" s="0" t="s">
        <v>2607</v>
      </c>
      <c r="L1697" s="0" t="s">
        <v>55</v>
      </c>
    </row>
    <row r="1698" customFormat="false" ht="12.8" hidden="false" customHeight="false" outlineLevel="0" collapsed="false">
      <c r="E1698" s="0" t="s">
        <v>2608</v>
      </c>
      <c r="L1698" s="0" t="s">
        <v>55</v>
      </c>
    </row>
    <row r="1699" customFormat="false" ht="12.8" hidden="false" customHeight="false" outlineLevel="0" collapsed="false">
      <c r="E1699" s="0" t="s">
        <v>2609</v>
      </c>
      <c r="L1699" s="0" t="s">
        <v>55</v>
      </c>
    </row>
    <row r="1700" customFormat="false" ht="12.8" hidden="false" customHeight="false" outlineLevel="0" collapsed="false">
      <c r="E1700" s="0" t="s">
        <v>2610</v>
      </c>
      <c r="L1700" s="0" t="s">
        <v>55</v>
      </c>
    </row>
    <row r="1701" customFormat="false" ht="12.8" hidden="false" customHeight="false" outlineLevel="0" collapsed="false">
      <c r="E1701" s="0" t="s">
        <v>2611</v>
      </c>
      <c r="L1701" s="0" t="s">
        <v>55</v>
      </c>
    </row>
    <row r="1702" customFormat="false" ht="12.8" hidden="false" customHeight="false" outlineLevel="0" collapsed="false">
      <c r="E1702" s="0" t="s">
        <v>2612</v>
      </c>
      <c r="L1702" s="0" t="s">
        <v>55</v>
      </c>
    </row>
    <row r="1703" customFormat="false" ht="12.8" hidden="false" customHeight="false" outlineLevel="0" collapsed="false">
      <c r="E1703" s="0" t="s">
        <v>2613</v>
      </c>
      <c r="L1703" s="0" t="s">
        <v>55</v>
      </c>
    </row>
    <row r="1704" customFormat="false" ht="12.8" hidden="false" customHeight="false" outlineLevel="0" collapsed="false">
      <c r="E1704" s="0" t="s">
        <v>2614</v>
      </c>
      <c r="L1704" s="0" t="s">
        <v>55</v>
      </c>
    </row>
    <row r="1705" customFormat="false" ht="12.8" hidden="false" customHeight="false" outlineLevel="0" collapsed="false">
      <c r="E1705" s="0" t="s">
        <v>2615</v>
      </c>
      <c r="L1705" s="0" t="s">
        <v>2330</v>
      </c>
    </row>
    <row r="1706" customFormat="false" ht="1211.25" hidden="false" customHeight="false" outlineLevel="0" collapsed="false">
      <c r="E1706" s="0" t="s">
        <v>2616</v>
      </c>
      <c r="J1706" s="1" t="s">
        <v>2617</v>
      </c>
      <c r="L1706" s="1" t="s">
        <v>2618</v>
      </c>
    </row>
    <row r="1707" customFormat="false" ht="12.8" hidden="false" customHeight="false" outlineLevel="0" collapsed="false">
      <c r="E1707" s="0" t="s">
        <v>2619</v>
      </c>
      <c r="J1707" s="0" t="s">
        <v>2620</v>
      </c>
    </row>
    <row r="1708" customFormat="false" ht="224.35" hidden="false" customHeight="false" outlineLevel="0" collapsed="false">
      <c r="B1708" s="0" t="str">
        <f aca="false">"1729"</f>
        <v>1729</v>
      </c>
      <c r="C1708" s="0" t="s">
        <v>336</v>
      </c>
      <c r="D1708" s="0" t="str">
        <f aca="false">"1786"</f>
        <v>1786</v>
      </c>
      <c r="E1708" s="0" t="s">
        <v>2621</v>
      </c>
      <c r="F1708" s="0" t="s">
        <v>2622</v>
      </c>
      <c r="J1708" s="1" t="s">
        <v>2623</v>
      </c>
    </row>
    <row r="1709" customFormat="false" ht="775.6" hidden="false" customHeight="false" outlineLevel="0" collapsed="false">
      <c r="A1709" s="0" t="s">
        <v>2624</v>
      </c>
      <c r="E1709" s="0" t="s">
        <v>2625</v>
      </c>
      <c r="J1709" s="1" t="s">
        <v>2626</v>
      </c>
    </row>
    <row r="1710" customFormat="false" ht="12.8" hidden="false" customHeight="false" outlineLevel="0" collapsed="false">
      <c r="E1710" s="0" t="s">
        <v>2627</v>
      </c>
    </row>
    <row r="1711" customFormat="false" ht="12.8" hidden="false" customHeight="false" outlineLevel="0" collapsed="false">
      <c r="E1711" s="0" t="s">
        <v>2628</v>
      </c>
    </row>
    <row r="1712" customFormat="false" ht="12.8" hidden="false" customHeight="false" outlineLevel="0" collapsed="false">
      <c r="E1712" s="0" t="s">
        <v>2629</v>
      </c>
      <c r="J1712" s="0" t="s">
        <v>2630</v>
      </c>
    </row>
    <row r="1713" customFormat="false" ht="139.35" hidden="false" customHeight="false" outlineLevel="0" collapsed="false">
      <c r="E1713" s="0" t="s">
        <v>2631</v>
      </c>
      <c r="J1713" s="1" t="s">
        <v>2632</v>
      </c>
    </row>
    <row r="1714" customFormat="false" ht="22.5" hidden="false" customHeight="false" outlineLevel="0" collapsed="false">
      <c r="E1714" s="0" t="s">
        <v>2633</v>
      </c>
      <c r="J1714" s="1" t="s">
        <v>2634</v>
      </c>
    </row>
    <row r="1715" customFormat="false" ht="12.8" hidden="false" customHeight="false" outlineLevel="0" collapsed="false">
      <c r="E1715" s="0" t="s">
        <v>2635</v>
      </c>
    </row>
    <row r="1716" customFormat="false" ht="22.5" hidden="false" customHeight="false" outlineLevel="0" collapsed="false">
      <c r="E1716" s="0" t="s">
        <v>2636</v>
      </c>
      <c r="J1716" s="1" t="s">
        <v>2637</v>
      </c>
    </row>
    <row r="1717" customFormat="false" ht="22.5" hidden="false" customHeight="false" outlineLevel="0" collapsed="false">
      <c r="E1717" s="0" t="s">
        <v>2638</v>
      </c>
      <c r="J1717" s="1" t="s">
        <v>2639</v>
      </c>
    </row>
    <row r="1718" customFormat="false" ht="12.8" hidden="false" customHeight="false" outlineLevel="0" collapsed="false">
      <c r="E1718" s="0" t="s">
        <v>2640</v>
      </c>
    </row>
    <row r="1719" customFormat="false" ht="12.8" hidden="false" customHeight="false" outlineLevel="0" collapsed="false">
      <c r="E1719" s="0" t="s">
        <v>2641</v>
      </c>
    </row>
    <row r="1720" customFormat="false" ht="96.85" hidden="false" customHeight="false" outlineLevel="0" collapsed="false">
      <c r="E1720" s="0" t="s">
        <v>2642</v>
      </c>
      <c r="J1720" s="1" t="s">
        <v>2643</v>
      </c>
    </row>
    <row r="1721" customFormat="false" ht="192.5" hidden="false" customHeight="false" outlineLevel="0" collapsed="false">
      <c r="E1721" s="0" t="s">
        <v>2644</v>
      </c>
      <c r="J1721" s="1" t="s">
        <v>2645</v>
      </c>
    </row>
    <row r="1722" customFormat="false" ht="12.8" hidden="false" customHeight="false" outlineLevel="0" collapsed="false">
      <c r="E1722" s="0" t="s">
        <v>2646</v>
      </c>
    </row>
    <row r="1723" customFormat="false" ht="33.1" hidden="false" customHeight="false" outlineLevel="0" collapsed="false">
      <c r="E1723" s="0" t="s">
        <v>2647</v>
      </c>
      <c r="J1723" s="1" t="s">
        <v>2648</v>
      </c>
    </row>
    <row r="1724" customFormat="false" ht="107.5" hidden="false" customHeight="false" outlineLevel="0" collapsed="false">
      <c r="E1724" s="0" t="s">
        <v>2649</v>
      </c>
      <c r="J1724" s="1" t="s">
        <v>2650</v>
      </c>
    </row>
    <row r="1725" customFormat="false" ht="65" hidden="false" customHeight="false" outlineLevel="0" collapsed="false">
      <c r="E1725" s="0" t="s">
        <v>2651</v>
      </c>
      <c r="J1725" s="1" t="s">
        <v>2652</v>
      </c>
    </row>
    <row r="1726" customFormat="false" ht="22.5" hidden="false" customHeight="false" outlineLevel="0" collapsed="false">
      <c r="E1726" s="0" t="s">
        <v>2653</v>
      </c>
      <c r="J1726" s="1" t="s">
        <v>2654</v>
      </c>
    </row>
    <row r="1727" customFormat="false" ht="12.8" hidden="false" customHeight="false" outlineLevel="0" collapsed="false">
      <c r="E1727" s="0" t="s">
        <v>2655</v>
      </c>
    </row>
    <row r="1728" customFormat="false" ht="54.35" hidden="false" customHeight="false" outlineLevel="0" collapsed="false">
      <c r="E1728" s="0" t="s">
        <v>2656</v>
      </c>
      <c r="J1728" s="1" t="s">
        <v>2657</v>
      </c>
    </row>
    <row r="1729" customFormat="false" ht="43.75" hidden="false" customHeight="false" outlineLevel="0" collapsed="false">
      <c r="E1729" s="0" t="s">
        <v>2658</v>
      </c>
      <c r="J1729" s="1" t="s">
        <v>2659</v>
      </c>
    </row>
    <row r="1730" customFormat="false" ht="54.35" hidden="false" customHeight="false" outlineLevel="0" collapsed="false">
      <c r="E1730" s="0" t="s">
        <v>2660</v>
      </c>
      <c r="J1730" s="1" t="s">
        <v>2661</v>
      </c>
    </row>
    <row r="1731" customFormat="false" ht="12.8" hidden="false" customHeight="false" outlineLevel="0" collapsed="false">
      <c r="J1731" s="0" t="s">
        <v>2662</v>
      </c>
    </row>
    <row r="1732" customFormat="false" ht="3276.75" hidden="false" customHeight="false" outlineLevel="0" collapsed="false">
      <c r="E1732" s="0" t="s">
        <v>2663</v>
      </c>
      <c r="J1732" s="1" t="s">
        <v>2664</v>
      </c>
      <c r="L1732" s="1" t="s">
        <v>2665</v>
      </c>
    </row>
    <row r="1733" customFormat="false" ht="75.6" hidden="false" customHeight="false" outlineLevel="0" collapsed="false">
      <c r="E1733" s="0" t="s">
        <v>2666</v>
      </c>
      <c r="J1733" s="1" t="s">
        <v>2667</v>
      </c>
    </row>
    <row r="1734" customFormat="false" ht="12.8" hidden="false" customHeight="false" outlineLevel="0" collapsed="false">
      <c r="E1734" s="0" t="s">
        <v>2668</v>
      </c>
    </row>
    <row r="1735" customFormat="false" ht="160.6" hidden="false" customHeight="false" outlineLevel="0" collapsed="false">
      <c r="E1735" s="0" t="s">
        <v>2669</v>
      </c>
      <c r="J1735" s="1" t="s">
        <v>2670</v>
      </c>
    </row>
    <row r="1736" customFormat="false" ht="43.75" hidden="false" customHeight="false" outlineLevel="0" collapsed="false">
      <c r="J1736" s="1" t="s">
        <v>2671</v>
      </c>
    </row>
    <row r="1737" customFormat="false" ht="65" hidden="false" customHeight="false" outlineLevel="0" collapsed="false">
      <c r="J1737" s="1" t="s">
        <v>2672</v>
      </c>
      <c r="L1737" s="0" t="s">
        <v>2673</v>
      </c>
    </row>
    <row r="1738" customFormat="false" ht="1200.6" hidden="false" customHeight="false" outlineLevel="0" collapsed="false">
      <c r="E1738" s="0" t="s">
        <v>2674</v>
      </c>
      <c r="J1738" s="1" t="s">
        <v>2675</v>
      </c>
      <c r="L1738" s="1" t="s">
        <v>2676</v>
      </c>
    </row>
    <row r="1739" customFormat="false" ht="22.5" hidden="false" customHeight="false" outlineLevel="0" collapsed="false">
      <c r="E1739" s="0" t="s">
        <v>2677</v>
      </c>
      <c r="J1739" s="1" t="s">
        <v>2678</v>
      </c>
    </row>
    <row r="1740" customFormat="false" ht="12.8" hidden="false" customHeight="false" outlineLevel="0" collapsed="false">
      <c r="E1740" s="0" t="s">
        <v>2679</v>
      </c>
      <c r="J1740" s="0" t="s">
        <v>2680</v>
      </c>
    </row>
    <row r="1741" customFormat="false" ht="65" hidden="false" customHeight="false" outlineLevel="0" collapsed="false">
      <c r="E1741" s="0" t="s">
        <v>2681</v>
      </c>
      <c r="J1741" s="1" t="s">
        <v>2682</v>
      </c>
    </row>
    <row r="1743" customFormat="false" ht="12.8" hidden="false" customHeight="false" outlineLevel="0" collapsed="false">
      <c r="E1743" s="0" t="s">
        <v>2683</v>
      </c>
    </row>
    <row r="1744" customFormat="false" ht="330" hidden="false" customHeight="false" outlineLevel="0" collapsed="false">
      <c r="E1744" s="0" t="s">
        <v>2684</v>
      </c>
      <c r="J1744" s="1" t="s">
        <v>2685</v>
      </c>
      <c r="L1744" s="0" t="s">
        <v>2686</v>
      </c>
    </row>
    <row r="1745" customFormat="false" ht="12.8" hidden="false" customHeight="false" outlineLevel="0" collapsed="false">
      <c r="E1745" s="0" t="s">
        <v>1949</v>
      </c>
    </row>
    <row r="1746" customFormat="false" ht="12.8" hidden="false" customHeight="false" outlineLevel="0" collapsed="false">
      <c r="E1746" s="0" t="s">
        <v>2687</v>
      </c>
    </row>
    <row r="1747" customFormat="false" ht="12.8" hidden="false" customHeight="false" outlineLevel="0" collapsed="false">
      <c r="E1747" s="0" t="s">
        <v>2688</v>
      </c>
    </row>
    <row r="1748" customFormat="false" ht="12.8" hidden="false" customHeight="false" outlineLevel="0" collapsed="false">
      <c r="E1748" s="0" t="s">
        <v>2689</v>
      </c>
    </row>
    <row r="1749" customFormat="false" ht="12.8" hidden="false" customHeight="false" outlineLevel="0" collapsed="false">
      <c r="E1749" s="0" t="s">
        <v>2690</v>
      </c>
    </row>
    <row r="1750" customFormat="false" ht="12.8" hidden="false" customHeight="false" outlineLevel="0" collapsed="false">
      <c r="E1750" s="0" t="s">
        <v>2691</v>
      </c>
      <c r="J1750" s="0" t="s">
        <v>2692</v>
      </c>
    </row>
    <row r="1751" customFormat="false" ht="12.8" hidden="false" customHeight="false" outlineLevel="0" collapsed="false">
      <c r="E1751" s="0" t="s">
        <v>2693</v>
      </c>
    </row>
    <row r="1752" customFormat="false" ht="12.8" hidden="false" customHeight="false" outlineLevel="0" collapsed="false">
      <c r="E1752" s="0" t="s">
        <v>2694</v>
      </c>
    </row>
    <row r="1753" customFormat="false" ht="139.35" hidden="false" customHeight="false" outlineLevel="0" collapsed="false">
      <c r="E1753" s="0" t="s">
        <v>2695</v>
      </c>
      <c r="J1753" s="1" t="s">
        <v>2696</v>
      </c>
      <c r="L1753" s="0" t="s">
        <v>643</v>
      </c>
    </row>
    <row r="1754" customFormat="false" ht="12.8" hidden="false" customHeight="false" outlineLevel="0" collapsed="false">
      <c r="E1754" s="0" t="s">
        <v>2697</v>
      </c>
      <c r="F1754" s="0" t="s">
        <v>2698</v>
      </c>
      <c r="H1754" s="0" t="s">
        <v>2699</v>
      </c>
    </row>
    <row r="1755" customFormat="false" ht="12.8" hidden="false" customHeight="false" outlineLevel="0" collapsed="false">
      <c r="E1755" s="0" t="s">
        <v>2700</v>
      </c>
    </row>
    <row r="1756" customFormat="false" ht="12.8" hidden="false" customHeight="false" outlineLevel="0" collapsed="false">
      <c r="E1756" s="0" t="s">
        <v>2701</v>
      </c>
      <c r="J1756" s="0" t="s">
        <v>2702</v>
      </c>
    </row>
    <row r="1757" customFormat="false" ht="33.1" hidden="false" customHeight="false" outlineLevel="0" collapsed="false">
      <c r="E1757" s="0" t="s">
        <v>2703</v>
      </c>
      <c r="J1757" s="1" t="s">
        <v>2704</v>
      </c>
    </row>
    <row r="1758" customFormat="false" ht="43.75" hidden="false" customHeight="false" outlineLevel="0" collapsed="false">
      <c r="E1758" s="0" t="s">
        <v>2705</v>
      </c>
      <c r="J1758" s="1" t="s">
        <v>2706</v>
      </c>
    </row>
    <row r="1759" customFormat="false" ht="12.8" hidden="false" customHeight="false" outlineLevel="0" collapsed="false">
      <c r="E1759" s="0" t="s">
        <v>2707</v>
      </c>
    </row>
    <row r="1760" customFormat="false" ht="96.85" hidden="false" customHeight="false" outlineLevel="0" collapsed="false">
      <c r="E1760" s="0" t="s">
        <v>2708</v>
      </c>
      <c r="J1760" s="1" t="s">
        <v>2709</v>
      </c>
    </row>
    <row r="1761" customFormat="false" ht="12.8" hidden="false" customHeight="false" outlineLevel="0" collapsed="false">
      <c r="E1761" s="0" t="s">
        <v>2710</v>
      </c>
    </row>
    <row r="1762" customFormat="false" ht="12.8" hidden="false" customHeight="false" outlineLevel="0" collapsed="false">
      <c r="E1762" s="0" t="s">
        <v>2711</v>
      </c>
    </row>
    <row r="1763" customFormat="false" ht="75.6" hidden="false" customHeight="false" outlineLevel="0" collapsed="false">
      <c r="E1763" s="0" t="s">
        <v>2712</v>
      </c>
      <c r="J1763" s="1" t="s">
        <v>2713</v>
      </c>
    </row>
    <row r="1764" customFormat="false" ht="43.75" hidden="false" customHeight="false" outlineLevel="0" collapsed="false">
      <c r="B1764" s="0" t="str">
        <f aca="false">"8.12.1694"</f>
        <v>8.12.1694</v>
      </c>
      <c r="C1764" s="0" t="s">
        <v>2714</v>
      </c>
      <c r="D1764" s="0" t="str">
        <f aca="false">"31.3.1773"</f>
        <v>31.3.1773</v>
      </c>
      <c r="E1764" s="0" t="s">
        <v>2715</v>
      </c>
      <c r="F1764" s="0" t="s">
        <v>2716</v>
      </c>
      <c r="H1764" s="0" t="s">
        <v>2717</v>
      </c>
      <c r="J1764" s="1" t="s">
        <v>2718</v>
      </c>
    </row>
    <row r="1765" customFormat="false" ht="107.5" hidden="false" customHeight="false" outlineLevel="0" collapsed="false">
      <c r="A1765" s="0" t="s">
        <v>2714</v>
      </c>
      <c r="E1765" s="0" t="s">
        <v>2719</v>
      </c>
      <c r="J1765" s="1" t="s">
        <v>2720</v>
      </c>
    </row>
    <row r="1766" customFormat="false" ht="12.8" hidden="false" customHeight="false" outlineLevel="0" collapsed="false">
      <c r="E1766" s="0" t="s">
        <v>2721</v>
      </c>
    </row>
    <row r="1767" customFormat="false" ht="107.5" hidden="false" customHeight="false" outlineLevel="0" collapsed="false">
      <c r="E1767" s="0" t="s">
        <v>2722</v>
      </c>
      <c r="J1767" s="1" t="s">
        <v>2723</v>
      </c>
    </row>
    <row r="1768" customFormat="false" ht="12.8" hidden="false" customHeight="false" outlineLevel="0" collapsed="false">
      <c r="E1768" s="0" t="s">
        <v>2724</v>
      </c>
    </row>
    <row r="1769" customFormat="false" ht="12.8" hidden="false" customHeight="false" outlineLevel="0" collapsed="false">
      <c r="E1769" s="0" t="s">
        <v>2725</v>
      </c>
      <c r="J1769" s="0" t="s">
        <v>2726</v>
      </c>
    </row>
    <row r="1770" customFormat="false" ht="12.8" hidden="false" customHeight="false" outlineLevel="0" collapsed="false">
      <c r="E1770" s="0" t="s">
        <v>2727</v>
      </c>
    </row>
    <row r="1771" customFormat="false" ht="12.8" hidden="false" customHeight="false" outlineLevel="0" collapsed="false">
      <c r="E1771" s="0" t="s">
        <v>2728</v>
      </c>
      <c r="L1771" s="0" t="s">
        <v>1014</v>
      </c>
    </row>
    <row r="1772" customFormat="false" ht="372.5" hidden="false" customHeight="false" outlineLevel="0" collapsed="false">
      <c r="E1772" s="0" t="s">
        <v>2729</v>
      </c>
      <c r="J1772" s="1" t="s">
        <v>2730</v>
      </c>
      <c r="L1772" s="0" t="s">
        <v>1014</v>
      </c>
    </row>
    <row r="1773" customFormat="false" ht="160.6" hidden="false" customHeight="false" outlineLevel="0" collapsed="false">
      <c r="E1773" s="0" t="s">
        <v>2731</v>
      </c>
      <c r="J1773" s="1" t="s">
        <v>2732</v>
      </c>
      <c r="L1773" s="0" t="s">
        <v>1014</v>
      </c>
    </row>
    <row r="1774" customFormat="false" ht="12.8" hidden="false" customHeight="false" outlineLevel="0" collapsed="false">
      <c r="E1774" s="0" t="s">
        <v>2733</v>
      </c>
      <c r="L1774" s="0" t="s">
        <v>1014</v>
      </c>
    </row>
    <row r="1775" customFormat="false" ht="319.35" hidden="false" customHeight="false" outlineLevel="0" collapsed="false">
      <c r="E1775" s="0" t="s">
        <v>2734</v>
      </c>
      <c r="J1775" s="1" t="s">
        <v>2735</v>
      </c>
      <c r="L1775" s="0" t="s">
        <v>1014</v>
      </c>
    </row>
    <row r="1776" customFormat="false" ht="12.8" hidden="false" customHeight="false" outlineLevel="0" collapsed="false">
      <c r="E1776" s="0" t="s">
        <v>2736</v>
      </c>
    </row>
    <row r="1777" customFormat="false" ht="12.8" hidden="false" customHeight="false" outlineLevel="0" collapsed="false">
      <c r="E1777" s="0" t="s">
        <v>2737</v>
      </c>
      <c r="L1777" s="0" t="s">
        <v>1014</v>
      </c>
    </row>
    <row r="1778" customFormat="false" ht="12.8" hidden="false" customHeight="false" outlineLevel="0" collapsed="false">
      <c r="L1778" s="0" t="s">
        <v>1014</v>
      </c>
    </row>
    <row r="1779" customFormat="false" ht="287.5" hidden="false" customHeight="false" outlineLevel="0" collapsed="false">
      <c r="E1779" s="0" t="s">
        <v>2738</v>
      </c>
      <c r="J1779" s="1" t="s">
        <v>2739</v>
      </c>
      <c r="L1779" s="0" t="s">
        <v>1014</v>
      </c>
    </row>
    <row r="1780" customFormat="false" ht="1200.6" hidden="false" customHeight="false" outlineLevel="0" collapsed="false">
      <c r="E1780" s="0" t="s">
        <v>2740</v>
      </c>
      <c r="J1780" s="1" t="s">
        <v>2741</v>
      </c>
      <c r="L1780" s="1" t="s">
        <v>992</v>
      </c>
    </row>
    <row r="1781" customFormat="false" ht="12.8" hidden="false" customHeight="false" outlineLevel="0" collapsed="false">
      <c r="E1781" s="0" t="s">
        <v>2742</v>
      </c>
    </row>
    <row r="1782" customFormat="false" ht="12.8" hidden="false" customHeight="false" outlineLevel="0" collapsed="false">
      <c r="E1782" s="0" t="s">
        <v>2743</v>
      </c>
      <c r="J1782" s="0" t="s">
        <v>2744</v>
      </c>
      <c r="L1782" s="0" t="s">
        <v>1014</v>
      </c>
    </row>
    <row r="1783" customFormat="false" ht="12.8" hidden="false" customHeight="false" outlineLevel="0" collapsed="false">
      <c r="E1783" s="0" t="s">
        <v>2745</v>
      </c>
      <c r="L1783" s="0" t="s">
        <v>1014</v>
      </c>
    </row>
    <row r="1784" customFormat="false" ht="75.6" hidden="false" customHeight="false" outlineLevel="0" collapsed="false">
      <c r="E1784" s="0" t="s">
        <v>2746</v>
      </c>
      <c r="J1784" s="1" t="s">
        <v>2747</v>
      </c>
      <c r="L1784" s="0" t="s">
        <v>1014</v>
      </c>
    </row>
    <row r="1785" customFormat="false" ht="54.35" hidden="false" customHeight="false" outlineLevel="0" collapsed="false">
      <c r="E1785" s="0" t="s">
        <v>2748</v>
      </c>
      <c r="J1785" s="1" t="s">
        <v>2749</v>
      </c>
      <c r="L1785" s="0" t="s">
        <v>1014</v>
      </c>
    </row>
    <row r="1786" customFormat="false" ht="12.8" hidden="false" customHeight="false" outlineLevel="0" collapsed="false">
      <c r="E1786" s="0" t="s">
        <v>2750</v>
      </c>
    </row>
    <row r="1787" customFormat="false" ht="12.8" hidden="false" customHeight="false" outlineLevel="0" collapsed="false">
      <c r="L1787" s="0" t="s">
        <v>1014</v>
      </c>
    </row>
    <row r="1788" customFormat="false" ht="1211.25" hidden="false" customHeight="false" outlineLevel="0" collapsed="false">
      <c r="E1788" s="0" t="s">
        <v>2751</v>
      </c>
      <c r="J1788" s="1" t="s">
        <v>2752</v>
      </c>
      <c r="L1788" s="1" t="s">
        <v>2753</v>
      </c>
    </row>
    <row r="1789" customFormat="false" ht="118.1" hidden="false" customHeight="false" outlineLevel="0" collapsed="false">
      <c r="E1789" s="0" t="s">
        <v>2754</v>
      </c>
      <c r="J1789" s="1" t="s">
        <v>2755</v>
      </c>
      <c r="L1789" s="0" t="s">
        <v>1014</v>
      </c>
    </row>
    <row r="1790" customFormat="false" ht="12.8" hidden="false" customHeight="false" outlineLevel="0" collapsed="false">
      <c r="E1790" s="0" t="s">
        <v>2756</v>
      </c>
    </row>
    <row r="1791" customFormat="false" ht="12.8" hidden="false" customHeight="false" outlineLevel="0" collapsed="false">
      <c r="E1791" s="0" t="s">
        <v>2757</v>
      </c>
      <c r="J1791" s="0" t="s">
        <v>2758</v>
      </c>
    </row>
    <row r="1792" customFormat="false" ht="43.75" hidden="false" customHeight="false" outlineLevel="0" collapsed="false">
      <c r="E1792" s="0" t="s">
        <v>2759</v>
      </c>
      <c r="J1792" s="1" t="s">
        <v>2760</v>
      </c>
    </row>
    <row r="1793" customFormat="false" ht="118.1" hidden="false" customHeight="false" outlineLevel="0" collapsed="false">
      <c r="E1793" s="0" t="s">
        <v>2761</v>
      </c>
      <c r="J1793" s="1" t="s">
        <v>2762</v>
      </c>
    </row>
    <row r="1794" customFormat="false" ht="12.8" hidden="false" customHeight="false" outlineLevel="0" collapsed="false">
      <c r="E1794" s="0" t="s">
        <v>2763</v>
      </c>
    </row>
    <row r="1795" customFormat="false" ht="12.8" hidden="false" customHeight="false" outlineLevel="0" collapsed="false">
      <c r="E1795" s="0" t="s">
        <v>2764</v>
      </c>
    </row>
    <row r="1796" customFormat="false" ht="1815.6" hidden="false" customHeight="false" outlineLevel="0" collapsed="false">
      <c r="E1796" s="0" t="s">
        <v>2765</v>
      </c>
      <c r="J1796" s="1" t="s">
        <v>2766</v>
      </c>
      <c r="L1796" s="1" t="s">
        <v>2767</v>
      </c>
    </row>
    <row r="1797" customFormat="false" ht="12.8" hidden="false" customHeight="false" outlineLevel="0" collapsed="false">
      <c r="E1797" s="0" t="s">
        <v>2768</v>
      </c>
    </row>
    <row r="1798" customFormat="false" ht="404.35" hidden="false" customHeight="false" outlineLevel="0" collapsed="false">
      <c r="E1798" s="0" t="s">
        <v>2769</v>
      </c>
      <c r="J1798" s="1" t="s">
        <v>2770</v>
      </c>
    </row>
    <row r="1799" customFormat="false" ht="255.6" hidden="false" customHeight="false" outlineLevel="0" collapsed="false">
      <c r="E1799" s="0" t="s">
        <v>2771</v>
      </c>
      <c r="J1799" s="1" t="s">
        <v>2772</v>
      </c>
    </row>
    <row r="1800" customFormat="false" ht="203.1" hidden="false" customHeight="false" outlineLevel="0" collapsed="false">
      <c r="E1800" s="0" t="s">
        <v>2773</v>
      </c>
      <c r="J1800" s="1" t="s">
        <v>2774</v>
      </c>
    </row>
    <row r="1801" customFormat="false" ht="107.5" hidden="false" customHeight="false" outlineLevel="0" collapsed="false">
      <c r="E1801" s="0" t="s">
        <v>2775</v>
      </c>
      <c r="J1801" s="1" t="s">
        <v>2776</v>
      </c>
    </row>
    <row r="1802" customFormat="false" ht="12.8" hidden="false" customHeight="false" outlineLevel="0" collapsed="false">
      <c r="E1802" s="0" t="s">
        <v>2777</v>
      </c>
    </row>
    <row r="1803" customFormat="false" ht="500" hidden="false" customHeight="false" outlineLevel="0" collapsed="false">
      <c r="E1803" s="0" t="s">
        <v>2778</v>
      </c>
      <c r="J1803" s="1" t="s">
        <v>2779</v>
      </c>
    </row>
    <row r="1804" customFormat="false" ht="12.8" hidden="false" customHeight="false" outlineLevel="0" collapsed="false">
      <c r="E1804" s="0" t="s">
        <v>2780</v>
      </c>
      <c r="J1804" s="0" t="s">
        <v>2781</v>
      </c>
    </row>
    <row r="1805" customFormat="false" ht="33.1" hidden="false" customHeight="false" outlineLevel="0" collapsed="false">
      <c r="E1805" s="0" t="s">
        <v>2782</v>
      </c>
      <c r="J1805" s="1" t="s">
        <v>2783</v>
      </c>
    </row>
    <row r="1806" customFormat="false" ht="54.35" hidden="false" customHeight="false" outlineLevel="0" collapsed="false">
      <c r="E1806" s="0" t="s">
        <v>2784</v>
      </c>
      <c r="J1806" s="1" t="s">
        <v>2785</v>
      </c>
    </row>
    <row r="1807" customFormat="false" ht="22.5" hidden="false" customHeight="false" outlineLevel="0" collapsed="false">
      <c r="J1807" s="1" t="s">
        <v>2786</v>
      </c>
    </row>
    <row r="1808" customFormat="false" ht="181.85" hidden="false" customHeight="false" outlineLevel="0" collapsed="false">
      <c r="J1808" s="1" t="s">
        <v>2787</v>
      </c>
      <c r="L1808" s="0" t="s">
        <v>915</v>
      </c>
    </row>
    <row r="1809" customFormat="false" ht="75.6" hidden="false" customHeight="false" outlineLevel="0" collapsed="false">
      <c r="B1809" s="0" t="str">
        <f aca="false">"1526"</f>
        <v>1526</v>
      </c>
      <c r="C1809" s="0" t="s">
        <v>402</v>
      </c>
      <c r="D1809" s="0" t="str">
        <f aca="false">"1586"</f>
        <v>1586</v>
      </c>
      <c r="J1809" s="1" t="s">
        <v>2788</v>
      </c>
      <c r="L1809" s="0" t="s">
        <v>915</v>
      </c>
    </row>
    <row r="1810" customFormat="false" ht="1200.6" hidden="false" customHeight="false" outlineLevel="0" collapsed="false">
      <c r="A1810" s="0" t="s">
        <v>2789</v>
      </c>
      <c r="E1810" s="0" t="s">
        <v>2790</v>
      </c>
      <c r="J1810" s="1" t="s">
        <v>2791</v>
      </c>
      <c r="L1810" s="1" t="s">
        <v>2792</v>
      </c>
    </row>
    <row r="1811" customFormat="false" ht="65" hidden="false" customHeight="false" outlineLevel="0" collapsed="false">
      <c r="E1811" s="0" t="s">
        <v>2793</v>
      </c>
      <c r="J1811" s="1" t="s">
        <v>2794</v>
      </c>
    </row>
    <row r="1812" customFormat="false" ht="1211.25" hidden="false" customHeight="false" outlineLevel="0" collapsed="false">
      <c r="E1812" s="0" t="s">
        <v>2795</v>
      </c>
      <c r="L1812" s="1" t="s">
        <v>2796</v>
      </c>
    </row>
    <row r="1813" customFormat="false" ht="1211.25" hidden="false" customHeight="false" outlineLevel="0" collapsed="false">
      <c r="E1813" s="0" t="s">
        <v>2797</v>
      </c>
      <c r="L1813" s="1" t="s">
        <v>2798</v>
      </c>
    </row>
    <row r="1814" customFormat="false" ht="12.8" hidden="false" customHeight="false" outlineLevel="0" collapsed="false">
      <c r="E1814" s="0" t="s">
        <v>601</v>
      </c>
    </row>
    <row r="1815" customFormat="false" ht="553.1" hidden="false" customHeight="false" outlineLevel="0" collapsed="false">
      <c r="E1815" s="0" t="s">
        <v>2799</v>
      </c>
      <c r="J1815" s="1" t="s">
        <v>2800</v>
      </c>
    </row>
    <row r="1816" customFormat="false" ht="446.85" hidden="false" customHeight="false" outlineLevel="0" collapsed="false">
      <c r="E1816" s="0" t="s">
        <v>2801</v>
      </c>
      <c r="J1816" s="1" t="s">
        <v>2802</v>
      </c>
    </row>
    <row r="1817" customFormat="false" ht="213.75" hidden="false" customHeight="false" outlineLevel="0" collapsed="false">
      <c r="E1817" s="0" t="s">
        <v>2803</v>
      </c>
      <c r="J1817" s="1" t="s">
        <v>2804</v>
      </c>
      <c r="L1817" s="0" t="s">
        <v>2805</v>
      </c>
    </row>
    <row r="1818" customFormat="false" ht="96.85" hidden="false" customHeight="false" outlineLevel="0" collapsed="false">
      <c r="E1818" s="0" t="s">
        <v>2806</v>
      </c>
      <c r="J1818" s="1" t="s">
        <v>2807</v>
      </c>
    </row>
    <row r="1819" customFormat="false" ht="12.8" hidden="false" customHeight="false" outlineLevel="0" collapsed="false">
      <c r="E1819" s="0" t="s">
        <v>2808</v>
      </c>
    </row>
    <row r="1820" customFormat="false" ht="12.8" hidden="false" customHeight="false" outlineLevel="0" collapsed="false">
      <c r="E1820" s="0" t="s">
        <v>2809</v>
      </c>
      <c r="J1820" s="0" t="s">
        <v>2810</v>
      </c>
    </row>
    <row r="1821" customFormat="false" ht="12.8" hidden="false" customHeight="false" outlineLevel="0" collapsed="false">
      <c r="B1821" s="0" t="str">
        <f aca="false">"24.03.1681"</f>
        <v>24.03.1681</v>
      </c>
      <c r="C1821" s="0" t="s">
        <v>2452</v>
      </c>
      <c r="D1821" s="0" t="str">
        <f aca="false">"25.06.1767"</f>
        <v>25.06.1767</v>
      </c>
      <c r="E1821" s="0" t="s">
        <v>2811</v>
      </c>
      <c r="L1821" s="0" t="s">
        <v>2812</v>
      </c>
    </row>
    <row r="1822" customFormat="false" ht="276.85" hidden="false" customHeight="false" outlineLevel="0" collapsed="false">
      <c r="A1822" s="0" t="s">
        <v>2813</v>
      </c>
      <c r="E1822" s="0" t="s">
        <v>2814</v>
      </c>
      <c r="J1822" s="1" t="s">
        <v>2815</v>
      </c>
    </row>
    <row r="1823" customFormat="false" ht="12.8" hidden="false" customHeight="false" outlineLevel="0" collapsed="false">
      <c r="E1823" s="0" t="s">
        <v>2816</v>
      </c>
      <c r="L1823" s="0" t="s">
        <v>2817</v>
      </c>
    </row>
    <row r="1824" customFormat="false" ht="33.1" hidden="false" customHeight="false" outlineLevel="0" collapsed="false">
      <c r="E1824" s="0" t="s">
        <v>2818</v>
      </c>
      <c r="J1824" s="1" t="s">
        <v>2819</v>
      </c>
    </row>
    <row r="1825" customFormat="false" ht="22.5" hidden="false" customHeight="false" outlineLevel="0" collapsed="false">
      <c r="B1825" s="0" t="str">
        <f aca="false">"20.07.1732"</f>
        <v>20.07.1732</v>
      </c>
      <c r="C1825" s="0" t="s">
        <v>2820</v>
      </c>
      <c r="D1825" s="0" t="str">
        <f aca="false">"18.08.1788"</f>
        <v>18.08.1788</v>
      </c>
      <c r="E1825" s="0" t="s">
        <v>2821</v>
      </c>
      <c r="F1825" s="1" t="s">
        <v>39</v>
      </c>
    </row>
    <row r="1826" customFormat="false" ht="12.8" hidden="false" customHeight="false" outlineLevel="0" collapsed="false">
      <c r="A1826" s="0" t="s">
        <v>2820</v>
      </c>
      <c r="B1826" s="0" t="str">
        <f aca="false">"30.03.1727"</f>
        <v>30.03.1727</v>
      </c>
      <c r="C1826" s="0" t="s">
        <v>235</v>
      </c>
      <c r="D1826" s="0" t="str">
        <f aca="false">"06.04.1779"</f>
        <v>06.04.1779</v>
      </c>
      <c r="E1826" s="0" t="s">
        <v>2822</v>
      </c>
      <c r="F1826" s="0" t="s">
        <v>237</v>
      </c>
    </row>
    <row r="1827" customFormat="false" ht="86.25" hidden="false" customHeight="false" outlineLevel="0" collapsed="false">
      <c r="A1827" s="0" t="s">
        <v>2823</v>
      </c>
      <c r="E1827" s="0" t="s">
        <v>2824</v>
      </c>
      <c r="F1827" s="0" t="s">
        <v>2825</v>
      </c>
      <c r="J1827" s="1" t="s">
        <v>2826</v>
      </c>
    </row>
    <row r="1828" customFormat="false" ht="12.8" hidden="false" customHeight="false" outlineLevel="0" collapsed="false">
      <c r="E1828" s="0" t="s">
        <v>2827</v>
      </c>
      <c r="F1828" s="0" t="s">
        <v>2828</v>
      </c>
    </row>
    <row r="1829" customFormat="false" ht="12.8" hidden="false" customHeight="false" outlineLevel="0" collapsed="false">
      <c r="E1829" s="0" t="s">
        <v>2829</v>
      </c>
      <c r="F1829" s="0" t="s">
        <v>2830</v>
      </c>
    </row>
    <row r="1830" customFormat="false" ht="12.8" hidden="false" customHeight="false" outlineLevel="0" collapsed="false">
      <c r="C1830" s="0" t="s">
        <v>33</v>
      </c>
      <c r="D1830" s="0" t="str">
        <f aca="false">"01.05.1715"</f>
        <v>01.05.1715</v>
      </c>
      <c r="E1830" s="0" t="s">
        <v>2831</v>
      </c>
      <c r="F1830" s="0" t="s">
        <v>2189</v>
      </c>
    </row>
    <row r="1831" customFormat="false" ht="12.8" hidden="false" customHeight="false" outlineLevel="0" collapsed="false">
      <c r="E1831" s="0" t="s">
        <v>2832</v>
      </c>
      <c r="F1831" s="0" t="s">
        <v>1053</v>
      </c>
    </row>
    <row r="1832" customFormat="false" ht="12.8" hidden="false" customHeight="false" outlineLevel="0" collapsed="false">
      <c r="E1832" s="0" t="s">
        <v>2833</v>
      </c>
    </row>
    <row r="1833" customFormat="false" ht="12.8" hidden="false" customHeight="false" outlineLevel="0" collapsed="false">
      <c r="E1833" s="0" t="s">
        <v>2834</v>
      </c>
    </row>
    <row r="1834" customFormat="false" ht="43.75" hidden="false" customHeight="false" outlineLevel="0" collapsed="false">
      <c r="E1834" s="0" t="s">
        <v>2835</v>
      </c>
      <c r="F1834" s="0" t="s">
        <v>2836</v>
      </c>
      <c r="J1834" s="1" t="s">
        <v>2837</v>
      </c>
    </row>
    <row r="1835" customFormat="false" ht="12.8" hidden="false" customHeight="false" outlineLevel="0" collapsed="false">
      <c r="E1835" s="0" t="s">
        <v>2838</v>
      </c>
      <c r="J1835" s="0" t="s">
        <v>2839</v>
      </c>
    </row>
    <row r="1836" customFormat="false" ht="12.8" hidden="false" customHeight="false" outlineLevel="0" collapsed="false">
      <c r="E1836" s="0" t="s">
        <v>2840</v>
      </c>
    </row>
    <row r="1837" customFormat="false" ht="12.8" hidden="false" customHeight="false" outlineLevel="0" collapsed="false">
      <c r="E1837" s="0" t="s">
        <v>2841</v>
      </c>
      <c r="J1837" s="0" t="s">
        <v>2842</v>
      </c>
    </row>
    <row r="1838" customFormat="false" ht="12.8" hidden="false" customHeight="false" outlineLevel="0" collapsed="false">
      <c r="E1838" s="0" t="s">
        <v>2843</v>
      </c>
    </row>
    <row r="1839" customFormat="false" ht="12.8" hidden="false" customHeight="false" outlineLevel="0" collapsed="false">
      <c r="E1839" s="0" t="s">
        <v>2844</v>
      </c>
    </row>
    <row r="1840" customFormat="false" ht="12.8" hidden="false" customHeight="false" outlineLevel="0" collapsed="false">
      <c r="E1840" s="0" t="s">
        <v>2845</v>
      </c>
      <c r="J1840" s="0" t="s">
        <v>2846</v>
      </c>
    </row>
    <row r="1841" customFormat="false" ht="12.8" hidden="false" customHeight="false" outlineLevel="0" collapsed="false">
      <c r="E1841" s="0" t="s">
        <v>2847</v>
      </c>
    </row>
    <row r="1842" customFormat="false" ht="12.8" hidden="false" customHeight="false" outlineLevel="0" collapsed="false">
      <c r="E1842" s="0" t="s">
        <v>2848</v>
      </c>
    </row>
    <row r="1843" customFormat="false" ht="12.8" hidden="false" customHeight="false" outlineLevel="0" collapsed="false">
      <c r="E1843" s="0" t="s">
        <v>2849</v>
      </c>
    </row>
    <row r="1844" customFormat="false" ht="12.8" hidden="false" customHeight="false" outlineLevel="0" collapsed="false">
      <c r="E1844" s="0" t="s">
        <v>2850</v>
      </c>
    </row>
    <row r="1845" customFormat="false" ht="43.75" hidden="false" customHeight="false" outlineLevel="0" collapsed="false">
      <c r="E1845" s="0" t="s">
        <v>2851</v>
      </c>
      <c r="J1845" s="1" t="s">
        <v>2852</v>
      </c>
    </row>
    <row r="1846" customFormat="false" ht="12.8" hidden="false" customHeight="false" outlineLevel="0" collapsed="false">
      <c r="E1846" s="0" t="s">
        <v>2853</v>
      </c>
    </row>
    <row r="1847" customFormat="false" ht="33.1" hidden="false" customHeight="false" outlineLevel="0" collapsed="false">
      <c r="E1847" s="0" t="s">
        <v>2854</v>
      </c>
      <c r="J1847" s="1" t="s">
        <v>2855</v>
      </c>
    </row>
    <row r="1848" customFormat="false" ht="22.5" hidden="false" customHeight="false" outlineLevel="0" collapsed="false">
      <c r="J1848" s="1" t="s">
        <v>2856</v>
      </c>
    </row>
    <row r="1849" customFormat="false" ht="1200.6" hidden="false" customHeight="false" outlineLevel="0" collapsed="false">
      <c r="E1849" s="0" t="s">
        <v>2857</v>
      </c>
      <c r="J1849" s="1" t="s">
        <v>2858</v>
      </c>
      <c r="L1849" s="1" t="s">
        <v>2859</v>
      </c>
    </row>
    <row r="1850" customFormat="false" ht="33.1" hidden="false" customHeight="false" outlineLevel="0" collapsed="false">
      <c r="E1850" s="0" t="s">
        <v>2860</v>
      </c>
      <c r="J1850" s="1" t="s">
        <v>2861</v>
      </c>
      <c r="L1850" s="0" t="s">
        <v>2862</v>
      </c>
    </row>
    <row r="1851" customFormat="false" ht="96.85" hidden="false" customHeight="false" outlineLevel="0" collapsed="false">
      <c r="E1851" s="0" t="s">
        <v>2863</v>
      </c>
      <c r="J1851" s="1" t="s">
        <v>2864</v>
      </c>
      <c r="L1851" s="0" t="s">
        <v>2862</v>
      </c>
    </row>
    <row r="1852" customFormat="false" ht="22.5" hidden="false" customHeight="false" outlineLevel="0" collapsed="false">
      <c r="E1852" s="0" t="s">
        <v>2865</v>
      </c>
      <c r="J1852" s="1" t="s">
        <v>2866</v>
      </c>
    </row>
    <row r="1853" customFormat="false" ht="43.75" hidden="false" customHeight="false" outlineLevel="0" collapsed="false">
      <c r="J1853" s="1" t="s">
        <v>2867</v>
      </c>
    </row>
    <row r="1854" customFormat="false" ht="75.6" hidden="false" customHeight="false" outlineLevel="0" collapsed="false">
      <c r="J1854" s="1" t="s">
        <v>2868</v>
      </c>
    </row>
    <row r="1855" customFormat="false" ht="181.85" hidden="false" customHeight="false" outlineLevel="0" collapsed="false">
      <c r="J1855" s="1" t="s">
        <v>2869</v>
      </c>
      <c r="L1855" s="0" t="s">
        <v>2870</v>
      </c>
    </row>
    <row r="1856" customFormat="false" ht="65" hidden="false" customHeight="false" outlineLevel="0" collapsed="false">
      <c r="E1856" s="0" t="s">
        <v>2871</v>
      </c>
      <c r="J1856" s="1" t="s">
        <v>2872</v>
      </c>
      <c r="L1856" s="0" t="s">
        <v>2870</v>
      </c>
    </row>
    <row r="1857" customFormat="false" ht="107.5" hidden="false" customHeight="false" outlineLevel="0" collapsed="false">
      <c r="E1857" s="0" t="s">
        <v>2873</v>
      </c>
      <c r="J1857" s="1" t="s">
        <v>2874</v>
      </c>
      <c r="L1857" s="0" t="s">
        <v>2870</v>
      </c>
    </row>
    <row r="1858" customFormat="false" ht="86.25" hidden="false" customHeight="false" outlineLevel="0" collapsed="false">
      <c r="E1858" s="0" t="s">
        <v>2875</v>
      </c>
      <c r="J1858" s="1" t="s">
        <v>2876</v>
      </c>
      <c r="L1858" s="0" t="s">
        <v>2870</v>
      </c>
    </row>
    <row r="1859" customFormat="false" ht="12.8" hidden="false" customHeight="false" outlineLevel="0" collapsed="false">
      <c r="E1859" s="0" t="s">
        <v>2877</v>
      </c>
      <c r="L1859" s="0" t="s">
        <v>2870</v>
      </c>
    </row>
    <row r="1860" customFormat="false" ht="43.75" hidden="false" customHeight="false" outlineLevel="0" collapsed="false">
      <c r="E1860" s="0" t="s">
        <v>2878</v>
      </c>
      <c r="J1860" s="1" t="s">
        <v>2879</v>
      </c>
    </row>
    <row r="1861" customFormat="false" ht="12.8" hidden="false" customHeight="false" outlineLevel="0" collapsed="false">
      <c r="E1861" s="0" t="s">
        <v>2880</v>
      </c>
      <c r="J1861" s="0" t="s">
        <v>2881</v>
      </c>
    </row>
    <row r="1862" customFormat="false" ht="12.8" hidden="false" customHeight="false" outlineLevel="0" collapsed="false">
      <c r="E1862" s="0" t="s">
        <v>2882</v>
      </c>
    </row>
    <row r="1863" customFormat="false" ht="12.8" hidden="false" customHeight="false" outlineLevel="0" collapsed="false">
      <c r="B1863" s="0" t="str">
        <f aca="false">"25.03.1699"</f>
        <v>25.03.1699</v>
      </c>
      <c r="C1863" s="0" t="s">
        <v>235</v>
      </c>
      <c r="D1863" s="0" t="str">
        <f aca="false">"16.12.1783"</f>
        <v>16.12.1783</v>
      </c>
      <c r="E1863" s="0" t="s">
        <v>2883</v>
      </c>
      <c r="F1863" s="0" t="s">
        <v>237</v>
      </c>
      <c r="J1863" s="0" t="s">
        <v>2884</v>
      </c>
    </row>
    <row r="1864" customFormat="false" ht="181.85" hidden="false" customHeight="false" outlineLevel="0" collapsed="false">
      <c r="A1864" s="0" t="s">
        <v>2885</v>
      </c>
      <c r="E1864" s="0" t="s">
        <v>2886</v>
      </c>
      <c r="J1864" s="1" t="s">
        <v>2887</v>
      </c>
    </row>
    <row r="1865" customFormat="false" ht="65" hidden="false" customHeight="false" outlineLevel="0" collapsed="false">
      <c r="E1865" s="0" t="s">
        <v>2888</v>
      </c>
      <c r="J1865" s="1" t="s">
        <v>2889</v>
      </c>
    </row>
    <row r="1866" customFormat="false" ht="22.5" hidden="false" customHeight="false" outlineLevel="0" collapsed="false">
      <c r="E1866" s="0" t="s">
        <v>2890</v>
      </c>
      <c r="J1866" s="1" t="s">
        <v>2891</v>
      </c>
    </row>
    <row r="1867" customFormat="false" ht="43.75" hidden="false" customHeight="false" outlineLevel="0" collapsed="false">
      <c r="J1867" s="1" t="s">
        <v>2892</v>
      </c>
    </row>
    <row r="1868" customFormat="false" ht="75.6" hidden="false" customHeight="false" outlineLevel="0" collapsed="false">
      <c r="J1868" s="1" t="s">
        <v>2893</v>
      </c>
      <c r="L1868" s="0" t="s">
        <v>277</v>
      </c>
    </row>
    <row r="1869" customFormat="false" ht="308.75" hidden="false" customHeight="false" outlineLevel="0" collapsed="false">
      <c r="E1869" s="0" t="s">
        <v>2894</v>
      </c>
      <c r="J1869" s="1" t="s">
        <v>2895</v>
      </c>
      <c r="L1869" s="0" t="s">
        <v>277</v>
      </c>
    </row>
    <row r="1870" customFormat="false" ht="12.8" hidden="false" customHeight="false" outlineLevel="0" collapsed="false">
      <c r="E1870" s="0" t="s">
        <v>2896</v>
      </c>
      <c r="L1870" s="0" t="s">
        <v>277</v>
      </c>
    </row>
    <row r="1871" customFormat="false" ht="12.8" hidden="false" customHeight="false" outlineLevel="0" collapsed="false">
      <c r="E1871" s="0" t="s">
        <v>2897</v>
      </c>
      <c r="L1871" s="0" t="s">
        <v>277</v>
      </c>
    </row>
    <row r="1872" customFormat="false" ht="128.75" hidden="false" customHeight="false" outlineLevel="0" collapsed="false">
      <c r="E1872" s="0" t="s">
        <v>2898</v>
      </c>
      <c r="J1872" s="1" t="s">
        <v>2899</v>
      </c>
      <c r="L1872" s="0" t="s">
        <v>277</v>
      </c>
    </row>
    <row r="1873" customFormat="false" ht="12.8" hidden="false" customHeight="false" outlineLevel="0" collapsed="false">
      <c r="E1873" s="0" t="s">
        <v>2900</v>
      </c>
      <c r="L1873" s="0" t="s">
        <v>277</v>
      </c>
    </row>
    <row r="1874" customFormat="false" ht="12.8" hidden="false" customHeight="false" outlineLevel="0" collapsed="false">
      <c r="E1874" s="0" t="s">
        <v>2901</v>
      </c>
      <c r="L1874" s="0" t="s">
        <v>277</v>
      </c>
    </row>
    <row r="1875" customFormat="false" ht="12.8" hidden="false" customHeight="false" outlineLevel="0" collapsed="false">
      <c r="E1875" s="0" t="s">
        <v>2902</v>
      </c>
      <c r="L1875" s="0" t="s">
        <v>277</v>
      </c>
    </row>
    <row r="1876" customFormat="false" ht="33.1" hidden="false" customHeight="false" outlineLevel="0" collapsed="false">
      <c r="E1876" s="0" t="s">
        <v>2903</v>
      </c>
      <c r="J1876" s="1" t="s">
        <v>2904</v>
      </c>
      <c r="L1876" s="0" t="s">
        <v>277</v>
      </c>
    </row>
    <row r="1877" customFormat="false" ht="54.35" hidden="false" customHeight="false" outlineLevel="0" collapsed="false">
      <c r="E1877" s="0" t="s">
        <v>2905</v>
      </c>
      <c r="J1877" s="1" t="s">
        <v>2906</v>
      </c>
      <c r="L1877" s="0" t="s">
        <v>277</v>
      </c>
    </row>
    <row r="1878" customFormat="false" ht="22.5" hidden="false" customHeight="false" outlineLevel="0" collapsed="false">
      <c r="E1878" s="0" t="s">
        <v>2907</v>
      </c>
      <c r="J1878" s="1" t="s">
        <v>2908</v>
      </c>
      <c r="L1878" s="0" t="s">
        <v>277</v>
      </c>
    </row>
    <row r="1879" customFormat="false" ht="372.5" hidden="false" customHeight="false" outlineLevel="0" collapsed="false">
      <c r="E1879" s="0" t="s">
        <v>2909</v>
      </c>
      <c r="J1879" s="1" t="s">
        <v>2910</v>
      </c>
      <c r="L1879" s="0" t="s">
        <v>277</v>
      </c>
    </row>
    <row r="1880" customFormat="false" ht="203.1" hidden="false" customHeight="false" outlineLevel="0" collapsed="false">
      <c r="E1880" s="0" t="s">
        <v>2911</v>
      </c>
      <c r="J1880" s="1" t="s">
        <v>2912</v>
      </c>
      <c r="L1880" s="0" t="s">
        <v>277</v>
      </c>
    </row>
    <row r="1881" customFormat="false" ht="118.1" hidden="false" customHeight="false" outlineLevel="0" collapsed="false">
      <c r="E1881" s="0" t="s">
        <v>2913</v>
      </c>
      <c r="J1881" s="1" t="s">
        <v>2914</v>
      </c>
      <c r="L1881" s="0" t="s">
        <v>277</v>
      </c>
    </row>
    <row r="1882" customFormat="false" ht="22.5" hidden="false" customHeight="false" outlineLevel="0" collapsed="false">
      <c r="E1882" s="0" t="s">
        <v>2915</v>
      </c>
      <c r="J1882" s="1" t="s">
        <v>2916</v>
      </c>
      <c r="L1882" s="0" t="s">
        <v>277</v>
      </c>
    </row>
    <row r="1883" customFormat="false" ht="1200.6" hidden="false" customHeight="false" outlineLevel="0" collapsed="false">
      <c r="E1883" s="0" t="s">
        <v>2917</v>
      </c>
      <c r="J1883" s="1" t="s">
        <v>2918</v>
      </c>
      <c r="L1883" s="1" t="s">
        <v>2919</v>
      </c>
    </row>
    <row r="1884" customFormat="false" ht="796.85" hidden="false" customHeight="false" outlineLevel="0" collapsed="false">
      <c r="E1884" s="0" t="s">
        <v>2920</v>
      </c>
      <c r="J1884" s="1" t="s">
        <v>2921</v>
      </c>
      <c r="L1884" s="0" t="s">
        <v>277</v>
      </c>
    </row>
    <row r="1885" customFormat="false" ht="192.5" hidden="false" customHeight="false" outlineLevel="0" collapsed="false">
      <c r="E1885" s="0" t="s">
        <v>2922</v>
      </c>
      <c r="J1885" s="1" t="s">
        <v>2923</v>
      </c>
      <c r="L1885" s="0" t="s">
        <v>277</v>
      </c>
    </row>
    <row r="1886" customFormat="false" ht="181.85" hidden="false" customHeight="false" outlineLevel="0" collapsed="false">
      <c r="E1886" s="0" t="s">
        <v>2924</v>
      </c>
      <c r="J1886" s="1" t="s">
        <v>2925</v>
      </c>
      <c r="L1886" s="0" t="s">
        <v>277</v>
      </c>
    </row>
    <row r="1887" customFormat="false" ht="255.6" hidden="false" customHeight="false" outlineLevel="0" collapsed="false">
      <c r="E1887" s="0" t="s">
        <v>2926</v>
      </c>
      <c r="J1887" s="1" t="s">
        <v>2927</v>
      </c>
      <c r="L1887" s="0" t="s">
        <v>277</v>
      </c>
    </row>
    <row r="1888" customFormat="false" ht="12.8" hidden="false" customHeight="false" outlineLevel="0" collapsed="false">
      <c r="E1888" s="0" t="s">
        <v>2928</v>
      </c>
    </row>
    <row r="1889" customFormat="false" ht="33.1" hidden="false" customHeight="false" outlineLevel="0" collapsed="false">
      <c r="E1889" s="0" t="s">
        <v>2929</v>
      </c>
      <c r="F1889" s="0" t="s">
        <v>2930</v>
      </c>
      <c r="J1889" s="1" t="s">
        <v>2931</v>
      </c>
    </row>
    <row r="1890" customFormat="false" ht="12.8" hidden="false" customHeight="false" outlineLevel="0" collapsed="false">
      <c r="E1890" s="0" t="s">
        <v>2932</v>
      </c>
    </row>
    <row r="1891" customFormat="false" ht="33.1" hidden="false" customHeight="false" outlineLevel="0" collapsed="false">
      <c r="E1891" s="0" t="s">
        <v>2933</v>
      </c>
      <c r="J1891" s="1" t="s">
        <v>2934</v>
      </c>
    </row>
    <row r="1892" customFormat="false" ht="12.8" hidden="false" customHeight="false" outlineLevel="0" collapsed="false">
      <c r="E1892" s="0" t="s">
        <v>2935</v>
      </c>
    </row>
    <row r="1893" customFormat="false" ht="107.5" hidden="false" customHeight="false" outlineLevel="0" collapsed="false">
      <c r="E1893" s="0" t="s">
        <v>2936</v>
      </c>
      <c r="J1893" s="1" t="s">
        <v>2937</v>
      </c>
    </row>
    <row r="1894" customFormat="false" ht="107.5" hidden="false" customHeight="false" outlineLevel="0" collapsed="false">
      <c r="E1894" s="0" t="s">
        <v>2938</v>
      </c>
      <c r="J1894" s="1" t="s">
        <v>2939</v>
      </c>
    </row>
    <row r="1895" customFormat="false" ht="12.8" hidden="false" customHeight="false" outlineLevel="0" collapsed="false">
      <c r="B1895" s="0" t="str">
        <f aca="false">"20.09.1663"</f>
        <v>20.09.1663</v>
      </c>
      <c r="C1895" s="0" t="s">
        <v>2940</v>
      </c>
      <c r="D1895" s="0" t="str">
        <f aca="false">"22.06.1735"</f>
        <v>22.06.1735</v>
      </c>
      <c r="E1895" s="0" t="s">
        <v>2941</v>
      </c>
      <c r="F1895" s="0" t="s">
        <v>237</v>
      </c>
    </row>
    <row r="1896" customFormat="false" ht="33.1" hidden="false" customHeight="false" outlineLevel="0" collapsed="false">
      <c r="A1896" s="0" t="s">
        <v>2940</v>
      </c>
      <c r="B1896" s="0" t="s">
        <v>2942</v>
      </c>
      <c r="C1896" s="0" t="s">
        <v>1220</v>
      </c>
      <c r="D1896" s="0" t="str">
        <f aca="false">"09.05.1443"</f>
        <v>09.05.1443</v>
      </c>
      <c r="F1896" s="0" t="s">
        <v>2943</v>
      </c>
      <c r="J1896" s="1" t="s">
        <v>2944</v>
      </c>
    </row>
    <row r="1897" customFormat="false" ht="150" hidden="false" customHeight="false" outlineLevel="0" collapsed="false">
      <c r="A1897" s="0" t="s">
        <v>2940</v>
      </c>
      <c r="E1897" s="0" t="s">
        <v>2945</v>
      </c>
      <c r="J1897" s="1" t="s">
        <v>2946</v>
      </c>
      <c r="L1897" s="0" t="s">
        <v>2947</v>
      </c>
    </row>
    <row r="1898" customFormat="false" ht="1200.6" hidden="false" customHeight="false" outlineLevel="0" collapsed="false">
      <c r="E1898" s="0" t="s">
        <v>2948</v>
      </c>
      <c r="L1898" s="1" t="s">
        <v>2949</v>
      </c>
    </row>
    <row r="1899" customFormat="false" ht="12.8" hidden="false" customHeight="false" outlineLevel="0" collapsed="false">
      <c r="E1899" s="0" t="s">
        <v>2950</v>
      </c>
    </row>
    <row r="1900" customFormat="false" ht="12.8" hidden="false" customHeight="false" outlineLevel="0" collapsed="false">
      <c r="E1900" s="0" t="s">
        <v>2951</v>
      </c>
    </row>
    <row r="1901" customFormat="false" ht="12.8" hidden="false" customHeight="false" outlineLevel="0" collapsed="false">
      <c r="B1901" s="0" t="str">
        <f aca="false">"1688"</f>
        <v>1688</v>
      </c>
      <c r="C1901" s="0" t="s">
        <v>2940</v>
      </c>
      <c r="D1901" s="0" t="str">
        <f aca="false">"1767"</f>
        <v>1767</v>
      </c>
      <c r="E1901" s="0" t="s">
        <v>2952</v>
      </c>
      <c r="F1901" s="0" t="s">
        <v>237</v>
      </c>
    </row>
    <row r="1902" customFormat="false" ht="33.1" hidden="false" customHeight="false" outlineLevel="0" collapsed="false">
      <c r="A1902" s="0" t="s">
        <v>2940</v>
      </c>
      <c r="E1902" s="0" t="s">
        <v>2953</v>
      </c>
      <c r="J1902" s="1" t="s">
        <v>2954</v>
      </c>
    </row>
    <row r="1903" customFormat="false" ht="12.8" hidden="false" customHeight="false" outlineLevel="0" collapsed="false">
      <c r="E1903" s="0" t="s">
        <v>2955</v>
      </c>
    </row>
    <row r="1904" customFormat="false" ht="192.5" hidden="false" customHeight="false" outlineLevel="0" collapsed="false">
      <c r="E1904" s="0" t="s">
        <v>2956</v>
      </c>
      <c r="J1904" s="1" t="s">
        <v>2957</v>
      </c>
    </row>
    <row r="1905" customFormat="false" ht="139.35" hidden="false" customHeight="false" outlineLevel="0" collapsed="false">
      <c r="J1905" s="1" t="s">
        <v>2958</v>
      </c>
    </row>
    <row r="1906" customFormat="false" ht="3015" hidden="false" customHeight="false" outlineLevel="0" collapsed="false">
      <c r="J1906" s="1" t="s">
        <v>2959</v>
      </c>
      <c r="L1906" s="1" t="s">
        <v>2960</v>
      </c>
    </row>
    <row r="1907" customFormat="false" ht="33.1" hidden="false" customHeight="false" outlineLevel="0" collapsed="false">
      <c r="E1907" s="0" t="s">
        <v>2961</v>
      </c>
      <c r="J1907" s="1" t="s">
        <v>2962</v>
      </c>
    </row>
    <row r="1909" customFormat="false" ht="361.85" hidden="false" customHeight="false" outlineLevel="0" collapsed="false">
      <c r="E1909" s="0" t="s">
        <v>2963</v>
      </c>
      <c r="J1909" s="1" t="s">
        <v>2964</v>
      </c>
      <c r="L1909" s="0" t="s">
        <v>2965</v>
      </c>
    </row>
    <row r="1910" customFormat="false" ht="12.8" hidden="false" customHeight="false" outlineLevel="0" collapsed="false">
      <c r="E1910" s="0" t="s">
        <v>2966</v>
      </c>
    </row>
    <row r="1911" customFormat="false" ht="33.1" hidden="false" customHeight="false" outlineLevel="0" collapsed="false">
      <c r="E1911" s="0" t="s">
        <v>2967</v>
      </c>
      <c r="J1911" s="1" t="s">
        <v>2968</v>
      </c>
    </row>
    <row r="1912" customFormat="false" ht="1200.6" hidden="false" customHeight="false" outlineLevel="0" collapsed="false">
      <c r="E1912" s="0" t="s">
        <v>2969</v>
      </c>
      <c r="J1912" s="1" t="s">
        <v>2970</v>
      </c>
      <c r="L1912" s="1" t="s">
        <v>2971</v>
      </c>
    </row>
    <row r="1913" customFormat="false" ht="1805" hidden="false" customHeight="false" outlineLevel="0" collapsed="false">
      <c r="E1913" s="0" t="s">
        <v>2972</v>
      </c>
      <c r="J1913" s="1" t="s">
        <v>2973</v>
      </c>
      <c r="L1913" s="1" t="s">
        <v>2974</v>
      </c>
    </row>
    <row r="1914" customFormat="false" ht="12.8" hidden="false" customHeight="false" outlineLevel="0" collapsed="false">
      <c r="E1914" s="0" t="s">
        <v>2975</v>
      </c>
      <c r="L1914" s="0" t="s">
        <v>2976</v>
      </c>
    </row>
    <row r="1915" customFormat="false" ht="43.75" hidden="false" customHeight="false" outlineLevel="0" collapsed="false">
      <c r="E1915" s="0" t="s">
        <v>2977</v>
      </c>
      <c r="J1915" s="1" t="s">
        <v>2978</v>
      </c>
    </row>
    <row r="1916" customFormat="false" ht="33.1" hidden="false" customHeight="false" outlineLevel="0" collapsed="false">
      <c r="E1916" s="0" t="s">
        <v>2979</v>
      </c>
      <c r="J1916" s="1" t="s">
        <v>2980</v>
      </c>
    </row>
    <row r="1917" customFormat="false" ht="12.8" hidden="false" customHeight="false" outlineLevel="0" collapsed="false">
      <c r="E1917" s="0" t="s">
        <v>2981</v>
      </c>
      <c r="J1917" s="0" t="s">
        <v>2982</v>
      </c>
    </row>
    <row r="1918" customFormat="false" ht="54.35" hidden="false" customHeight="false" outlineLevel="0" collapsed="false">
      <c r="J1918" s="1" t="s">
        <v>2983</v>
      </c>
      <c r="L1918" s="0" t="s">
        <v>2984</v>
      </c>
    </row>
    <row r="1919" customFormat="false" ht="128.75" hidden="false" customHeight="false" outlineLevel="0" collapsed="false">
      <c r="E1919" s="0" t="s">
        <v>2985</v>
      </c>
      <c r="J1919" s="1" t="s">
        <v>2986</v>
      </c>
      <c r="L1919" s="0" t="s">
        <v>2984</v>
      </c>
    </row>
    <row r="1920" customFormat="false" ht="139.35" hidden="false" customHeight="false" outlineLevel="0" collapsed="false">
      <c r="E1920" s="0" t="s">
        <v>2987</v>
      </c>
      <c r="J1920" s="1" t="s">
        <v>2988</v>
      </c>
      <c r="L1920" s="0" t="s">
        <v>2984</v>
      </c>
    </row>
    <row r="1921" customFormat="false" ht="12.8" hidden="false" customHeight="false" outlineLevel="0" collapsed="false">
      <c r="E1921" s="0" t="s">
        <v>2989</v>
      </c>
    </row>
    <row r="1922" customFormat="false" ht="54.35" hidden="false" customHeight="false" outlineLevel="0" collapsed="false">
      <c r="E1922" s="0" t="s">
        <v>2990</v>
      </c>
      <c r="J1922" s="1" t="s">
        <v>2991</v>
      </c>
    </row>
    <row r="1923" customFormat="false" ht="22.5" hidden="false" customHeight="false" outlineLevel="0" collapsed="false">
      <c r="E1923" s="0" t="s">
        <v>2992</v>
      </c>
      <c r="J1923" s="1" t="s">
        <v>2993</v>
      </c>
    </row>
    <row r="1924" customFormat="false" ht="12.8" hidden="false" customHeight="false" outlineLevel="0" collapsed="false">
      <c r="B1924" s="0" t="str">
        <f aca="false">"1615"</f>
        <v>1615</v>
      </c>
      <c r="C1924" s="0" t="s">
        <v>2994</v>
      </c>
      <c r="D1924" s="0" t="str">
        <f aca="false">"1667"</f>
        <v>1667</v>
      </c>
      <c r="E1924" s="0" t="s">
        <v>2995</v>
      </c>
      <c r="F1924" s="0" t="s">
        <v>2996</v>
      </c>
      <c r="H1924" s="0" t="s">
        <v>2997</v>
      </c>
      <c r="L1924" s="0" t="s">
        <v>2998</v>
      </c>
    </row>
    <row r="1925" customFormat="false" ht="12.8" hidden="false" customHeight="false" outlineLevel="0" collapsed="false">
      <c r="A1925" s="0" t="s">
        <v>2999</v>
      </c>
      <c r="E1925" s="0" t="s">
        <v>3000</v>
      </c>
    </row>
    <row r="1926" customFormat="false" ht="12.8" hidden="false" customHeight="false" outlineLevel="0" collapsed="false">
      <c r="E1926" s="0" t="s">
        <v>3001</v>
      </c>
    </row>
    <row r="1927" customFormat="false" ht="12.8" hidden="false" customHeight="false" outlineLevel="0" collapsed="false">
      <c r="E1927" s="0" t="s">
        <v>1980</v>
      </c>
      <c r="J1927" s="0" t="s">
        <v>3002</v>
      </c>
    </row>
    <row r="1928" customFormat="false" ht="12.8" hidden="false" customHeight="false" outlineLevel="0" collapsed="false">
      <c r="E1928" s="0" t="s">
        <v>3003</v>
      </c>
    </row>
    <row r="1929" customFormat="false" ht="12.8" hidden="false" customHeight="false" outlineLevel="0" collapsed="false">
      <c r="E1929" s="0" t="s">
        <v>3004</v>
      </c>
    </row>
    <row r="1930" customFormat="false" ht="12.8" hidden="false" customHeight="false" outlineLevel="0" collapsed="false">
      <c r="E1930" s="0" t="s">
        <v>3005</v>
      </c>
    </row>
    <row r="1931" customFormat="false" ht="118.1" hidden="false" customHeight="false" outlineLevel="0" collapsed="false">
      <c r="E1931" s="0" t="s">
        <v>3006</v>
      </c>
      <c r="J1931" s="1" t="s">
        <v>3007</v>
      </c>
    </row>
    <row r="1932" customFormat="false" ht="54.35" hidden="false" customHeight="false" outlineLevel="0" collapsed="false">
      <c r="E1932" s="0" t="s">
        <v>3008</v>
      </c>
      <c r="J1932" s="1" t="s">
        <v>3009</v>
      </c>
    </row>
    <row r="1933" customFormat="false" ht="1190" hidden="false" customHeight="false" outlineLevel="0" collapsed="false">
      <c r="E1933" s="0" t="s">
        <v>3010</v>
      </c>
      <c r="L1933" s="1" t="s">
        <v>3011</v>
      </c>
    </row>
    <row r="1934" customFormat="false" ht="43.75" hidden="false" customHeight="false" outlineLevel="0" collapsed="false">
      <c r="E1934" s="0" t="s">
        <v>3012</v>
      </c>
      <c r="J1934" s="1" t="s">
        <v>3013</v>
      </c>
    </row>
    <row r="1935" customFormat="false" ht="33.1" hidden="false" customHeight="false" outlineLevel="0" collapsed="false">
      <c r="E1935" s="0" t="s">
        <v>3014</v>
      </c>
      <c r="J1935" s="1" t="s">
        <v>3015</v>
      </c>
    </row>
    <row r="1936" customFormat="false" ht="33.1" hidden="false" customHeight="false" outlineLevel="0" collapsed="false">
      <c r="E1936" s="0" t="s">
        <v>3016</v>
      </c>
      <c r="J1936" s="1" t="s">
        <v>3017</v>
      </c>
    </row>
    <row r="1937" customFormat="false" ht="12.8" hidden="false" customHeight="false" outlineLevel="0" collapsed="false">
      <c r="E1937" s="0" t="s">
        <v>3018</v>
      </c>
      <c r="H1937" s="0" t="s">
        <v>3019</v>
      </c>
    </row>
    <row r="1938" customFormat="false" ht="12.8" hidden="false" customHeight="false" outlineLevel="0" collapsed="false">
      <c r="E1938" s="0" t="s">
        <v>3020</v>
      </c>
    </row>
    <row r="1939" customFormat="false" ht="75.6" hidden="false" customHeight="false" outlineLevel="0" collapsed="false">
      <c r="E1939" s="0" t="s">
        <v>3021</v>
      </c>
      <c r="J1939" s="1" t="s">
        <v>3022</v>
      </c>
    </row>
    <row r="1940" customFormat="false" ht="128.75" hidden="false" customHeight="false" outlineLevel="0" collapsed="false">
      <c r="J1940" s="1" t="s">
        <v>3023</v>
      </c>
      <c r="L1940" s="0" t="s">
        <v>3024</v>
      </c>
    </row>
    <row r="1941" customFormat="false" ht="33.1" hidden="false" customHeight="false" outlineLevel="0" collapsed="false">
      <c r="E1941" s="0" t="s">
        <v>3025</v>
      </c>
      <c r="J1941" s="1" t="s">
        <v>3026</v>
      </c>
      <c r="L1941" s="0" t="s">
        <v>3024</v>
      </c>
    </row>
    <row r="1942" customFormat="false" ht="12.8" hidden="false" customHeight="false" outlineLevel="0" collapsed="false">
      <c r="E1942" s="0" t="s">
        <v>3027</v>
      </c>
    </row>
    <row r="1943" customFormat="false" ht="139.35" hidden="false" customHeight="false" outlineLevel="0" collapsed="false">
      <c r="J1943" s="1" t="s">
        <v>3028</v>
      </c>
      <c r="L1943" s="0" t="s">
        <v>3029</v>
      </c>
    </row>
    <row r="1944" customFormat="false" ht="171.25" hidden="false" customHeight="false" outlineLevel="0" collapsed="false">
      <c r="E1944" s="0" t="s">
        <v>3030</v>
      </c>
      <c r="J1944" s="1" t="s">
        <v>3031</v>
      </c>
      <c r="L1944" s="0" t="s">
        <v>920</v>
      </c>
    </row>
    <row r="1945" customFormat="false" ht="33.1" hidden="false" customHeight="false" outlineLevel="0" collapsed="false">
      <c r="E1945" s="0" t="s">
        <v>3032</v>
      </c>
      <c r="J1945" s="1" t="s">
        <v>3033</v>
      </c>
    </row>
    <row r="1946" customFormat="false" ht="12.8" hidden="false" customHeight="false" outlineLevel="0" collapsed="false">
      <c r="E1946" s="0" t="s">
        <v>3034</v>
      </c>
    </row>
    <row r="1948" customFormat="false" ht="213.75" hidden="false" customHeight="false" outlineLevel="0" collapsed="false">
      <c r="E1948" s="0" t="s">
        <v>3035</v>
      </c>
      <c r="J1948" s="1" t="s">
        <v>3036</v>
      </c>
      <c r="L1948" s="0" t="s">
        <v>3037</v>
      </c>
    </row>
    <row r="1949" customFormat="false" ht="33.1" hidden="false" customHeight="false" outlineLevel="0" collapsed="false">
      <c r="E1949" s="0" t="s">
        <v>3038</v>
      </c>
      <c r="J1949" s="1" t="s">
        <v>3039</v>
      </c>
    </row>
    <row r="1951" customFormat="false" ht="12.8" hidden="false" customHeight="false" outlineLevel="0" collapsed="false">
      <c r="E1951" s="0" t="s">
        <v>3040</v>
      </c>
    </row>
    <row r="1952" customFormat="false" ht="12.8" hidden="false" customHeight="false" outlineLevel="0" collapsed="false">
      <c r="E1952" s="0" t="s">
        <v>3041</v>
      </c>
    </row>
    <row r="1953" customFormat="false" ht="12.8" hidden="false" customHeight="false" outlineLevel="0" collapsed="false">
      <c r="E1953" s="0" t="s">
        <v>3042</v>
      </c>
    </row>
    <row r="1954" customFormat="false" ht="192.5" hidden="false" customHeight="false" outlineLevel="0" collapsed="false">
      <c r="E1954" s="0" t="s">
        <v>3043</v>
      </c>
      <c r="J1954" s="1" t="s">
        <v>3044</v>
      </c>
    </row>
    <row r="1955" customFormat="false" ht="12.8" hidden="false" customHeight="false" outlineLevel="0" collapsed="false">
      <c r="E1955" s="0" t="s">
        <v>3045</v>
      </c>
    </row>
    <row r="1956" customFormat="false" ht="12.8" hidden="false" customHeight="false" outlineLevel="0" collapsed="false">
      <c r="E1956" s="0" t="s">
        <v>3046</v>
      </c>
    </row>
    <row r="1957" customFormat="false" ht="22.5" hidden="false" customHeight="false" outlineLevel="0" collapsed="false">
      <c r="E1957" s="0" t="s">
        <v>3047</v>
      </c>
      <c r="J1957" s="1" t="s">
        <v>3048</v>
      </c>
    </row>
    <row r="1958" customFormat="false" ht="12.8" hidden="false" customHeight="false" outlineLevel="0" collapsed="false">
      <c r="E1958" s="0" t="s">
        <v>3049</v>
      </c>
    </row>
    <row r="1959" customFormat="false" ht="65" hidden="false" customHeight="false" outlineLevel="0" collapsed="false">
      <c r="E1959" s="0" t="s">
        <v>3050</v>
      </c>
      <c r="J1959" s="1" t="s">
        <v>3051</v>
      </c>
    </row>
    <row r="1960" customFormat="false" ht="43.75" hidden="false" customHeight="false" outlineLevel="0" collapsed="false">
      <c r="E1960" s="0" t="s">
        <v>3052</v>
      </c>
      <c r="J1960" s="1" t="s">
        <v>3053</v>
      </c>
    </row>
    <row r="1961" customFormat="false" ht="22.5" hidden="false" customHeight="false" outlineLevel="0" collapsed="false">
      <c r="E1961" s="0" t="s">
        <v>3054</v>
      </c>
      <c r="J1961" s="1" t="s">
        <v>3055</v>
      </c>
    </row>
    <row r="1962" customFormat="false" ht="12.8" hidden="false" customHeight="false" outlineLevel="0" collapsed="false">
      <c r="E1962" s="0" t="s">
        <v>3056</v>
      </c>
    </row>
    <row r="1963" customFormat="false" ht="12.8" hidden="false" customHeight="false" outlineLevel="0" collapsed="false">
      <c r="E1963" s="0" t="s">
        <v>3057</v>
      </c>
    </row>
    <row r="1964" customFormat="false" ht="12.8" hidden="false" customHeight="false" outlineLevel="0" collapsed="false">
      <c r="E1964" s="0" t="s">
        <v>3058</v>
      </c>
      <c r="J1964" s="0" t="s">
        <v>3059</v>
      </c>
    </row>
    <row r="1965" customFormat="false" ht="12.8" hidden="false" customHeight="false" outlineLevel="0" collapsed="false">
      <c r="E1965" s="0" t="s">
        <v>3060</v>
      </c>
      <c r="J1965" s="0" t="s">
        <v>3061</v>
      </c>
    </row>
    <row r="1966" customFormat="false" ht="12.8" hidden="false" customHeight="false" outlineLevel="0" collapsed="false">
      <c r="J1966" s="0" t="s">
        <v>3062</v>
      </c>
    </row>
    <row r="1967" customFormat="false" ht="139.35" hidden="false" customHeight="false" outlineLevel="0" collapsed="false">
      <c r="J1967" s="1" t="s">
        <v>3063</v>
      </c>
    </row>
    <row r="1968" customFormat="false" ht="86.25" hidden="false" customHeight="false" outlineLevel="0" collapsed="false">
      <c r="E1968" s="0" t="s">
        <v>3064</v>
      </c>
      <c r="J1968" s="1" t="s">
        <v>3065</v>
      </c>
    </row>
    <row r="1969" customFormat="false" ht="22.5" hidden="false" customHeight="false" outlineLevel="0" collapsed="false">
      <c r="E1969" s="0" t="s">
        <v>3066</v>
      </c>
      <c r="J1969" s="1" t="s">
        <v>3067</v>
      </c>
    </row>
    <row r="1970" customFormat="false" ht="12.8" hidden="false" customHeight="false" outlineLevel="0" collapsed="false">
      <c r="E1970" s="0" t="s">
        <v>3068</v>
      </c>
    </row>
    <row r="1971" customFormat="false" ht="43.75" hidden="false" customHeight="false" outlineLevel="0" collapsed="false">
      <c r="B1971" s="0" t="str">
        <f aca="false">"1626"</f>
        <v>1626</v>
      </c>
      <c r="D1971" s="0" t="str">
        <f aca="false">"1654"</f>
        <v>1654</v>
      </c>
      <c r="E1971" s="0" t="s">
        <v>3069</v>
      </c>
      <c r="F1971" s="1" t="s">
        <v>3070</v>
      </c>
      <c r="J1971" s="1" t="s">
        <v>3071</v>
      </c>
    </row>
    <row r="1972" customFormat="false" ht="22.5" hidden="false" customHeight="false" outlineLevel="0" collapsed="false">
      <c r="E1972" s="0" t="s">
        <v>3072</v>
      </c>
      <c r="J1972" s="1" t="s">
        <v>3073</v>
      </c>
    </row>
    <row r="1973" customFormat="false" ht="12.8" hidden="false" customHeight="false" outlineLevel="0" collapsed="false">
      <c r="E1973" s="0" t="s">
        <v>3074</v>
      </c>
    </row>
    <row r="1974" customFormat="false" ht="12.8" hidden="false" customHeight="false" outlineLevel="0" collapsed="false">
      <c r="E1974" s="0" t="s">
        <v>3075</v>
      </c>
    </row>
    <row r="1975" customFormat="false" ht="22.5" hidden="false" customHeight="false" outlineLevel="0" collapsed="false">
      <c r="E1975" s="0" t="s">
        <v>3076</v>
      </c>
      <c r="J1975" s="1" t="s">
        <v>3077</v>
      </c>
    </row>
    <row r="1976" customFormat="false" ht="22.5" hidden="false" customHeight="false" outlineLevel="0" collapsed="false">
      <c r="E1976" s="0" t="s">
        <v>3078</v>
      </c>
      <c r="J1976" s="1" t="s">
        <v>3079</v>
      </c>
    </row>
    <row r="1977" customFormat="false" ht="43.75" hidden="false" customHeight="false" outlineLevel="0" collapsed="false">
      <c r="E1977" s="0" t="s">
        <v>3080</v>
      </c>
      <c r="J1977" s="1" t="s">
        <v>3081</v>
      </c>
    </row>
    <row r="1978" customFormat="false" ht="86.25" hidden="false" customHeight="false" outlineLevel="0" collapsed="false">
      <c r="E1978" s="0" t="s">
        <v>3082</v>
      </c>
      <c r="J1978" s="1" t="s">
        <v>3083</v>
      </c>
    </row>
    <row r="1979" customFormat="false" ht="33.1" hidden="false" customHeight="false" outlineLevel="0" collapsed="false">
      <c r="E1979" s="0" t="s">
        <v>3084</v>
      </c>
      <c r="J1979" s="1" t="s">
        <v>3085</v>
      </c>
    </row>
    <row r="1980" customFormat="false" ht="54.35" hidden="false" customHeight="false" outlineLevel="0" collapsed="false">
      <c r="E1980" s="0" t="s">
        <v>3086</v>
      </c>
      <c r="J1980" s="1" t="s">
        <v>3087</v>
      </c>
    </row>
    <row r="1981" customFormat="false" ht="33.1" hidden="false" customHeight="false" outlineLevel="0" collapsed="false">
      <c r="E1981" s="0" t="s">
        <v>3088</v>
      </c>
      <c r="J1981" s="1" t="s">
        <v>3089</v>
      </c>
    </row>
    <row r="1982" customFormat="false" ht="12.8" hidden="false" customHeight="false" outlineLevel="0" collapsed="false">
      <c r="E1982" s="0" t="s">
        <v>3090</v>
      </c>
    </row>
    <row r="1983" customFormat="false" ht="12.8" hidden="false" customHeight="false" outlineLevel="0" collapsed="false">
      <c r="E1983" s="0" t="s">
        <v>3091</v>
      </c>
    </row>
    <row r="1985" customFormat="false" ht="107.5" hidden="false" customHeight="false" outlineLevel="0" collapsed="false">
      <c r="E1985" s="0" t="s">
        <v>3092</v>
      </c>
      <c r="J1985" s="1" t="s">
        <v>3093</v>
      </c>
      <c r="L1985" s="0" t="s">
        <v>922</v>
      </c>
    </row>
    <row r="1986" customFormat="false" ht="65" hidden="false" customHeight="false" outlineLevel="0" collapsed="false">
      <c r="E1986" s="0" t="s">
        <v>3094</v>
      </c>
      <c r="J1986" s="1" t="s">
        <v>3095</v>
      </c>
    </row>
    <row r="1988" customFormat="false" ht="12.8" hidden="false" customHeight="false" outlineLevel="0" collapsed="false">
      <c r="E1988" s="0" t="s">
        <v>3096</v>
      </c>
      <c r="L1988" s="0" t="s">
        <v>2976</v>
      </c>
    </row>
    <row r="1989" customFormat="false" ht="12.8" hidden="false" customHeight="false" outlineLevel="0" collapsed="false">
      <c r="E1989" s="0" t="s">
        <v>3097</v>
      </c>
      <c r="J1989" s="0" t="s">
        <v>3098</v>
      </c>
      <c r="L1989" s="0" t="s">
        <v>2976</v>
      </c>
    </row>
    <row r="1990" customFormat="false" ht="96.85" hidden="false" customHeight="false" outlineLevel="0" collapsed="false">
      <c r="E1990" s="0" t="s">
        <v>3099</v>
      </c>
      <c r="J1990" s="1" t="s">
        <v>3100</v>
      </c>
    </row>
    <row r="1991" customFormat="false" ht="33.1" hidden="false" customHeight="false" outlineLevel="0" collapsed="false">
      <c r="E1991" s="0" t="s">
        <v>3101</v>
      </c>
      <c r="J1991" s="1" t="s">
        <v>3102</v>
      </c>
    </row>
    <row r="1992" customFormat="false" ht="22.5" hidden="false" customHeight="false" outlineLevel="0" collapsed="false">
      <c r="E1992" s="0" t="s">
        <v>3103</v>
      </c>
      <c r="J1992" s="1" t="s">
        <v>3104</v>
      </c>
    </row>
    <row r="1993" customFormat="false" ht="22.5" hidden="false" customHeight="false" outlineLevel="0" collapsed="false">
      <c r="E1993" s="0" t="s">
        <v>3105</v>
      </c>
      <c r="J1993" s="1" t="s">
        <v>3106</v>
      </c>
    </row>
    <row r="1994" customFormat="false" ht="22.5" hidden="false" customHeight="false" outlineLevel="0" collapsed="false">
      <c r="B1994" s="0" t="str">
        <f aca="false">"03.01.1698"</f>
        <v>03.01.1698</v>
      </c>
      <c r="C1994" s="0" t="s">
        <v>331</v>
      </c>
      <c r="D1994" s="0" t="str">
        <f aca="false">"12.04.1782"</f>
        <v>12.04.1782</v>
      </c>
      <c r="E1994" s="0" t="s">
        <v>3107</v>
      </c>
      <c r="F1994" s="1" t="s">
        <v>39</v>
      </c>
    </row>
    <row r="1995" customFormat="false" ht="585" hidden="false" customHeight="false" outlineLevel="0" collapsed="false">
      <c r="A1995" s="0" t="s">
        <v>33</v>
      </c>
      <c r="E1995" s="0" t="s">
        <v>3108</v>
      </c>
      <c r="J1995" s="1" t="s">
        <v>3109</v>
      </c>
    </row>
    <row r="1996" customFormat="false" ht="150" hidden="false" customHeight="false" outlineLevel="0" collapsed="false">
      <c r="E1996" s="0" t="s">
        <v>3110</v>
      </c>
      <c r="J1996" s="1" t="s">
        <v>3111</v>
      </c>
    </row>
    <row r="1997" customFormat="false" ht="86.25" hidden="false" customHeight="false" outlineLevel="0" collapsed="false">
      <c r="E1997" s="0" t="s">
        <v>3112</v>
      </c>
      <c r="J1997" s="1" t="s">
        <v>3113</v>
      </c>
    </row>
    <row r="1998" customFormat="false" ht="43.75" hidden="false" customHeight="false" outlineLevel="0" collapsed="false">
      <c r="E1998" s="0" t="s">
        <v>3114</v>
      </c>
      <c r="J1998" s="1" t="s">
        <v>3115</v>
      </c>
    </row>
    <row r="1999" customFormat="false" ht="33.1" hidden="false" customHeight="false" outlineLevel="0" collapsed="false">
      <c r="D1999" s="0" t="str">
        <f aca="false">"1673"</f>
        <v>1673</v>
      </c>
      <c r="E1999" s="0" t="s">
        <v>3116</v>
      </c>
      <c r="F1999" s="0" t="s">
        <v>154</v>
      </c>
      <c r="J1999" s="1" t="s">
        <v>3117</v>
      </c>
    </row>
    <row r="2000" customFormat="false" ht="12.8" hidden="false" customHeight="false" outlineLevel="0" collapsed="false">
      <c r="E2000" s="0" t="s">
        <v>3118</v>
      </c>
      <c r="J2000" s="0" t="s">
        <v>3119</v>
      </c>
    </row>
    <row r="2001" customFormat="false" ht="43.75" hidden="false" customHeight="false" outlineLevel="0" collapsed="false">
      <c r="E2001" s="0" t="s">
        <v>3120</v>
      </c>
      <c r="J2001" s="1" t="s">
        <v>3121</v>
      </c>
    </row>
    <row r="2002" customFormat="false" ht="12.8" hidden="false" customHeight="false" outlineLevel="0" collapsed="false">
      <c r="E2002" s="0" t="s">
        <v>3122</v>
      </c>
    </row>
    <row r="2003" customFormat="false" ht="12.8" hidden="false" customHeight="false" outlineLevel="0" collapsed="false">
      <c r="E2003" s="0" t="s">
        <v>3123</v>
      </c>
      <c r="L2003" s="0" t="s">
        <v>3124</v>
      </c>
    </row>
    <row r="2004" customFormat="false" ht="12.8" hidden="false" customHeight="false" outlineLevel="0" collapsed="false">
      <c r="E2004" s="0" t="s">
        <v>3125</v>
      </c>
      <c r="L2004" s="0" t="s">
        <v>3124</v>
      </c>
    </row>
    <row r="2005" customFormat="false" ht="12.8" hidden="false" customHeight="false" outlineLevel="0" collapsed="false">
      <c r="E2005" s="0" t="s">
        <v>3126</v>
      </c>
      <c r="L2005" s="0" t="s">
        <v>3124</v>
      </c>
    </row>
    <row r="2006" customFormat="false" ht="12.8" hidden="false" customHeight="false" outlineLevel="0" collapsed="false">
      <c r="E2006" s="0" t="s">
        <v>3127</v>
      </c>
      <c r="L2006" s="0" t="s">
        <v>3124</v>
      </c>
    </row>
    <row r="2007" customFormat="false" ht="12.8" hidden="false" customHeight="false" outlineLevel="0" collapsed="false">
      <c r="E2007" s="0" t="s">
        <v>3128</v>
      </c>
      <c r="L2007" s="0" t="s">
        <v>3124</v>
      </c>
    </row>
    <row r="2008" customFormat="false" ht="12.8" hidden="false" customHeight="false" outlineLevel="0" collapsed="false">
      <c r="E2008" s="0" t="s">
        <v>3129</v>
      </c>
      <c r="L2008" s="0" t="s">
        <v>3124</v>
      </c>
    </row>
    <row r="2009" customFormat="false" ht="12.8" hidden="false" customHeight="false" outlineLevel="0" collapsed="false">
      <c r="E2009" s="0" t="s">
        <v>3130</v>
      </c>
      <c r="L2009" s="0" t="s">
        <v>3124</v>
      </c>
    </row>
    <row r="2010" customFormat="false" ht="107.5" hidden="false" customHeight="false" outlineLevel="0" collapsed="false">
      <c r="E2010" s="0" t="s">
        <v>3131</v>
      </c>
      <c r="J2010" s="1" t="s">
        <v>3132</v>
      </c>
    </row>
    <row r="2011" customFormat="false" ht="96.85" hidden="false" customHeight="false" outlineLevel="0" collapsed="false">
      <c r="E2011" s="0" t="s">
        <v>3133</v>
      </c>
      <c r="J2011" s="1" t="s">
        <v>3134</v>
      </c>
    </row>
    <row r="2012" customFormat="false" ht="22.5" hidden="false" customHeight="false" outlineLevel="0" collapsed="false">
      <c r="E2012" s="0" t="s">
        <v>3135</v>
      </c>
      <c r="J2012" s="1" t="s">
        <v>3136</v>
      </c>
    </row>
    <row r="2013" customFormat="false" ht="22.5" hidden="false" customHeight="false" outlineLevel="0" collapsed="false">
      <c r="E2013" s="0" t="s">
        <v>3137</v>
      </c>
      <c r="J2013" s="1" t="s">
        <v>3138</v>
      </c>
    </row>
    <row r="2014" customFormat="false" ht="12.8" hidden="false" customHeight="false" outlineLevel="0" collapsed="false">
      <c r="E2014" s="0" t="s">
        <v>3139</v>
      </c>
    </row>
    <row r="2015" customFormat="false" ht="12.8" hidden="false" customHeight="false" outlineLevel="0" collapsed="false">
      <c r="E2015" s="0" t="s">
        <v>3140</v>
      </c>
    </row>
    <row r="2016" customFormat="false" ht="12.8" hidden="false" customHeight="false" outlineLevel="0" collapsed="false">
      <c r="E2016" s="0" t="s">
        <v>3141</v>
      </c>
    </row>
    <row r="2017" customFormat="false" ht="12.8" hidden="false" customHeight="false" outlineLevel="0" collapsed="false">
      <c r="E2017" s="0" t="s">
        <v>3142</v>
      </c>
    </row>
    <row r="2018" customFormat="false" ht="75.6" hidden="false" customHeight="false" outlineLevel="0" collapsed="false">
      <c r="E2018" s="0" t="s">
        <v>3143</v>
      </c>
      <c r="J2018" s="1" t="s">
        <v>3144</v>
      </c>
    </row>
    <row r="2019" customFormat="false" ht="65" hidden="false" customHeight="false" outlineLevel="0" collapsed="false">
      <c r="E2019" s="0" t="s">
        <v>3145</v>
      </c>
      <c r="J2019" s="1" t="s">
        <v>3146</v>
      </c>
    </row>
    <row r="2020" customFormat="false" ht="43.75" hidden="false" customHeight="false" outlineLevel="0" collapsed="false">
      <c r="E2020" s="0" t="s">
        <v>3147</v>
      </c>
      <c r="J2020" s="1" t="s">
        <v>3148</v>
      </c>
    </row>
    <row r="2022" customFormat="false" ht="96.85" hidden="false" customHeight="false" outlineLevel="0" collapsed="false">
      <c r="E2022" s="0" t="s">
        <v>3149</v>
      </c>
      <c r="J2022" s="1" t="s">
        <v>3150</v>
      </c>
      <c r="L2022" s="0" t="s">
        <v>3151</v>
      </c>
    </row>
    <row r="2023" customFormat="false" ht="12.8" hidden="false" customHeight="false" outlineLevel="0" collapsed="false">
      <c r="E2023" s="0" t="s">
        <v>3152</v>
      </c>
      <c r="L2023" s="0" t="s">
        <v>3151</v>
      </c>
    </row>
    <row r="2024" customFormat="false" ht="12.8" hidden="false" customHeight="false" outlineLevel="0" collapsed="false">
      <c r="E2024" s="0" t="s">
        <v>3153</v>
      </c>
    </row>
    <row r="2025" customFormat="false" ht="33.1" hidden="false" customHeight="false" outlineLevel="0" collapsed="false">
      <c r="E2025" s="0" t="s">
        <v>3154</v>
      </c>
      <c r="J2025" s="1" t="s">
        <v>3155</v>
      </c>
    </row>
    <row r="2026" customFormat="false" ht="276.85" hidden="false" customHeight="false" outlineLevel="0" collapsed="false">
      <c r="E2026" s="0" t="s">
        <v>3156</v>
      </c>
      <c r="J2026" s="1" t="s">
        <v>3157</v>
      </c>
    </row>
    <row r="2027" customFormat="false" ht="12.8" hidden="false" customHeight="false" outlineLevel="0" collapsed="false">
      <c r="B2027" s="0" t="str">
        <f aca="false">"16.02.1728"</f>
        <v>16.02.1728</v>
      </c>
      <c r="C2027" s="0" t="s">
        <v>3158</v>
      </c>
      <c r="D2027" s="0" t="str">
        <f aca="false">"11.11.1792"</f>
        <v>11.11.1792</v>
      </c>
      <c r="E2027" s="0" t="s">
        <v>3159</v>
      </c>
      <c r="F2027" s="0" t="s">
        <v>2828</v>
      </c>
      <c r="L2027" s="0" t="s">
        <v>1766</v>
      </c>
    </row>
    <row r="2028" customFormat="false" ht="22.5" hidden="false" customHeight="false" outlineLevel="0" collapsed="false">
      <c r="A2028" s="0" t="s">
        <v>3160</v>
      </c>
      <c r="B2028" s="0" t="str">
        <f aca="false">"21.01.1729"</f>
        <v>21.01.1729</v>
      </c>
      <c r="D2028" s="0" t="str">
        <f aca="false">"1790"</f>
        <v>1790</v>
      </c>
      <c r="E2028" s="0" t="s">
        <v>3161</v>
      </c>
      <c r="F2028" s="0" t="s">
        <v>2828</v>
      </c>
      <c r="J2028" s="1" t="s">
        <v>3162</v>
      </c>
    </row>
    <row r="2029" customFormat="false" ht="12.8" hidden="false" customHeight="false" outlineLevel="0" collapsed="false">
      <c r="A2029" s="0" t="s">
        <v>2940</v>
      </c>
      <c r="E2029" s="0" t="s">
        <v>3163</v>
      </c>
    </row>
    <row r="2030" customFormat="false" ht="12.8" hidden="false" customHeight="false" outlineLevel="0" collapsed="false">
      <c r="E2030" s="0" t="s">
        <v>3164</v>
      </c>
    </row>
    <row r="2031" customFormat="false" ht="12.8" hidden="false" customHeight="false" outlineLevel="0" collapsed="false">
      <c r="E2031" s="0" t="s">
        <v>3165</v>
      </c>
    </row>
    <row r="2032" customFormat="false" ht="12.8" hidden="false" customHeight="false" outlineLevel="0" collapsed="false">
      <c r="E2032" s="0" t="s">
        <v>3166</v>
      </c>
    </row>
    <row r="2033" customFormat="false" ht="12.8" hidden="false" customHeight="false" outlineLevel="0" collapsed="false">
      <c r="B2033" s="0" t="s">
        <v>3167</v>
      </c>
      <c r="C2033" s="0" t="s">
        <v>3168</v>
      </c>
      <c r="D2033" s="0" t="s">
        <v>3169</v>
      </c>
      <c r="E2033" s="0" t="s">
        <v>3170</v>
      </c>
      <c r="F2033" s="0" t="s">
        <v>237</v>
      </c>
    </row>
    <row r="2034" customFormat="false" ht="12.8" hidden="false" customHeight="false" outlineLevel="0" collapsed="false">
      <c r="A2034" s="0" t="s">
        <v>3168</v>
      </c>
      <c r="B2034" s="0" t="s">
        <v>3171</v>
      </c>
      <c r="C2034" s="0" t="s">
        <v>3168</v>
      </c>
      <c r="D2034" s="0" t="str">
        <f aca="false">"16.05.1640"</f>
        <v>16.05.1640</v>
      </c>
      <c r="E2034" s="0" t="s">
        <v>3172</v>
      </c>
      <c r="F2034" s="0" t="s">
        <v>3173</v>
      </c>
    </row>
    <row r="2035" customFormat="false" ht="12.8" hidden="false" customHeight="false" outlineLevel="0" collapsed="false">
      <c r="A2035" s="0" t="s">
        <v>3168</v>
      </c>
      <c r="B2035" s="0" t="str">
        <f aca="false">"1588"</f>
        <v>1588</v>
      </c>
      <c r="D2035" s="0" t="str">
        <f aca="false">"1649"</f>
        <v>1649</v>
      </c>
      <c r="E2035" s="0" t="s">
        <v>3174</v>
      </c>
      <c r="F2035" s="0" t="s">
        <v>3175</v>
      </c>
    </row>
    <row r="2036" customFormat="false" ht="22.5" hidden="false" customHeight="false" outlineLevel="0" collapsed="false">
      <c r="E2036" s="0" t="s">
        <v>3176</v>
      </c>
      <c r="F2036" s="0" t="s">
        <v>3177</v>
      </c>
      <c r="J2036" s="1" t="s">
        <v>3178</v>
      </c>
    </row>
    <row r="2037" customFormat="false" ht="12.8" hidden="false" customHeight="false" outlineLevel="0" collapsed="false">
      <c r="E2037" s="0" t="s">
        <v>3179</v>
      </c>
      <c r="J2037" s="0" t="s">
        <v>3180</v>
      </c>
    </row>
    <row r="2038" customFormat="false" ht="86.25" hidden="false" customHeight="false" outlineLevel="0" collapsed="false">
      <c r="E2038" s="0" t="s">
        <v>3181</v>
      </c>
      <c r="J2038" s="1" t="s">
        <v>3182</v>
      </c>
    </row>
    <row r="2039" customFormat="false" ht="12.8" hidden="false" customHeight="false" outlineLevel="0" collapsed="false">
      <c r="E2039" s="0" t="s">
        <v>3183</v>
      </c>
    </row>
    <row r="2040" customFormat="false" ht="65" hidden="false" customHeight="false" outlineLevel="0" collapsed="false">
      <c r="E2040" s="0" t="s">
        <v>3184</v>
      </c>
      <c r="J2040" s="1" t="s">
        <v>3185</v>
      </c>
    </row>
    <row r="2041" customFormat="false" ht="75.6" hidden="false" customHeight="false" outlineLevel="0" collapsed="false">
      <c r="E2041" s="0" t="s">
        <v>3186</v>
      </c>
      <c r="J2041" s="1" t="s">
        <v>3187</v>
      </c>
    </row>
    <row r="2042" customFormat="false" ht="12.8" hidden="false" customHeight="false" outlineLevel="0" collapsed="false">
      <c r="B2042" s="0" t="str">
        <f aca="false">"07.11.1620"</f>
        <v>07.11.1620</v>
      </c>
      <c r="C2042" s="0" t="s">
        <v>33</v>
      </c>
      <c r="D2042" s="0" t="str">
        <f aca="false">"05.07.1698"</f>
        <v>05.07.1698</v>
      </c>
      <c r="E2042" s="0" t="s">
        <v>3188</v>
      </c>
    </row>
    <row r="2043" customFormat="false" ht="12.8" hidden="false" customHeight="false" outlineLevel="0" collapsed="false">
      <c r="A2043" s="0" t="s">
        <v>33</v>
      </c>
      <c r="E2043" s="0" t="s">
        <v>3189</v>
      </c>
    </row>
    <row r="2044" customFormat="false" ht="12.8" hidden="false" customHeight="false" outlineLevel="0" collapsed="false">
      <c r="E2044" s="0" t="s">
        <v>3190</v>
      </c>
    </row>
    <row r="2045" customFormat="false" ht="12.8" hidden="false" customHeight="false" outlineLevel="0" collapsed="false">
      <c r="E2045" s="0" t="s">
        <v>3191</v>
      </c>
    </row>
    <row r="2046" customFormat="false" ht="96.85" hidden="false" customHeight="false" outlineLevel="0" collapsed="false">
      <c r="E2046" s="0" t="s">
        <v>3192</v>
      </c>
      <c r="J2046" s="1" t="s">
        <v>3193</v>
      </c>
    </row>
    <row r="2047" customFormat="false" ht="54.35" hidden="false" customHeight="false" outlineLevel="0" collapsed="false">
      <c r="E2047" s="0" t="s">
        <v>3194</v>
      </c>
      <c r="J2047" s="1" t="s">
        <v>3195</v>
      </c>
      <c r="L2047" s="0" t="s">
        <v>643</v>
      </c>
    </row>
    <row r="2048" customFormat="false" ht="12.8" hidden="false" customHeight="false" outlineLevel="0" collapsed="false">
      <c r="E2048" s="0" t="s">
        <v>3196</v>
      </c>
    </row>
    <row r="2049" customFormat="false" ht="3004.35" hidden="false" customHeight="false" outlineLevel="0" collapsed="false">
      <c r="E2049" s="0" t="s">
        <v>3197</v>
      </c>
      <c r="L2049" s="1" t="s">
        <v>3198</v>
      </c>
    </row>
    <row r="2050" customFormat="false" ht="12.8" hidden="false" customHeight="false" outlineLevel="0" collapsed="false">
      <c r="E2050" s="0" t="s">
        <v>3199</v>
      </c>
      <c r="L2050" s="0" t="s">
        <v>3200</v>
      </c>
    </row>
    <row r="2051" customFormat="false" ht="65" hidden="false" customHeight="false" outlineLevel="0" collapsed="false">
      <c r="E2051" s="0" t="s">
        <v>3201</v>
      </c>
      <c r="J2051" s="1" t="s">
        <v>3202</v>
      </c>
    </row>
    <row r="2052" customFormat="false" ht="12.8" hidden="false" customHeight="false" outlineLevel="0" collapsed="false">
      <c r="E2052" s="0" t="s">
        <v>3203</v>
      </c>
    </row>
    <row r="2053" customFormat="false" ht="12.8" hidden="false" customHeight="false" outlineLevel="0" collapsed="false">
      <c r="E2053" s="0" t="s">
        <v>3204</v>
      </c>
    </row>
    <row r="2054" customFormat="false" ht="12.8" hidden="false" customHeight="false" outlineLevel="0" collapsed="false">
      <c r="E2054" s="0" t="s">
        <v>3205</v>
      </c>
    </row>
    <row r="2055" customFormat="false" ht="33.1" hidden="false" customHeight="false" outlineLevel="0" collapsed="false">
      <c r="E2055" s="0" t="s">
        <v>3206</v>
      </c>
      <c r="J2055" s="1" t="s">
        <v>3207</v>
      </c>
    </row>
    <row r="2056" customFormat="false" ht="86.25" hidden="false" customHeight="false" outlineLevel="0" collapsed="false">
      <c r="J2056" s="1" t="s">
        <v>3208</v>
      </c>
    </row>
    <row r="2057" customFormat="false" ht="33.1" hidden="false" customHeight="false" outlineLevel="0" collapsed="false">
      <c r="E2057" s="0" t="s">
        <v>3209</v>
      </c>
      <c r="J2057" s="1" t="s">
        <v>587</v>
      </c>
    </row>
    <row r="2058" customFormat="false" ht="12.8" hidden="false" customHeight="false" outlineLevel="0" collapsed="false">
      <c r="E2058" s="0" t="s">
        <v>3210</v>
      </c>
      <c r="L2058" s="0" t="s">
        <v>3211</v>
      </c>
    </row>
    <row r="2059" customFormat="false" ht="12.8" hidden="false" customHeight="false" outlineLevel="0" collapsed="false">
      <c r="E2059" s="0" t="s">
        <v>3212</v>
      </c>
    </row>
    <row r="2060" customFormat="false" ht="1200.6" hidden="false" customHeight="false" outlineLevel="0" collapsed="false">
      <c r="E2060" s="0" t="s">
        <v>3213</v>
      </c>
      <c r="L2060" s="1" t="s">
        <v>3214</v>
      </c>
    </row>
    <row r="2061" customFormat="false" ht="22.5" hidden="false" customHeight="false" outlineLevel="0" collapsed="false">
      <c r="B2061" s="0" t="str">
        <f aca="false">"19.01.1679"</f>
        <v>19.01.1679</v>
      </c>
      <c r="C2061" s="0" t="s">
        <v>33</v>
      </c>
      <c r="D2061" s="0" t="str">
        <f aca="false">"04.09.1759"</f>
        <v>04.09.1759</v>
      </c>
      <c r="E2061" s="0" t="s">
        <v>3215</v>
      </c>
      <c r="F2061" s="1" t="s">
        <v>3216</v>
      </c>
    </row>
    <row r="2062" customFormat="false" ht="12.8" hidden="false" customHeight="false" outlineLevel="0" collapsed="false">
      <c r="A2062" s="0" t="s">
        <v>3217</v>
      </c>
      <c r="B2062" s="0" t="str">
        <f aca="false">"14.09.1760"</f>
        <v>14.09.1760</v>
      </c>
      <c r="C2062" s="0" t="s">
        <v>1171</v>
      </c>
      <c r="D2062" s="0" t="str">
        <f aca="false">"15.03.1842"</f>
        <v>15.03.1842</v>
      </c>
      <c r="E2062" s="0" t="s">
        <v>3218</v>
      </c>
      <c r="F2062" s="0" t="s">
        <v>237</v>
      </c>
    </row>
    <row r="2063" customFormat="false" ht="245.6" hidden="false" customHeight="false" outlineLevel="0" collapsed="false">
      <c r="A2063" s="0" t="s">
        <v>1220</v>
      </c>
      <c r="E2063" s="0" t="s">
        <v>3219</v>
      </c>
      <c r="J2063" s="1" t="s">
        <v>3220</v>
      </c>
    </row>
    <row r="2064" customFormat="false" ht="54.35" hidden="false" customHeight="false" outlineLevel="0" collapsed="false">
      <c r="J2064" s="1" t="s">
        <v>3221</v>
      </c>
    </row>
    <row r="2065" customFormat="false" ht="319.35" hidden="false" customHeight="false" outlineLevel="0" collapsed="false">
      <c r="E2065" s="0" t="s">
        <v>3222</v>
      </c>
      <c r="J2065" s="1" t="s">
        <v>3223</v>
      </c>
    </row>
    <row r="2066" customFormat="false" ht="181.85" hidden="false" customHeight="false" outlineLevel="0" collapsed="false">
      <c r="J2066" s="1" t="s">
        <v>3224</v>
      </c>
    </row>
    <row r="2067" customFormat="false" ht="276.85" hidden="false" customHeight="false" outlineLevel="0" collapsed="false">
      <c r="J2067" s="1" t="s">
        <v>3225</v>
      </c>
    </row>
    <row r="2068" customFormat="false" ht="12.8" hidden="false" customHeight="false" outlineLevel="0" collapsed="false">
      <c r="E2068" s="0" t="s">
        <v>3226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dc:language>
  <cp:lastModifiedBy>Moritz Schepp</cp:lastModifiedBy>
  <dcterms:modified xsi:type="dcterms:W3CDTF">2021-10-19T14:30:28Z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