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API 07\2016\Clases\"/>
    </mc:Choice>
  </mc:AlternateContent>
  <bookViews>
    <workbookView xWindow="0" yWindow="0" windowWidth="20490" windowHeight="7905"/>
  </bookViews>
  <sheets>
    <sheet name="Hoja1" sheetId="1" r:id="rId1"/>
    <sheet name="Clientes" sheetId="2" r:id="rId2"/>
    <sheet name="Hoja3" sheetId="3" r:id="rId3"/>
    <sheet name="Hoja4" sheetId="4" r:id="rId4"/>
  </sheets>
  <definedNames>
    <definedName name="apellidos">Clientes!$D$2:$D$13</definedName>
    <definedName name="direcciones">Clientes!$E$2:$E$13</definedName>
    <definedName name="matriz">Clientes!$B$2:$G$13</definedName>
    <definedName name="nitnombre">Clientes!$G$2:$G$13</definedName>
    <definedName name="nits">Clientes!$B$2:$B$13</definedName>
    <definedName name="nombres">Clientes!$C$2:$C$13</definedName>
    <definedName name="nombrescompletos">Clientes!$F$2:$F$13</definedName>
    <definedName name="subtotales">Hoja1!$E$8:$E$12</definedName>
    <definedName name="Titulo">Hoja1!$B$2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2" l="1"/>
  <c r="C18" i="2"/>
  <c r="C17" i="2"/>
  <c r="C16" i="2"/>
  <c r="D16" i="2"/>
  <c r="D18" i="2"/>
  <c r="D17" i="2"/>
  <c r="G3" i="2"/>
  <c r="F6" i="2"/>
  <c r="F7" i="2"/>
  <c r="F8" i="2"/>
  <c r="F9" i="2"/>
  <c r="F10" i="2"/>
  <c r="F11" i="2"/>
  <c r="F12" i="2"/>
  <c r="F13" i="2"/>
  <c r="F4" i="2"/>
  <c r="F5" i="2"/>
  <c r="G4" i="2"/>
  <c r="G5" i="2"/>
  <c r="G6" i="2"/>
  <c r="G7" i="2"/>
  <c r="G8" i="2"/>
  <c r="G9" i="2"/>
  <c r="G10" i="2"/>
  <c r="G11" i="2"/>
  <c r="G12" i="2"/>
  <c r="G13" i="2"/>
  <c r="F3" i="2"/>
  <c r="F8" i="1"/>
  <c r="F9" i="1"/>
  <c r="F10" i="1"/>
  <c r="F11" i="1"/>
  <c r="F12" i="1"/>
  <c r="E9" i="1"/>
  <c r="E10" i="1"/>
  <c r="E11" i="1"/>
  <c r="E12" i="1"/>
  <c r="E8" i="1"/>
  <c r="G3" i="1"/>
  <c r="G2" i="1"/>
  <c r="I8" i="1" l="1"/>
</calcChain>
</file>

<file path=xl/sharedStrings.xml><?xml version="1.0" encoding="utf-8"?>
<sst xmlns="http://schemas.openxmlformats.org/spreadsheetml/2006/main" count="67" uniqueCount="58">
  <si>
    <t>Farmacia El Ahorro</t>
  </si>
  <si>
    <t>NIT - Nombre</t>
  </si>
  <si>
    <t>Dirección</t>
  </si>
  <si>
    <t>Producto</t>
  </si>
  <si>
    <t>Cantidad</t>
  </si>
  <si>
    <t>Precio</t>
  </si>
  <si>
    <t>Subtotal</t>
  </si>
  <si>
    <t>=Titulo</t>
  </si>
  <si>
    <t>=B2</t>
  </si>
  <si>
    <t>Alcohol</t>
  </si>
  <si>
    <t>Acetaminofen</t>
  </si>
  <si>
    <t>Mertiolate</t>
  </si>
  <si>
    <t>Aspirina</t>
  </si>
  <si>
    <t>Diclofenaco</t>
  </si>
  <si>
    <t>Descuento</t>
  </si>
  <si>
    <t>Nit</t>
  </si>
  <si>
    <t>Nombre</t>
  </si>
  <si>
    <t>Apellido</t>
  </si>
  <si>
    <t xml:space="preserve">Nit - Nombre Completo </t>
  </si>
  <si>
    <t>Renata</t>
  </si>
  <si>
    <t>Rodriguez</t>
  </si>
  <si>
    <t>Xela</t>
  </si>
  <si>
    <t>Marcela</t>
  </si>
  <si>
    <t>Josías</t>
  </si>
  <si>
    <t>Pérez</t>
  </si>
  <si>
    <t>Carmen</t>
  </si>
  <si>
    <t>Longo</t>
  </si>
  <si>
    <t>San Marcos</t>
  </si>
  <si>
    <t>Lucia</t>
  </si>
  <si>
    <t>Vasquez</t>
  </si>
  <si>
    <t>Totonicapan</t>
  </si>
  <si>
    <t>Luis</t>
  </si>
  <si>
    <t>Barrios</t>
  </si>
  <si>
    <t>Quiché</t>
  </si>
  <si>
    <t>José</t>
  </si>
  <si>
    <t>López</t>
  </si>
  <si>
    <t>Reu</t>
  </si>
  <si>
    <t>Maríá</t>
  </si>
  <si>
    <t>Pedro</t>
  </si>
  <si>
    <t>Jerez</t>
  </si>
  <si>
    <t>Ponce</t>
  </si>
  <si>
    <t>Huehue</t>
  </si>
  <si>
    <t>Mazatenango</t>
  </si>
  <si>
    <t>Marco</t>
  </si>
  <si>
    <t>Petén</t>
  </si>
  <si>
    <t>León</t>
  </si>
  <si>
    <t>Camilo</t>
  </si>
  <si>
    <t>Cela</t>
  </si>
  <si>
    <t>Izabal</t>
  </si>
  <si>
    <t xml:space="preserve">Nombre Completo </t>
  </si>
  <si>
    <t>A1</t>
  </si>
  <si>
    <t>$A1</t>
  </si>
  <si>
    <t>A$1</t>
  </si>
  <si>
    <t>$A$1</t>
  </si>
  <si>
    <t>Liberado</t>
  </si>
  <si>
    <t>Columna Fija</t>
  </si>
  <si>
    <t>Fila Fija</t>
  </si>
  <si>
    <t>Celda Fija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</si>
</sst>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Q&quot;* #,##0.00_);_(&quot;Q&quot;* \(#,##0.00\);_(&quot;Q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20" fontId="0" fillId="0" borderId="0" xfId="0" applyNumberFormat="1"/>
    <xf numFmtId="0" fontId="0" fillId="0" borderId="1" xfId="0" applyFill="1" applyBorder="1"/>
    <xf numFmtId="44" fontId="0" fillId="0" borderId="1" xfId="1" applyFont="1" applyBorder="1"/>
    <xf numFmtId="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topLeftCell="A3" zoomScale="120" zoomScaleNormal="120" workbookViewId="0">
      <selection activeCell="D8" sqref="D8"/>
    </sheetView>
  </sheetViews>
  <sheetFormatPr baseColWidth="10" defaultRowHeight="15" x14ac:dyDescent="0.25"/>
  <cols>
    <col min="2" max="2" width="17.7109375" bestFit="1" customWidth="1"/>
  </cols>
  <sheetData>
    <row r="2" spans="2:9" x14ac:dyDescent="0.25">
      <c r="B2" t="s">
        <v>0</v>
      </c>
      <c r="E2" s="2" t="s">
        <v>7</v>
      </c>
      <c r="G2" t="str">
        <f>Titulo</f>
        <v>Farmacia El Ahorro</v>
      </c>
    </row>
    <row r="3" spans="2:9" x14ac:dyDescent="0.25">
      <c r="E3" s="2" t="s">
        <v>8</v>
      </c>
      <c r="G3" t="str">
        <f>B2</f>
        <v>Farmacia El Ahorro</v>
      </c>
    </row>
    <row r="4" spans="2:9" x14ac:dyDescent="0.25">
      <c r="B4" t="s">
        <v>1</v>
      </c>
    </row>
    <row r="5" spans="2:9" x14ac:dyDescent="0.25">
      <c r="B5" t="s">
        <v>2</v>
      </c>
    </row>
    <row r="7" spans="2:9" x14ac:dyDescent="0.25">
      <c r="B7" s="1" t="s">
        <v>3</v>
      </c>
      <c r="C7" s="1" t="s">
        <v>4</v>
      </c>
      <c r="D7" s="1" t="s">
        <v>5</v>
      </c>
      <c r="E7" s="1" t="s">
        <v>6</v>
      </c>
      <c r="F7" s="4" t="s">
        <v>14</v>
      </c>
    </row>
    <row r="8" spans="2:9" x14ac:dyDescent="0.25">
      <c r="B8" s="1" t="s">
        <v>9</v>
      </c>
      <c r="C8" s="1">
        <v>10</v>
      </c>
      <c r="D8" s="5">
        <v>12</v>
      </c>
      <c r="E8" s="5">
        <f>C8*D8</f>
        <v>120</v>
      </c>
      <c r="F8" s="5">
        <f>E8*5%</f>
        <v>6</v>
      </c>
      <c r="I8">
        <f>SUM(subtotales)</f>
        <v>702</v>
      </c>
    </row>
    <row r="9" spans="2:9" x14ac:dyDescent="0.25">
      <c r="B9" s="1" t="s">
        <v>10</v>
      </c>
      <c r="C9" s="1">
        <v>10</v>
      </c>
      <c r="D9" s="5">
        <v>15</v>
      </c>
      <c r="E9" s="5">
        <f>C9*D9</f>
        <v>150</v>
      </c>
      <c r="F9" s="5">
        <f t="shared" ref="F9:F12" si="0">E9*5%</f>
        <v>7.5</v>
      </c>
    </row>
    <row r="10" spans="2:9" x14ac:dyDescent="0.25">
      <c r="B10" s="1" t="s">
        <v>13</v>
      </c>
      <c r="C10" s="1">
        <v>15</v>
      </c>
      <c r="D10" s="5">
        <v>10</v>
      </c>
      <c r="E10" s="5">
        <f>C10*D10</f>
        <v>150</v>
      </c>
      <c r="F10" s="5">
        <f t="shared" si="0"/>
        <v>7.5</v>
      </c>
    </row>
    <row r="11" spans="2:9" x14ac:dyDescent="0.25">
      <c r="B11" s="1" t="s">
        <v>11</v>
      </c>
      <c r="C11" s="1">
        <v>10</v>
      </c>
      <c r="D11" s="5">
        <v>15</v>
      </c>
      <c r="E11" s="5">
        <f>C11*D11</f>
        <v>150</v>
      </c>
      <c r="F11" s="5">
        <f t="shared" si="0"/>
        <v>7.5</v>
      </c>
    </row>
    <row r="12" spans="2:9" x14ac:dyDescent="0.25">
      <c r="B12" s="1" t="s">
        <v>12</v>
      </c>
      <c r="C12" s="1">
        <v>11</v>
      </c>
      <c r="D12" s="5">
        <v>12</v>
      </c>
      <c r="E12" s="5">
        <f>C12*D12</f>
        <v>132</v>
      </c>
      <c r="F12" s="5">
        <f t="shared" si="0"/>
        <v>6.6000000000000005</v>
      </c>
    </row>
    <row r="14" spans="2:9" x14ac:dyDescent="0.25">
      <c r="D14" t="s">
        <v>6</v>
      </c>
      <c r="E14" s="1"/>
    </row>
    <row r="16" spans="2:9" x14ac:dyDescent="0.25">
      <c r="B16" s="3">
        <v>0.27083333333333331</v>
      </c>
    </row>
    <row r="17" spans="2:2" x14ac:dyDescent="0.25">
      <c r="B17" s="3">
        <v>0.28125</v>
      </c>
    </row>
    <row r="18" spans="2:2" x14ac:dyDescent="0.25">
      <c r="B18" s="3">
        <v>0.29166666666666702</v>
      </c>
    </row>
    <row r="19" spans="2:2" x14ac:dyDescent="0.25">
      <c r="B19" s="3">
        <v>0.30208333333333298</v>
      </c>
    </row>
    <row r="20" spans="2:2" x14ac:dyDescent="0.25">
      <c r="B20" s="3">
        <v>0.3125</v>
      </c>
    </row>
    <row r="21" spans="2:2" x14ac:dyDescent="0.25">
      <c r="B21" s="3">
        <v>0.32291666666666702</v>
      </c>
    </row>
    <row r="22" spans="2:2" x14ac:dyDescent="0.25">
      <c r="B22" s="3">
        <v>0.33333333333333298</v>
      </c>
    </row>
    <row r="23" spans="2:2" x14ac:dyDescent="0.25">
      <c r="B23" s="3">
        <v>0.34375</v>
      </c>
    </row>
    <row r="24" spans="2:2" x14ac:dyDescent="0.25">
      <c r="B24" s="3">
        <v>0.35416666666666702</v>
      </c>
    </row>
    <row r="25" spans="2:2" x14ac:dyDescent="0.25">
      <c r="B25" s="3">
        <v>0.36458333333333298</v>
      </c>
    </row>
    <row r="26" spans="2:2" x14ac:dyDescent="0.25">
      <c r="B26" s="3">
        <v>0.375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opLeftCell="B2" zoomScale="130" zoomScaleNormal="130" workbookViewId="0">
      <selection activeCell="E18" sqref="E18"/>
    </sheetView>
  </sheetViews>
  <sheetFormatPr baseColWidth="10" defaultRowHeight="15" x14ac:dyDescent="0.25"/>
  <cols>
    <col min="2" max="2" width="8.7109375" bestFit="1" customWidth="1"/>
    <col min="3" max="3" width="8.28515625" bestFit="1" customWidth="1"/>
    <col min="4" max="4" width="9.85546875" bestFit="1" customWidth="1"/>
    <col min="5" max="5" width="12.85546875" bestFit="1" customWidth="1"/>
    <col min="6" max="6" width="22.42578125" bestFit="1" customWidth="1"/>
    <col min="7" max="7" width="25.7109375" bestFit="1" customWidth="1"/>
  </cols>
  <sheetData>
    <row r="2" spans="2:10" x14ac:dyDescent="0.25">
      <c r="B2" t="s">
        <v>15</v>
      </c>
      <c r="C2" t="s">
        <v>16</v>
      </c>
      <c r="D2" t="s">
        <v>17</v>
      </c>
      <c r="E2" t="s">
        <v>2</v>
      </c>
      <c r="F2" t="s">
        <v>49</v>
      </c>
      <c r="G2" t="s">
        <v>18</v>
      </c>
    </row>
    <row r="3" spans="2:10" x14ac:dyDescent="0.25">
      <c r="B3">
        <v>13696</v>
      </c>
      <c r="C3" t="s">
        <v>19</v>
      </c>
      <c r="D3" t="s">
        <v>20</v>
      </c>
      <c r="E3" t="s">
        <v>21</v>
      </c>
      <c r="F3" t="str">
        <f>CONCATENATE(D3,", ",C3)</f>
        <v>Rodriguez, Renata</v>
      </c>
      <c r="G3" t="str">
        <f>CONCATENATE(B3," - ",F3)</f>
        <v>13696 - Rodriguez, Renata</v>
      </c>
    </row>
    <row r="4" spans="2:10" x14ac:dyDescent="0.25">
      <c r="B4">
        <v>163961</v>
      </c>
      <c r="C4" t="s">
        <v>22</v>
      </c>
      <c r="D4" t="s">
        <v>20</v>
      </c>
      <c r="E4" t="s">
        <v>21</v>
      </c>
      <c r="F4" t="str">
        <f t="shared" ref="F4:F13" si="0">CONCATENATE(D4,", ",C4)</f>
        <v>Rodriguez, Marcela</v>
      </c>
      <c r="G4" t="str">
        <f t="shared" ref="G4:G13" si="1">CONCATENATE(B4," - ",F4)</f>
        <v>163961 - Rodriguez, Marcela</v>
      </c>
    </row>
    <row r="5" spans="2:10" x14ac:dyDescent="0.25">
      <c r="B5">
        <v>222437</v>
      </c>
      <c r="C5" t="s">
        <v>23</v>
      </c>
      <c r="D5" t="s">
        <v>24</v>
      </c>
      <c r="E5" t="s">
        <v>21</v>
      </c>
      <c r="F5" t="str">
        <f t="shared" si="0"/>
        <v>Pérez, Josías</v>
      </c>
      <c r="G5" t="str">
        <f t="shared" si="1"/>
        <v>222437 - Pérez, Josías</v>
      </c>
    </row>
    <row r="6" spans="2:10" x14ac:dyDescent="0.25">
      <c r="B6">
        <v>373583</v>
      </c>
      <c r="C6" t="s">
        <v>25</v>
      </c>
      <c r="D6" t="s">
        <v>26</v>
      </c>
      <c r="E6" t="s">
        <v>27</v>
      </c>
      <c r="F6" t="str">
        <f t="shared" si="0"/>
        <v>Longo, Carmen</v>
      </c>
      <c r="G6" t="str">
        <f t="shared" si="1"/>
        <v>373583 - Longo, Carmen</v>
      </c>
    </row>
    <row r="7" spans="2:10" x14ac:dyDescent="0.25">
      <c r="B7">
        <v>534726</v>
      </c>
      <c r="C7" t="s">
        <v>28</v>
      </c>
      <c r="D7" t="s">
        <v>29</v>
      </c>
      <c r="E7" t="s">
        <v>30</v>
      </c>
      <c r="F7" t="str">
        <f t="shared" si="0"/>
        <v>Vasquez, Lucia</v>
      </c>
      <c r="G7" t="str">
        <f t="shared" si="1"/>
        <v>534726 - Vasquez, Lucia</v>
      </c>
      <c r="I7" t="s">
        <v>50</v>
      </c>
      <c r="J7" t="s">
        <v>54</v>
      </c>
    </row>
    <row r="8" spans="2:10" x14ac:dyDescent="0.25">
      <c r="B8">
        <v>634855</v>
      </c>
      <c r="C8" t="s">
        <v>31</v>
      </c>
      <c r="D8" t="s">
        <v>32</v>
      </c>
      <c r="E8" t="s">
        <v>33</v>
      </c>
      <c r="F8" t="str">
        <f t="shared" si="0"/>
        <v>Barrios, Luis</v>
      </c>
      <c r="G8" t="str">
        <f t="shared" si="1"/>
        <v>634855 - Barrios, Luis</v>
      </c>
      <c r="I8" t="s">
        <v>51</v>
      </c>
      <c r="J8" t="s">
        <v>55</v>
      </c>
    </row>
    <row r="9" spans="2:10" x14ac:dyDescent="0.25">
      <c r="B9">
        <v>774782</v>
      </c>
      <c r="C9" t="s">
        <v>34</v>
      </c>
      <c r="D9" t="s">
        <v>35</v>
      </c>
      <c r="E9" t="s">
        <v>36</v>
      </c>
      <c r="F9" t="str">
        <f t="shared" si="0"/>
        <v>López, José</v>
      </c>
      <c r="G9" t="str">
        <f t="shared" si="1"/>
        <v>774782 - López, José</v>
      </c>
      <c r="I9" t="s">
        <v>52</v>
      </c>
      <c r="J9" t="s">
        <v>56</v>
      </c>
    </row>
    <row r="10" spans="2:10" x14ac:dyDescent="0.25">
      <c r="B10">
        <v>932813</v>
      </c>
      <c r="C10" t="s">
        <v>37</v>
      </c>
      <c r="D10" t="s">
        <v>39</v>
      </c>
      <c r="E10" t="s">
        <v>41</v>
      </c>
      <c r="F10" t="str">
        <f t="shared" si="0"/>
        <v>Jerez, Maríá</v>
      </c>
      <c r="G10" t="str">
        <f t="shared" si="1"/>
        <v>932813 - Jerez, Maríá</v>
      </c>
      <c r="I10" t="s">
        <v>53</v>
      </c>
      <c r="J10" t="s">
        <v>57</v>
      </c>
    </row>
    <row r="11" spans="2:10" x14ac:dyDescent="0.25">
      <c r="B11">
        <v>1058638</v>
      </c>
      <c r="C11" t="s">
        <v>38</v>
      </c>
      <c r="D11" t="s">
        <v>40</v>
      </c>
      <c r="E11" t="s">
        <v>42</v>
      </c>
      <c r="F11" t="str">
        <f t="shared" si="0"/>
        <v>Ponce, Pedro</v>
      </c>
      <c r="G11" t="str">
        <f t="shared" si="1"/>
        <v>1058638 - Ponce, Pedro</v>
      </c>
    </row>
    <row r="12" spans="2:10" x14ac:dyDescent="0.25">
      <c r="B12">
        <v>1163262</v>
      </c>
      <c r="C12" t="s">
        <v>43</v>
      </c>
      <c r="D12" t="s">
        <v>45</v>
      </c>
      <c r="E12" t="s">
        <v>44</v>
      </c>
      <c r="F12" t="str">
        <f t="shared" si="0"/>
        <v>León, Marco</v>
      </c>
      <c r="G12" t="str">
        <f t="shared" si="1"/>
        <v>1163262 - León, Marco</v>
      </c>
    </row>
    <row r="13" spans="2:10" x14ac:dyDescent="0.25">
      <c r="B13">
        <v>1477302</v>
      </c>
      <c r="C13" t="s">
        <v>46</v>
      </c>
      <c r="D13" t="s">
        <v>47</v>
      </c>
      <c r="E13" t="s">
        <v>48</v>
      </c>
      <c r="F13" t="str">
        <f t="shared" si="0"/>
        <v>Cela, Camilo</v>
      </c>
      <c r="G13" t="str">
        <f t="shared" si="1"/>
        <v>1477302 - Cela, Camilo</v>
      </c>
    </row>
    <row r="15" spans="2:10" x14ac:dyDescent="0.25">
      <c r="B15" t="s">
        <v>15</v>
      </c>
      <c r="C15">
        <v>13696</v>
      </c>
      <c r="D15">
        <v>13696</v>
      </c>
      <c r="E15">
        <v>13696</v>
      </c>
    </row>
    <row r="16" spans="2:10" x14ac:dyDescent="0.25">
      <c r="B16" t="s">
        <v>16</v>
      </c>
      <c r="C16" t="str">
        <f>LOOKUP(C15,nits,nombres)</f>
        <v>Renata</v>
      </c>
      <c r="D16" s="6" t="str">
        <f>VLOOKUP(D15,matriz,2,TRUE)</f>
        <v>Renata</v>
      </c>
      <c r="E16" s="6"/>
    </row>
    <row r="17" spans="2:6" x14ac:dyDescent="0.25">
      <c r="B17" t="s">
        <v>17</v>
      </c>
      <c r="C17" t="str">
        <f>LOOKUP(C15,nits,apellidos)</f>
        <v>Rodriguez</v>
      </c>
      <c r="D17" t="str">
        <f>VLOOKUP(D15,matriz,3,TRUE)</f>
        <v>Rodriguez</v>
      </c>
      <c r="F17" s="2"/>
    </row>
    <row r="18" spans="2:6" x14ac:dyDescent="0.25">
      <c r="B18" t="s">
        <v>2</v>
      </c>
      <c r="C18" t="str">
        <f>LOOKUP(C15,nits,direcciones)</f>
        <v>Xela</v>
      </c>
      <c r="D18" t="str">
        <f>VLOOKUP(D15,matriz,4,TRUE)</f>
        <v>Xela</v>
      </c>
      <c r="E18" t="str">
        <f>LOOKUP(E15,B2:F13)</f>
        <v>Rodriguez, Renata</v>
      </c>
      <c r="F18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Hoja1</vt:lpstr>
      <vt:lpstr>Clientes</vt:lpstr>
      <vt:lpstr>Hoja3</vt:lpstr>
      <vt:lpstr>Hoja4</vt:lpstr>
      <vt:lpstr>apellidos</vt:lpstr>
      <vt:lpstr>direcciones</vt:lpstr>
      <vt:lpstr>matriz</vt:lpstr>
      <vt:lpstr>nitnombre</vt:lpstr>
      <vt:lpstr>nits</vt:lpstr>
      <vt:lpstr>nombres</vt:lpstr>
      <vt:lpstr>nombrescompletos</vt:lpstr>
      <vt:lpstr>subtotales</vt:lpstr>
      <vt:lpstr>Titulo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Iehoshia</dc:creator>
  <cp:lastModifiedBy>Iehoshia</cp:lastModifiedBy>
  <dcterms:created xsi:type="dcterms:W3CDTF">2016-05-24T14:49:03Z</dcterms:created>
  <dcterms:modified xsi:type="dcterms:W3CDTF">2016-05-24T17:34:15Z</dcterms:modified>
</cp:coreProperties>
</file>