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/>
  </bookViews>
  <sheets>
    <sheet name="Hoja1" sheetId="1" r:id="rId1"/>
  </sheets>
  <definedNames>
    <definedName name="SegmentaciónDeDatos_Style">#N/A</definedName>
    <definedName name="Style_Link">Hoja1!$H$2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L43" i="1" s="1"/>
  <c r="P44" i="1"/>
  <c r="L44" i="1" s="1"/>
  <c r="P45" i="1"/>
  <c r="L45" i="1" s="1"/>
  <c r="P42" i="1"/>
  <c r="L42" i="1" s="1"/>
  <c r="P38" i="1"/>
  <c r="O38" i="1"/>
  <c r="O39" i="1"/>
  <c r="R17" i="1"/>
  <c r="T16" i="1"/>
  <c r="M30" i="1"/>
  <c r="S23" i="1"/>
  <c r="T20" i="1"/>
  <c r="T19" i="1"/>
  <c r="T18" i="1"/>
  <c r="T17" i="1"/>
  <c r="M35" i="1"/>
  <c r="M34" i="1"/>
  <c r="M33" i="1"/>
  <c r="M32" i="1"/>
  <c r="M31" i="1"/>
  <c r="S30" i="1"/>
  <c r="S31" i="1"/>
  <c r="S32" i="1"/>
  <c r="S33" i="1"/>
  <c r="S34" i="1"/>
  <c r="S35" i="1"/>
  <c r="Q31" i="1"/>
  <c r="Q32" i="1"/>
  <c r="Q33" i="1"/>
  <c r="Q34" i="1"/>
  <c r="Q35" i="1"/>
  <c r="Q30" i="1"/>
  <c r="P17" i="1"/>
  <c r="L19" i="1"/>
  <c r="L20" i="1"/>
  <c r="L21" i="1"/>
  <c r="L18" i="1"/>
  <c r="L17" i="1"/>
  <c r="P21" i="1"/>
  <c r="P20" i="1"/>
  <c r="P19" i="1"/>
  <c r="P18" i="1"/>
  <c r="N25" i="1"/>
  <c r="N24" i="1"/>
  <c r="M13" i="1"/>
  <c r="H2" i="1"/>
  <c r="O49" i="1" l="1"/>
  <c r="O6" i="1"/>
  <c r="P6" i="1"/>
  <c r="N7" i="1" s="1"/>
  <c r="P7" i="1" s="1"/>
  <c r="N8" i="1" l="1"/>
  <c r="L7" i="1"/>
  <c r="R7" i="1"/>
  <c r="L6" i="1"/>
  <c r="O7" i="1"/>
  <c r="E9" i="1"/>
  <c r="P8" i="1" l="1"/>
  <c r="N9" i="1" s="1"/>
  <c r="O8" i="1"/>
  <c r="L8" i="1" s="1"/>
  <c r="E28" i="1"/>
  <c r="E24" i="1"/>
  <c r="E20" i="1"/>
  <c r="E16" i="1"/>
  <c r="E12" i="1"/>
  <c r="E23" i="1"/>
  <c r="E11" i="1"/>
  <c r="E27" i="1"/>
  <c r="E26" i="1"/>
  <c r="E22" i="1"/>
  <c r="E18" i="1"/>
  <c r="E14" i="1"/>
  <c r="E10" i="1"/>
  <c r="E19" i="1"/>
  <c r="E25" i="1"/>
  <c r="E21" i="1"/>
  <c r="E17" i="1"/>
  <c r="E13" i="1"/>
  <c r="E15" i="1"/>
  <c r="R8" i="1" l="1"/>
  <c r="P9" i="1"/>
  <c r="O9" i="1"/>
  <c r="L9" i="1" s="1"/>
  <c r="R9" i="1" l="1"/>
</calcChain>
</file>

<file path=xl/sharedStrings.xml><?xml version="1.0" encoding="utf-8"?>
<sst xmlns="http://schemas.openxmlformats.org/spreadsheetml/2006/main" count="81" uniqueCount="40">
  <si>
    <t>Date</t>
  </si>
  <si>
    <t>Salesman</t>
  </si>
  <si>
    <t>Zone</t>
  </si>
  <si>
    <t>Sales</t>
  </si>
  <si>
    <t>Kim</t>
  </si>
  <si>
    <t>West</t>
  </si>
  <si>
    <t>Ian</t>
  </si>
  <si>
    <t>North</t>
  </si>
  <si>
    <t>South</t>
  </si>
  <si>
    <t>Bob</t>
  </si>
  <si>
    <t>East</t>
  </si>
  <si>
    <t>Central</t>
  </si>
  <si>
    <t>Style</t>
  </si>
  <si>
    <t>Id</t>
  </si>
  <si>
    <t>Estilo 1</t>
  </si>
  <si>
    <t>Estilo 2</t>
  </si>
  <si>
    <t>Estilo 3</t>
  </si>
  <si>
    <t>Estilo 4</t>
  </si>
  <si>
    <t>A</t>
  </si>
  <si>
    <t>B</t>
  </si>
  <si>
    <t>C</t>
  </si>
  <si>
    <t>D</t>
  </si>
  <si>
    <t>Escalafon</t>
  </si>
  <si>
    <t>E</t>
  </si>
  <si>
    <t>Límites</t>
  </si>
  <si>
    <t>Inferior</t>
  </si>
  <si>
    <t>Superior</t>
  </si>
  <si>
    <t>Sueldo</t>
  </si>
  <si>
    <t>=BUSCARV(N23,L17:P21,2,VERDADERO)</t>
  </si>
  <si>
    <t>=BUSCAR(N23,L17:L21,M17:M21)</t>
  </si>
  <si>
    <t>Porcentajes</t>
  </si>
  <si>
    <t>Ventas</t>
  </si>
  <si>
    <t>Porcentaje</t>
  </si>
  <si>
    <t>Comisiones</t>
  </si>
  <si>
    <t>Primaria</t>
  </si>
  <si>
    <t>Basico</t>
  </si>
  <si>
    <t>Diversificado</t>
  </si>
  <si>
    <t>Universidad</t>
  </si>
  <si>
    <t>Edad</t>
  </si>
  <si>
    <t>Grado Acad.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</si>
</sst>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Q&quot;* #,##0.00_);_(&quot;Q&quot;* \(#,##0.00\);_(&quot;Q&quot;* &quot;-&quot;??_);_(@_)"/>
    <numFmt numFmtId="164" formatCode="d\ mmm\ 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/>
    <xf numFmtId="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9" fontId="0" fillId="0" borderId="0" xfId="0" applyNumberForma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1"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152400</xdr:colOff>
      <xdr:row>5</xdr:row>
      <xdr:rowOff>104776</xdr:rowOff>
    </xdr:from>
    <xdr:to>
      <xdr:col>9</xdr:col>
      <xdr:colOff>457200</xdr:colOff>
      <xdr:row>13</xdr:row>
      <xdr:rowOff>55564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ty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y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057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tyle" sourceName="Style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yle" cache="SegmentaciónDeDatos_Style" caption="Style" rowHeight="241300"/>
</slicers>
</file>

<file path=xl/tables/table1.xml><?xml version="1.0" encoding="utf-8"?>
<table xmlns="http://schemas.openxmlformats.org/spreadsheetml/2006/main" id="1" name="Style" displayName="Style" ref="E2:F6" totalsRowShown="0">
  <autoFilter ref="E2:F6"/>
  <tableColumns count="2">
    <tableColumn id="1" name="Style"/>
    <tableColumn id="2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9"/>
  <sheetViews>
    <sheetView tabSelected="1" topLeftCell="K31" zoomScale="120" zoomScaleNormal="120" workbookViewId="0">
      <selection activeCell="O41" sqref="O41"/>
    </sheetView>
  </sheetViews>
  <sheetFormatPr baseColWidth="10" defaultRowHeight="15" x14ac:dyDescent="0.25"/>
  <cols>
    <col min="13" max="13" width="12.28515625" bestFit="1" customWidth="1"/>
    <col min="14" max="14" width="13.85546875" customWidth="1"/>
    <col min="15" max="15" width="13.7109375" customWidth="1"/>
    <col min="17" max="17" width="12.28515625" bestFit="1" customWidth="1"/>
    <col min="19" max="19" width="12.28515625" bestFit="1" customWidth="1"/>
  </cols>
  <sheetData>
    <row r="2" spans="2:27" x14ac:dyDescent="0.25">
      <c r="E2" t="s">
        <v>12</v>
      </c>
      <c r="F2" t="s">
        <v>13</v>
      </c>
      <c r="H2">
        <f>SUBTOTAL(4,Style[Id])</f>
        <v>4</v>
      </c>
    </row>
    <row r="3" spans="2:27" x14ac:dyDescent="0.25">
      <c r="E3" t="s">
        <v>14</v>
      </c>
      <c r="F3">
        <v>1</v>
      </c>
    </row>
    <row r="4" spans="2:27" x14ac:dyDescent="0.25">
      <c r="E4" t="s">
        <v>15</v>
      </c>
      <c r="F4">
        <v>2</v>
      </c>
    </row>
    <row r="5" spans="2:27" x14ac:dyDescent="0.25">
      <c r="E5" t="s">
        <v>16</v>
      </c>
      <c r="F5">
        <v>3</v>
      </c>
      <c r="O5">
        <v>20</v>
      </c>
    </row>
    <row r="6" spans="2:27" x14ac:dyDescent="0.25">
      <c r="E6" t="s">
        <v>17</v>
      </c>
      <c r="F6">
        <v>4</v>
      </c>
      <c r="L6">
        <f>MEDIAN(N6:P6)</f>
        <v>6</v>
      </c>
      <c r="M6" t="s">
        <v>18</v>
      </c>
      <c r="N6">
        <v>1</v>
      </c>
      <c r="O6">
        <f>O5</f>
        <v>20</v>
      </c>
      <c r="P6">
        <f>N6+5</f>
        <v>6</v>
      </c>
    </row>
    <row r="7" spans="2:27" x14ac:dyDescent="0.25">
      <c r="L7">
        <f>MEDIAN(N7:P7)</f>
        <v>12</v>
      </c>
      <c r="M7" t="s">
        <v>19</v>
      </c>
      <c r="N7">
        <f>P6+1</f>
        <v>7</v>
      </c>
      <c r="O7">
        <f t="shared" ref="O7:O9" si="0">O6</f>
        <v>20</v>
      </c>
      <c r="P7">
        <f>N7+5</f>
        <v>12</v>
      </c>
      <c r="R7">
        <f>MEDIAN(N7:P7)</f>
        <v>12</v>
      </c>
    </row>
    <row r="8" spans="2:27" x14ac:dyDescent="0.25">
      <c r="B8" s="1" t="s">
        <v>0</v>
      </c>
      <c r="C8" s="1" t="s">
        <v>1</v>
      </c>
      <c r="D8" s="1" t="s">
        <v>2</v>
      </c>
      <c r="E8" s="1" t="s">
        <v>3</v>
      </c>
      <c r="L8">
        <f>MEDIAN(N8:P8)</f>
        <v>18</v>
      </c>
      <c r="M8" t="s">
        <v>20</v>
      </c>
      <c r="N8">
        <f t="shared" ref="N8:N9" si="1">P7+1</f>
        <v>13</v>
      </c>
      <c r="O8">
        <f t="shared" si="0"/>
        <v>20</v>
      </c>
      <c r="P8">
        <f t="shared" ref="P8:P9" si="2">N8+5</f>
        <v>18</v>
      </c>
      <c r="R8">
        <f t="shared" ref="R8:R9" si="3">MEDIAN(N8:P8)</f>
        <v>18</v>
      </c>
      <c r="AA8" t="s">
        <v>3</v>
      </c>
    </row>
    <row r="9" spans="2:27" x14ac:dyDescent="0.25">
      <c r="B9" s="2">
        <v>42511</v>
      </c>
      <c r="C9" s="1" t="s">
        <v>4</v>
      </c>
      <c r="D9" s="1" t="s">
        <v>5</v>
      </c>
      <c r="E9" s="3" t="str">
        <f t="shared" ref="E9:E28" si="4">TEXT(AA9,CHOOSE(Style_Link,"$A 0,000.00","A$ 0,000","AU\D 0,000","F$ 0,000"))</f>
        <v>F$ 13,225</v>
      </c>
      <c r="L9">
        <f>MEDIAN(N9:P9)</f>
        <v>20</v>
      </c>
      <c r="M9" t="s">
        <v>21</v>
      </c>
      <c r="N9">
        <f t="shared" si="1"/>
        <v>19</v>
      </c>
      <c r="O9">
        <f t="shared" si="0"/>
        <v>20</v>
      </c>
      <c r="P9">
        <f t="shared" si="2"/>
        <v>24</v>
      </c>
      <c r="R9">
        <f t="shared" si="3"/>
        <v>20</v>
      </c>
      <c r="AA9">
        <v>13225.46</v>
      </c>
    </row>
    <row r="10" spans="2:27" x14ac:dyDescent="0.25">
      <c r="B10" s="2">
        <v>42501</v>
      </c>
      <c r="C10" s="1" t="s">
        <v>6</v>
      </c>
      <c r="D10" s="1" t="s">
        <v>7</v>
      </c>
      <c r="E10" s="3" t="str">
        <f t="shared" si="4"/>
        <v>F$ 8,779</v>
      </c>
      <c r="AA10">
        <v>8779.44</v>
      </c>
    </row>
    <row r="11" spans="2:27" x14ac:dyDescent="0.25">
      <c r="B11" s="2">
        <v>42500</v>
      </c>
      <c r="C11" s="1" t="s">
        <v>6</v>
      </c>
      <c r="D11" s="1" t="s">
        <v>8</v>
      </c>
      <c r="E11" s="3" t="str">
        <f t="shared" si="4"/>
        <v>F$ 13,742</v>
      </c>
      <c r="AA11">
        <v>13742.22</v>
      </c>
    </row>
    <row r="12" spans="2:27" x14ac:dyDescent="0.25">
      <c r="B12" s="2">
        <v>42499</v>
      </c>
      <c r="C12" s="1" t="s">
        <v>9</v>
      </c>
      <c r="D12" s="1" t="s">
        <v>7</v>
      </c>
      <c r="E12" s="3" t="str">
        <f t="shared" si="4"/>
        <v>F$ 19,155</v>
      </c>
      <c r="AA12">
        <v>19154.990000000002</v>
      </c>
    </row>
    <row r="13" spans="2:27" x14ac:dyDescent="0.25">
      <c r="B13" s="2">
        <v>42503</v>
      </c>
      <c r="C13" s="1" t="s">
        <v>6</v>
      </c>
      <c r="D13" s="1" t="s">
        <v>8</v>
      </c>
      <c r="E13" s="3" t="str">
        <f t="shared" si="4"/>
        <v>F$ 3,204</v>
      </c>
      <c r="M13" t="str">
        <f>VLOOKUP(O5,L6:P9,2,TRUE)</f>
        <v>D</v>
      </c>
      <c r="AA13">
        <v>3204.35</v>
      </c>
    </row>
    <row r="14" spans="2:27" x14ac:dyDescent="0.25">
      <c r="B14" s="2">
        <v>42499</v>
      </c>
      <c r="C14" s="1" t="s">
        <v>4</v>
      </c>
      <c r="D14" s="1" t="s">
        <v>8</v>
      </c>
      <c r="E14" s="3" t="str">
        <f t="shared" si="4"/>
        <v>F$ 7,937</v>
      </c>
      <c r="AA14">
        <v>7936.93</v>
      </c>
    </row>
    <row r="15" spans="2:27" x14ac:dyDescent="0.25">
      <c r="B15" s="2">
        <v>42505</v>
      </c>
      <c r="C15" s="1" t="s">
        <v>4</v>
      </c>
      <c r="D15" s="1" t="s">
        <v>10</v>
      </c>
      <c r="E15" s="3" t="str">
        <f t="shared" si="4"/>
        <v>F$ 7,612</v>
      </c>
      <c r="N15" s="4" t="s">
        <v>24</v>
      </c>
      <c r="O15" s="4"/>
      <c r="AA15">
        <v>7611.91</v>
      </c>
    </row>
    <row r="16" spans="2:27" x14ac:dyDescent="0.25">
      <c r="B16" s="2">
        <v>42502</v>
      </c>
      <c r="C16" s="1" t="s">
        <v>9</v>
      </c>
      <c r="D16" s="1" t="s">
        <v>7</v>
      </c>
      <c r="E16" s="3" t="str">
        <f t="shared" si="4"/>
        <v>F$ 6,592</v>
      </c>
      <c r="M16" t="s">
        <v>22</v>
      </c>
      <c r="N16" t="s">
        <v>25</v>
      </c>
      <c r="O16" t="s">
        <v>26</v>
      </c>
      <c r="S16">
        <v>10</v>
      </c>
      <c r="T16">
        <f>MEDIAN(S16:S17)</f>
        <v>15</v>
      </c>
      <c r="U16">
        <v>2</v>
      </c>
      <c r="AA16">
        <v>6592.3</v>
      </c>
    </row>
    <row r="17" spans="2:27" x14ac:dyDescent="0.25">
      <c r="B17" s="2">
        <v>42505</v>
      </c>
      <c r="C17" s="1" t="s">
        <v>6</v>
      </c>
      <c r="D17" s="1" t="s">
        <v>7</v>
      </c>
      <c r="E17" s="3" t="str">
        <f t="shared" si="4"/>
        <v>F$ 15,944</v>
      </c>
      <c r="L17">
        <f>MEDIAN(N17:P17)</f>
        <v>5000</v>
      </c>
      <c r="M17" t="s">
        <v>18</v>
      </c>
      <c r="N17">
        <v>2500</v>
      </c>
      <c r="O17">
        <v>5000</v>
      </c>
      <c r="P17">
        <f>N$23</f>
        <v>13000</v>
      </c>
      <c r="R17">
        <f>AVERAGE(S16:S18)</f>
        <v>21.666666666666668</v>
      </c>
      <c r="S17">
        <v>20</v>
      </c>
      <c r="T17">
        <f>MEDIAN(S16:S18)</f>
        <v>20</v>
      </c>
      <c r="U17">
        <v>3</v>
      </c>
      <c r="AA17">
        <v>15943.85</v>
      </c>
    </row>
    <row r="18" spans="2:27" x14ac:dyDescent="0.25">
      <c r="B18" s="2">
        <v>42512</v>
      </c>
      <c r="C18" s="1" t="s">
        <v>4</v>
      </c>
      <c r="D18" s="1" t="s">
        <v>5</v>
      </c>
      <c r="E18" s="3" t="str">
        <f t="shared" si="4"/>
        <v>F$ 3,847</v>
      </c>
      <c r="L18">
        <f>MEDIAN(N18:P18)</f>
        <v>7000</v>
      </c>
      <c r="M18" t="s">
        <v>19</v>
      </c>
      <c r="N18">
        <v>5001</v>
      </c>
      <c r="O18">
        <v>7000</v>
      </c>
      <c r="P18">
        <f>N$23</f>
        <v>13000</v>
      </c>
      <c r="S18">
        <v>35</v>
      </c>
      <c r="T18">
        <f>MEDIAN(S16:S19)</f>
        <v>27.5</v>
      </c>
      <c r="AA18">
        <v>3847.44</v>
      </c>
    </row>
    <row r="19" spans="2:27" x14ac:dyDescent="0.25">
      <c r="B19" s="2">
        <v>42509</v>
      </c>
      <c r="C19" s="1" t="s">
        <v>4</v>
      </c>
      <c r="D19" s="1" t="s">
        <v>7</v>
      </c>
      <c r="E19" s="3" t="str">
        <f t="shared" si="4"/>
        <v>F$ 5,502</v>
      </c>
      <c r="L19">
        <f>MEDIAN(N19:P19)</f>
        <v>9000</v>
      </c>
      <c r="M19" t="s">
        <v>20</v>
      </c>
      <c r="N19">
        <v>7001</v>
      </c>
      <c r="O19">
        <v>9000</v>
      </c>
      <c r="P19">
        <f>N$23</f>
        <v>13000</v>
      </c>
      <c r="S19">
        <v>40</v>
      </c>
      <c r="T19">
        <f>MEDIAN(S16:S20)</f>
        <v>35</v>
      </c>
      <c r="AA19">
        <v>5501.96</v>
      </c>
    </row>
    <row r="20" spans="2:27" x14ac:dyDescent="0.25">
      <c r="B20" s="2">
        <v>42503</v>
      </c>
      <c r="C20" s="1" t="s">
        <v>4</v>
      </c>
      <c r="D20" s="1" t="s">
        <v>5</v>
      </c>
      <c r="E20" s="3" t="str">
        <f t="shared" si="4"/>
        <v>F$ 2,588</v>
      </c>
      <c r="L20">
        <f>MEDIAN(N20:P20)</f>
        <v>12000</v>
      </c>
      <c r="M20" t="s">
        <v>21</v>
      </c>
      <c r="N20">
        <v>9001</v>
      </c>
      <c r="O20">
        <v>12000</v>
      </c>
      <c r="P20">
        <f>N$23</f>
        <v>13000</v>
      </c>
      <c r="S20">
        <v>50</v>
      </c>
      <c r="T20">
        <f>MEDIAN(S16:S21)</f>
        <v>37.5</v>
      </c>
      <c r="AA20">
        <v>2588.4699999999998</v>
      </c>
    </row>
    <row r="21" spans="2:27" x14ac:dyDescent="0.25">
      <c r="B21" s="2">
        <v>42502</v>
      </c>
      <c r="C21" s="1" t="s">
        <v>6</v>
      </c>
      <c r="D21" s="1" t="s">
        <v>7</v>
      </c>
      <c r="E21" s="3" t="str">
        <f t="shared" si="4"/>
        <v>F$ 12,657</v>
      </c>
      <c r="L21">
        <f>MEDIAN(N21:P21)</f>
        <v>13000</v>
      </c>
      <c r="M21" t="s">
        <v>23</v>
      </c>
      <c r="N21">
        <v>12001</v>
      </c>
      <c r="O21">
        <v>15000</v>
      </c>
      <c r="P21">
        <f>N$23</f>
        <v>13000</v>
      </c>
      <c r="S21">
        <v>60</v>
      </c>
      <c r="AA21">
        <v>12657.49</v>
      </c>
    </row>
    <row r="22" spans="2:27" x14ac:dyDescent="0.25">
      <c r="B22" s="2">
        <v>42501</v>
      </c>
      <c r="C22" s="1" t="s">
        <v>9</v>
      </c>
      <c r="D22" s="1" t="s">
        <v>7</v>
      </c>
      <c r="E22" s="3" t="str">
        <f t="shared" si="4"/>
        <v>F$ 6,757</v>
      </c>
      <c r="AA22">
        <v>6756.92</v>
      </c>
    </row>
    <row r="23" spans="2:27" x14ac:dyDescent="0.25">
      <c r="B23" s="2">
        <v>42501</v>
      </c>
      <c r="C23" s="1" t="s">
        <v>9</v>
      </c>
      <c r="D23" s="1" t="s">
        <v>5</v>
      </c>
      <c r="E23" s="3" t="str">
        <f t="shared" si="4"/>
        <v>F$ 3,671</v>
      </c>
      <c r="M23" t="s">
        <v>27</v>
      </c>
      <c r="N23">
        <v>13000</v>
      </c>
      <c r="S23">
        <f>AVERAGE(S16:S21)</f>
        <v>35.833333333333336</v>
      </c>
      <c r="AA23">
        <v>3671.14</v>
      </c>
    </row>
    <row r="24" spans="2:27" x14ac:dyDescent="0.25">
      <c r="B24" s="2">
        <v>42499</v>
      </c>
      <c r="C24" s="1" t="s">
        <v>9</v>
      </c>
      <c r="D24" s="1" t="s">
        <v>11</v>
      </c>
      <c r="E24" s="3" t="str">
        <f t="shared" si="4"/>
        <v>F$ 14,347</v>
      </c>
      <c r="M24" t="s">
        <v>22</v>
      </c>
      <c r="N24" s="5" t="str">
        <f>VLOOKUP(N23,L17:P21,2,TRUE)</f>
        <v>E</v>
      </c>
      <c r="O24" s="6" t="s">
        <v>28</v>
      </c>
      <c r="AA24">
        <v>14346.59</v>
      </c>
    </row>
    <row r="25" spans="2:27" x14ac:dyDescent="0.25">
      <c r="B25" s="2">
        <v>42507</v>
      </c>
      <c r="C25" s="1" t="s">
        <v>9</v>
      </c>
      <c r="D25" s="1" t="s">
        <v>7</v>
      </c>
      <c r="E25" s="3" t="str">
        <f t="shared" si="4"/>
        <v>F$ 9,705</v>
      </c>
      <c r="N25" s="5" t="str">
        <f>LOOKUP(N23,L17:L21,M17:M21)</f>
        <v>E</v>
      </c>
      <c r="O25" s="6" t="s">
        <v>29</v>
      </c>
      <c r="AA25">
        <v>9704.85</v>
      </c>
    </row>
    <row r="26" spans="2:27" x14ac:dyDescent="0.25">
      <c r="B26" s="2">
        <v>42512</v>
      </c>
      <c r="C26" s="1" t="s">
        <v>6</v>
      </c>
      <c r="D26" s="1" t="s">
        <v>7</v>
      </c>
      <c r="E26" s="3" t="str">
        <f t="shared" si="4"/>
        <v>F$ 12,826</v>
      </c>
      <c r="AA26">
        <v>12826.06</v>
      </c>
    </row>
    <row r="27" spans="2:27" x14ac:dyDescent="0.25">
      <c r="B27" s="2">
        <v>42511</v>
      </c>
      <c r="C27" s="1" t="s">
        <v>6</v>
      </c>
      <c r="D27" s="1" t="s">
        <v>5</v>
      </c>
      <c r="E27" s="3" t="str">
        <f t="shared" si="4"/>
        <v>F$ 7,241</v>
      </c>
      <c r="AA27">
        <v>7241.35</v>
      </c>
    </row>
    <row r="28" spans="2:27" x14ac:dyDescent="0.25">
      <c r="B28" s="2">
        <v>42506</v>
      </c>
      <c r="C28" s="1" t="s">
        <v>4</v>
      </c>
      <c r="D28" s="1" t="s">
        <v>10</v>
      </c>
      <c r="E28" s="3" t="str">
        <f t="shared" si="4"/>
        <v>F$ 4,572</v>
      </c>
      <c r="N28" s="4" t="s">
        <v>24</v>
      </c>
      <c r="O28" s="4"/>
      <c r="AA28">
        <v>4571.59</v>
      </c>
    </row>
    <row r="29" spans="2:27" x14ac:dyDescent="0.25">
      <c r="N29" t="s">
        <v>25</v>
      </c>
      <c r="O29" t="s">
        <v>26</v>
      </c>
      <c r="P29" t="s">
        <v>30</v>
      </c>
    </row>
    <row r="30" spans="2:27" x14ac:dyDescent="0.25">
      <c r="M30" s="9">
        <f>MEDIAN(N30:O30,Q30)</f>
        <v>10000</v>
      </c>
      <c r="N30" s="9">
        <v>0</v>
      </c>
      <c r="O30" s="9">
        <v>10000</v>
      </c>
      <c r="P30" s="10">
        <v>0</v>
      </c>
      <c r="Q30" s="9">
        <f>O$37</f>
        <v>35000</v>
      </c>
      <c r="S30" s="9">
        <f>MEDIAN(N30:O30,Q30)</f>
        <v>10000</v>
      </c>
    </row>
    <row r="31" spans="2:27" x14ac:dyDescent="0.25">
      <c r="M31" s="9">
        <f t="shared" ref="M31:M35" si="5">MEDIAN(N31:O31,Q31)</f>
        <v>30000</v>
      </c>
      <c r="N31" s="7">
        <v>10001</v>
      </c>
      <c r="O31" s="8">
        <v>30000</v>
      </c>
      <c r="P31" s="10">
        <v>0.03</v>
      </c>
      <c r="Q31" s="9">
        <f t="shared" ref="Q31:Q35" si="6">O$37</f>
        <v>35000</v>
      </c>
      <c r="S31" s="9">
        <f t="shared" ref="S31:S35" si="7">MEDIAN(N31:O31,Q31)</f>
        <v>30000</v>
      </c>
    </row>
    <row r="32" spans="2:27" x14ac:dyDescent="0.25">
      <c r="M32" s="9">
        <f t="shared" si="5"/>
        <v>35000</v>
      </c>
      <c r="N32" s="7">
        <v>30001</v>
      </c>
      <c r="O32" s="7">
        <v>50000</v>
      </c>
      <c r="P32" s="10">
        <v>7.0000000000000007E-2</v>
      </c>
      <c r="Q32" s="9">
        <f t="shared" si="6"/>
        <v>35000</v>
      </c>
      <c r="S32" s="9">
        <f t="shared" si="7"/>
        <v>35000</v>
      </c>
    </row>
    <row r="33" spans="12:19" x14ac:dyDescent="0.25">
      <c r="M33" s="9">
        <f t="shared" si="5"/>
        <v>50001</v>
      </c>
      <c r="N33" s="7">
        <v>50001</v>
      </c>
      <c r="O33" s="7">
        <v>75000</v>
      </c>
      <c r="P33" s="10">
        <v>0.09</v>
      </c>
      <c r="Q33" s="9">
        <f t="shared" si="6"/>
        <v>35000</v>
      </c>
      <c r="S33" s="9">
        <f t="shared" si="7"/>
        <v>50001</v>
      </c>
    </row>
    <row r="34" spans="12:19" x14ac:dyDescent="0.25">
      <c r="M34" s="9">
        <f t="shared" si="5"/>
        <v>75001</v>
      </c>
      <c r="N34" s="7">
        <v>75001</v>
      </c>
      <c r="O34" s="7">
        <v>100000</v>
      </c>
      <c r="P34" s="10">
        <v>0.11</v>
      </c>
      <c r="Q34" s="9">
        <f t="shared" si="6"/>
        <v>35000</v>
      </c>
      <c r="S34" s="9">
        <f t="shared" si="7"/>
        <v>75001</v>
      </c>
    </row>
    <row r="35" spans="12:19" x14ac:dyDescent="0.25">
      <c r="M35" s="9">
        <f t="shared" si="5"/>
        <v>67500.5</v>
      </c>
      <c r="N35" s="7">
        <v>100001</v>
      </c>
      <c r="O35" s="7"/>
      <c r="P35" s="10">
        <v>0.12</v>
      </c>
      <c r="Q35" s="9">
        <f t="shared" si="6"/>
        <v>35000</v>
      </c>
      <c r="S35" s="9">
        <f t="shared" si="7"/>
        <v>67500.5</v>
      </c>
    </row>
    <row r="37" spans="12:19" x14ac:dyDescent="0.25">
      <c r="N37" t="s">
        <v>31</v>
      </c>
      <c r="O37" s="7">
        <v>35000</v>
      </c>
    </row>
    <row r="38" spans="12:19" x14ac:dyDescent="0.25">
      <c r="N38" t="s">
        <v>32</v>
      </c>
      <c r="O38" s="10">
        <f>LOOKUP(O37,M30:M35,P30:P35)</f>
        <v>7.0000000000000007E-2</v>
      </c>
      <c r="P38" s="11">
        <f>LOOKUP(O37,M30:P35)</f>
        <v>7.0000000000000007E-2</v>
      </c>
    </row>
    <row r="39" spans="12:19" x14ac:dyDescent="0.25">
      <c r="N39" t="s">
        <v>33</v>
      </c>
      <c r="O39" s="9">
        <f>O37*O38</f>
        <v>2450.0000000000005</v>
      </c>
    </row>
    <row r="42" spans="12:19" x14ac:dyDescent="0.25">
      <c r="L42">
        <f>MEDIAN(N42:P42)</f>
        <v>12</v>
      </c>
      <c r="M42" t="s">
        <v>34</v>
      </c>
      <c r="N42">
        <v>4</v>
      </c>
      <c r="O42">
        <v>12</v>
      </c>
      <c r="P42">
        <f>O$48</f>
        <v>17</v>
      </c>
    </row>
    <row r="43" spans="12:19" x14ac:dyDescent="0.25">
      <c r="L43">
        <f>MEDIAN(N43:P43)</f>
        <v>15</v>
      </c>
      <c r="M43" t="s">
        <v>35</v>
      </c>
      <c r="N43">
        <v>13</v>
      </c>
      <c r="O43">
        <v>15</v>
      </c>
      <c r="P43">
        <f t="shared" ref="P43:P45" si="8">O$48</f>
        <v>17</v>
      </c>
    </row>
    <row r="44" spans="12:19" x14ac:dyDescent="0.25">
      <c r="L44">
        <f>MEDIAN(N44:P44)</f>
        <v>17</v>
      </c>
      <c r="M44" t="s">
        <v>36</v>
      </c>
      <c r="N44">
        <v>16</v>
      </c>
      <c r="O44">
        <v>18</v>
      </c>
      <c r="P44">
        <f t="shared" si="8"/>
        <v>17</v>
      </c>
    </row>
    <row r="45" spans="12:19" x14ac:dyDescent="0.25">
      <c r="L45">
        <f>MEDIAN(N45:P45)</f>
        <v>19</v>
      </c>
      <c r="M45" t="s">
        <v>37</v>
      </c>
      <c r="N45">
        <v>19</v>
      </c>
      <c r="O45">
        <v>100</v>
      </c>
      <c r="P45">
        <f t="shared" si="8"/>
        <v>17</v>
      </c>
    </row>
    <row r="48" spans="12:19" x14ac:dyDescent="0.25">
      <c r="N48" t="s">
        <v>38</v>
      </c>
      <c r="O48">
        <v>17</v>
      </c>
    </row>
    <row r="49" spans="14:15" x14ac:dyDescent="0.25">
      <c r="N49" t="s">
        <v>39</v>
      </c>
      <c r="O49" t="str">
        <f>LOOKUP(O48,L42:M45)</f>
        <v>Diversificado</v>
      </c>
    </row>
  </sheetData>
  <mergeCells count="2">
    <mergeCell ref="N15:O15"/>
    <mergeCell ref="N28:O28"/>
  </mergeCells>
  <conditionalFormatting sqref="B8:E28">
    <cfRule type="expression" dxfId="0" priority="2">
      <formula>AND(B8&lt;&gt;"", Style_Link=2)</formula>
    </cfRule>
  </conditionalFormatting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Style_Link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2016-05-12T18:33:54Z</dcterms:created>
  <dcterms:modified xsi:type="dcterms:W3CDTF">2016-05-31T17:43:39Z</dcterms:modified>
</cp:coreProperties>
</file>