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Uni\eps\EP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C3" i="1"/>
  <c r="D8" i="1"/>
  <c r="D9" i="1"/>
  <c r="E10" i="1"/>
  <c r="E71" i="1"/>
  <c r="B10" i="1"/>
  <c r="B9" i="1"/>
  <c r="D71" i="1"/>
  <c r="D64" i="1"/>
  <c r="D57" i="1"/>
  <c r="I58" i="1"/>
  <c r="I65" i="1" s="1"/>
  <c r="I66" i="1" s="1"/>
  <c r="B66" i="1" s="1"/>
  <c r="I54" i="1"/>
  <c r="B54" i="1" s="1"/>
  <c r="I51" i="1"/>
  <c r="B51" i="1" s="1"/>
  <c r="B26" i="1"/>
  <c r="B50" i="1"/>
  <c r="B43" i="1"/>
  <c r="B37" i="1"/>
  <c r="B36" i="1"/>
  <c r="B31" i="1"/>
  <c r="B24" i="1"/>
  <c r="B21" i="1"/>
  <c r="B17" i="1"/>
  <c r="B16" i="1"/>
  <c r="I44" i="1"/>
  <c r="B44" i="1" s="1"/>
  <c r="I37" i="1"/>
  <c r="I38" i="1" s="1"/>
  <c r="I33" i="1"/>
  <c r="I34" i="1" s="1"/>
  <c r="I32" i="1"/>
  <c r="B32" i="1" s="1"/>
  <c r="I27" i="1"/>
  <c r="B27" i="1" s="1"/>
  <c r="I18" i="1"/>
  <c r="I19" i="1" s="1"/>
  <c r="I20" i="1" s="1"/>
  <c r="B20" i="1" s="1"/>
  <c r="I17" i="1"/>
  <c r="I22" i="1"/>
  <c r="B22" i="1" s="1"/>
  <c r="I23" i="1"/>
  <c r="I24" i="1" s="1"/>
  <c r="I25" i="1" s="1"/>
  <c r="B25" i="1" s="1"/>
  <c r="D49" i="1"/>
  <c r="D42" i="1"/>
  <c r="C32" i="1"/>
  <c r="D35" i="1" s="1"/>
  <c r="C7" i="1" s="1"/>
  <c r="C27" i="1"/>
  <c r="D30" i="1" s="1"/>
  <c r="C6" i="1" s="1"/>
  <c r="D25" i="1"/>
  <c r="C5" i="1" s="1"/>
  <c r="D20" i="1"/>
  <c r="C4" i="1" s="1"/>
  <c r="I67" i="1" l="1"/>
  <c r="B67" i="1" s="1"/>
  <c r="I71" i="1"/>
  <c r="B71" i="1" s="1"/>
  <c r="I63" i="1"/>
  <c r="B63" i="1" s="1"/>
  <c r="I56" i="1"/>
  <c r="B56" i="1" s="1"/>
  <c r="I68" i="1"/>
  <c r="B68" i="1" s="1"/>
  <c r="I60" i="1"/>
  <c r="B60" i="1" s="1"/>
  <c r="I64" i="1"/>
  <c r="B64" i="1" s="1"/>
  <c r="I52" i="1"/>
  <c r="B52" i="1" s="1"/>
  <c r="I57" i="1"/>
  <c r="B57" i="1" s="1"/>
  <c r="B58" i="1"/>
  <c r="I69" i="1"/>
  <c r="B69" i="1" s="1"/>
  <c r="I61" i="1"/>
  <c r="B61" i="1" s="1"/>
  <c r="B65" i="1"/>
  <c r="I53" i="1"/>
  <c r="B53" i="1" s="1"/>
  <c r="I59" i="1"/>
  <c r="B59" i="1" s="1"/>
  <c r="I70" i="1"/>
  <c r="B70" i="1" s="1"/>
  <c r="I62" i="1"/>
  <c r="B62" i="1" s="1"/>
  <c r="I35" i="1"/>
  <c r="B35" i="1" s="1"/>
  <c r="B34" i="1"/>
  <c r="B38" i="1"/>
  <c r="I39" i="1"/>
  <c r="B33" i="1"/>
  <c r="I28" i="1"/>
  <c r="I45" i="1"/>
  <c r="B18" i="1"/>
  <c r="B19" i="1"/>
  <c r="B23" i="1"/>
  <c r="I55" i="1"/>
  <c r="B55" i="1" s="1"/>
  <c r="I29" i="1" l="1"/>
  <c r="B28" i="1"/>
  <c r="I40" i="1"/>
  <c r="B39" i="1"/>
  <c r="I46" i="1"/>
  <c r="B45" i="1"/>
  <c r="I41" i="1" l="1"/>
  <c r="B40" i="1"/>
  <c r="I47" i="1"/>
  <c r="B46" i="1"/>
  <c r="I30" i="1"/>
  <c r="B30" i="1" s="1"/>
  <c r="B29" i="1"/>
  <c r="I42" i="1" l="1"/>
  <c r="B42" i="1" s="1"/>
  <c r="B41" i="1"/>
  <c r="I48" i="1"/>
  <c r="B47" i="1"/>
  <c r="I49" i="1" l="1"/>
  <c r="B49" i="1" s="1"/>
  <c r="B48" i="1"/>
</calcChain>
</file>

<file path=xl/sharedStrings.xml><?xml version="1.0" encoding="utf-8"?>
<sst xmlns="http://schemas.openxmlformats.org/spreadsheetml/2006/main" count="75" uniqueCount="46">
  <si>
    <t>Único</t>
  </si>
  <si>
    <t>Fijo</t>
  </si>
  <si>
    <t>Variable</t>
  </si>
  <si>
    <t xml:space="preserve">Visita Técnica Intecap, Laboratorio de Aguas </t>
  </si>
  <si>
    <t>Resumen de Rubros</t>
  </si>
  <si>
    <t>Presupuesto Analítico</t>
  </si>
  <si>
    <t xml:space="preserve">1. Visita Técnica Intecap, Laboratorio de Aguas </t>
  </si>
  <si>
    <t>2. Visita Técnica USAC, Laboratorio de Aguas</t>
  </si>
  <si>
    <t>3. Visita Técnica TEC de Monterrey, Laboratorio de Aguas</t>
  </si>
  <si>
    <t xml:space="preserve">4. Diplomado en Norma ISO 17025:2005, Instituto Mexicano de Sistemas de Gestión, Ciudad de México </t>
  </si>
  <si>
    <t>5. Sueldo Laboral de Epesista</t>
  </si>
  <si>
    <t xml:space="preserve"> Viáticos</t>
  </si>
  <si>
    <t xml:space="preserve"> Alimentación y Hospedaje</t>
  </si>
  <si>
    <t xml:space="preserve"> Capacitación presencial</t>
  </si>
  <si>
    <t xml:space="preserve"> Material de trabajo</t>
  </si>
  <si>
    <t xml:space="preserve">Visita Técnica USAC Laboratorio de Aguas </t>
  </si>
  <si>
    <t xml:space="preserve">Visita Técnica TEC Monterrey Laboratorio de Aguas </t>
  </si>
  <si>
    <t>Diplomado en Norma ISO 17025:2005, Ciudad de México</t>
  </si>
  <si>
    <t>Sueldo Laboral Epesista</t>
  </si>
  <si>
    <t xml:space="preserve"> Mayo</t>
  </si>
  <si>
    <t xml:space="preserve"> Junio</t>
  </si>
  <si>
    <t xml:space="preserve"> Julio</t>
  </si>
  <si>
    <t xml:space="preserve"> Agosto</t>
  </si>
  <si>
    <t xml:space="preserve"> Septiembre</t>
  </si>
  <si>
    <t xml:space="preserve"> Octubre</t>
  </si>
  <si>
    <t>Sueldo Laboral Asesor de EPS</t>
  </si>
  <si>
    <t>Depreciación Mayo</t>
  </si>
  <si>
    <t>Depreciación Junio</t>
  </si>
  <si>
    <t>Depreciación Julio</t>
  </si>
  <si>
    <t>Depreciación Agosto</t>
  </si>
  <si>
    <t>Depreciación Septiembre</t>
  </si>
  <si>
    <t>Depreciación Octubre</t>
  </si>
  <si>
    <t>Depreciación Laptop Toshiba</t>
  </si>
  <si>
    <t>Equipo y Utiles de Oficina</t>
  </si>
  <si>
    <t>Papelería, Impresiones, Fotocopias</t>
  </si>
  <si>
    <t>Mayo</t>
  </si>
  <si>
    <t>Junio</t>
  </si>
  <si>
    <t>Julio</t>
  </si>
  <si>
    <t>Agosto</t>
  </si>
  <si>
    <t>Septiembre</t>
  </si>
  <si>
    <t>Octubre</t>
  </si>
  <si>
    <t>Distribución de Rubros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</si>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</sst>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Q&quot;* #,##0.00_);_(&quot;Q&quot;* \(#,##0.00\);_(&quot;Q&quot;* &quot;-&quot;??_);_(@_)"/>
    <numFmt numFmtId="164" formatCode="_([$Q-100A]* #,##0.00_);_([$Q-100A]* \(#,##0.00\);_([$Q-100A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4" fillId="0" borderId="0" xfId="2" applyFont="1" applyFill="1" applyBorder="1" applyAlignment="1">
      <alignment horizontal="left" vertical="top" wrapText="1"/>
    </xf>
    <xf numFmtId="0" fontId="5" fillId="0" borderId="0" xfId="0" applyFont="1"/>
    <xf numFmtId="0" fontId="6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164" fontId="3" fillId="0" borderId="1" xfId="2" applyNumberFormat="1" applyFont="1" applyFill="1" applyBorder="1" applyAlignment="1">
      <alignment horizontal="left" vertical="top" wrapText="1"/>
    </xf>
    <xf numFmtId="164" fontId="0" fillId="0" borderId="1" xfId="0" applyNumberFormat="1" applyBorder="1"/>
    <xf numFmtId="44" fontId="0" fillId="0" borderId="0" xfId="1" applyFont="1"/>
  </cellXfs>
  <cellStyles count="3">
    <cellStyle name="40% - Énfasis3" xfId="2" builtinId="3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DISTRIBUCIÓN</a:t>
            </a:r>
            <a:r>
              <a:rPr lang="es-GT" baseline="0"/>
              <a:t> </a:t>
            </a:r>
          </a:p>
          <a:p>
            <a:pPr>
              <a:defRPr/>
            </a:pPr>
            <a:r>
              <a:rPr lang="es-GT" baseline="0"/>
              <a:t>DE RUBROS</a:t>
            </a:r>
            <a:endParaRPr lang="es-GT"/>
          </a:p>
        </c:rich>
      </c:tx>
      <c:layout>
        <c:manualLayout>
          <c:xMode val="edge"/>
          <c:yMode val="edge"/>
          <c:x val="0.662152668416447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explosion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explosion val="1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Hoja1!$C$2:$E$2</c:f>
              <c:strCache>
                <c:ptCount val="3"/>
                <c:pt idx="0">
                  <c:v>Único</c:v>
                </c:pt>
                <c:pt idx="1">
                  <c:v>Fijo</c:v>
                </c:pt>
                <c:pt idx="2">
                  <c:v>Variable</c:v>
                </c:pt>
              </c:strCache>
            </c:strRef>
          </c:cat>
          <c:val>
            <c:numRef>
              <c:f>Hoja1!$C$3:$E$3</c:f>
              <c:numCache>
                <c:formatCode>_([$Q-100A]* #,##0.00_);_([$Q-100A]* \(#,##0.00\);_([$Q-100A]* "-"??_);_(@_)</c:formatCode>
                <c:ptCount val="3"/>
                <c:pt idx="0">
                  <c:v>14780.16</c:v>
                </c:pt>
                <c:pt idx="1">
                  <c:v>43800</c:v>
                </c:pt>
                <c:pt idx="2">
                  <c:v>1380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33337</xdr:rowOff>
    </xdr:from>
    <xdr:to>
      <xdr:col>10</xdr:col>
      <xdr:colOff>266700</xdr:colOff>
      <xdr:row>11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abSelected="1" workbookViewId="0">
      <selection activeCell="I1" sqref="I1"/>
    </sheetView>
  </sheetViews>
  <sheetFormatPr baseColWidth="10" defaultRowHeight="15" x14ac:dyDescent="0.25"/>
  <cols>
    <col min="2" max="2" width="36.5703125" customWidth="1"/>
    <col min="3" max="4" width="12" bestFit="1" customWidth="1"/>
    <col min="5" max="5" width="11.5703125" bestFit="1" customWidth="1"/>
    <col min="10" max="10" width="42.42578125" customWidth="1"/>
  </cols>
  <sheetData>
    <row r="1" spans="2:10" x14ac:dyDescent="0.25">
      <c r="B1" s="6" t="s">
        <v>4</v>
      </c>
      <c r="C1" s="7" t="s">
        <v>41</v>
      </c>
      <c r="D1" s="7"/>
      <c r="E1" s="7"/>
    </row>
    <row r="2" spans="2:10" x14ac:dyDescent="0.25">
      <c r="B2" s="6"/>
      <c r="C2" s="8" t="s">
        <v>0</v>
      </c>
      <c r="D2" s="8" t="s">
        <v>1</v>
      </c>
      <c r="E2" s="8" t="s">
        <v>2</v>
      </c>
    </row>
    <row r="3" spans="2:10" x14ac:dyDescent="0.25">
      <c r="B3" s="6"/>
      <c r="C3" s="8">
        <f>SUM(C4:C10)</f>
        <v>14780.16</v>
      </c>
      <c r="D3" s="8">
        <f>SUM(D4:D10)</f>
        <v>43800</v>
      </c>
      <c r="E3" s="8">
        <f>SUM(E4:E10)</f>
        <v>1380</v>
      </c>
    </row>
    <row r="4" spans="2:10" ht="25.5" x14ac:dyDescent="0.25">
      <c r="B4" s="9" t="s">
        <v>6</v>
      </c>
      <c r="C4" s="10">
        <f>D20</f>
        <v>900</v>
      </c>
      <c r="D4" s="10"/>
      <c r="E4" s="10"/>
    </row>
    <row r="5" spans="2:10" ht="25.5" x14ac:dyDescent="0.25">
      <c r="B5" s="9" t="s">
        <v>7</v>
      </c>
      <c r="C5" s="10">
        <f>D25</f>
        <v>900</v>
      </c>
      <c r="D5" s="10"/>
      <c r="E5" s="10"/>
    </row>
    <row r="6" spans="2:10" ht="25.5" x14ac:dyDescent="0.25">
      <c r="B6" s="9" t="s">
        <v>8</v>
      </c>
      <c r="C6" s="10">
        <f>D30</f>
        <v>6490.08</v>
      </c>
      <c r="D6" s="10"/>
      <c r="E6" s="10"/>
    </row>
    <row r="7" spans="2:10" ht="38.25" x14ac:dyDescent="0.25">
      <c r="B7" s="9" t="s">
        <v>9</v>
      </c>
      <c r="C7" s="10">
        <f>D35</f>
        <v>6490.08</v>
      </c>
      <c r="D7" s="10"/>
      <c r="E7" s="10"/>
    </row>
    <row r="8" spans="2:10" x14ac:dyDescent="0.25">
      <c r="B8" s="9" t="s">
        <v>10</v>
      </c>
      <c r="C8" s="10"/>
      <c r="D8" s="10">
        <f>D42</f>
        <v>33000</v>
      </c>
      <c r="E8" s="10"/>
    </row>
    <row r="9" spans="2:10" x14ac:dyDescent="0.25">
      <c r="B9" s="9" t="str">
        <f>B43</f>
        <v>6. Sueldo Laboral Asesor de EPS</v>
      </c>
      <c r="C9" s="10"/>
      <c r="D9" s="10">
        <f>D49</f>
        <v>10800</v>
      </c>
      <c r="E9" s="10"/>
    </row>
    <row r="10" spans="2:10" x14ac:dyDescent="0.25">
      <c r="B10" s="10" t="str">
        <f>B50</f>
        <v>7. Equipo y Utiles de Oficina</v>
      </c>
      <c r="C10" s="10"/>
      <c r="D10" s="10"/>
      <c r="E10" s="10">
        <f>E71</f>
        <v>1380</v>
      </c>
    </row>
    <row r="15" spans="2:10" ht="18.75" x14ac:dyDescent="0.3">
      <c r="B15" s="3" t="s">
        <v>5</v>
      </c>
    </row>
    <row r="16" spans="2:10" ht="31.5" x14ac:dyDescent="0.25">
      <c r="B16" s="4" t="str">
        <f>CONCATENATE(I16,". ",J16)</f>
        <v xml:space="preserve">1. Visita Técnica Intecap, Laboratorio de Aguas </v>
      </c>
      <c r="C16" s="11"/>
      <c r="D16" s="11"/>
      <c r="E16" s="11"/>
      <c r="I16">
        <v>1</v>
      </c>
      <c r="J16" s="4" t="s">
        <v>3</v>
      </c>
    </row>
    <row r="17" spans="2:10" x14ac:dyDescent="0.25">
      <c r="B17" s="2" t="str">
        <f t="shared" ref="B17:B71" si="0">CONCATENATE(I17,". ",J17)</f>
        <v>1.1.  Viáticos</v>
      </c>
      <c r="C17" s="11">
        <v>300</v>
      </c>
      <c r="D17" s="11"/>
      <c r="E17" s="11"/>
      <c r="I17">
        <f>I16+0.1</f>
        <v>1.1000000000000001</v>
      </c>
      <c r="J17" s="2" t="s">
        <v>11</v>
      </c>
    </row>
    <row r="18" spans="2:10" x14ac:dyDescent="0.25">
      <c r="B18" s="1" t="str">
        <f t="shared" si="0"/>
        <v>1.2.  Alimentación y Hospedaje</v>
      </c>
      <c r="C18" s="11">
        <v>300</v>
      </c>
      <c r="D18" s="11"/>
      <c r="E18" s="11"/>
      <c r="I18">
        <f t="shared" ref="I18:I20" si="1">I17+0.1</f>
        <v>1.2000000000000002</v>
      </c>
      <c r="J18" s="1" t="s">
        <v>12</v>
      </c>
    </row>
    <row r="19" spans="2:10" x14ac:dyDescent="0.25">
      <c r="B19" s="1" t="str">
        <f t="shared" si="0"/>
        <v>1.3.  Capacitación presencial</v>
      </c>
      <c r="C19" s="11">
        <v>150</v>
      </c>
      <c r="D19" s="11"/>
      <c r="E19" s="11"/>
      <c r="I19">
        <f t="shared" si="1"/>
        <v>1.3000000000000003</v>
      </c>
      <c r="J19" s="1" t="s">
        <v>13</v>
      </c>
    </row>
    <row r="20" spans="2:10" x14ac:dyDescent="0.25">
      <c r="B20" s="1" t="str">
        <f t="shared" si="0"/>
        <v>1.4.  Material de trabajo</v>
      </c>
      <c r="C20" s="11">
        <v>150</v>
      </c>
      <c r="D20" s="11">
        <f>SUM(C17:C20)</f>
        <v>900</v>
      </c>
      <c r="E20" s="11"/>
      <c r="I20">
        <f t="shared" si="1"/>
        <v>1.4000000000000004</v>
      </c>
      <c r="J20" s="1" t="s">
        <v>14</v>
      </c>
    </row>
    <row r="21" spans="2:10" ht="31.5" x14ac:dyDescent="0.25">
      <c r="B21" s="4" t="str">
        <f t="shared" si="0"/>
        <v xml:space="preserve">2. Visita Técnica USAC Laboratorio de Aguas </v>
      </c>
      <c r="C21" s="11"/>
      <c r="D21" s="11"/>
      <c r="E21" s="11"/>
      <c r="I21">
        <v>2</v>
      </c>
      <c r="J21" s="4" t="s">
        <v>15</v>
      </c>
    </row>
    <row r="22" spans="2:10" x14ac:dyDescent="0.25">
      <c r="B22" s="2" t="str">
        <f t="shared" si="0"/>
        <v>2.1.  Viáticos</v>
      </c>
      <c r="C22" s="11">
        <v>300</v>
      </c>
      <c r="D22" s="11"/>
      <c r="E22" s="11"/>
      <c r="I22">
        <f>I21+0.1</f>
        <v>2.1</v>
      </c>
      <c r="J22" s="2" t="s">
        <v>11</v>
      </c>
    </row>
    <row r="23" spans="2:10" x14ac:dyDescent="0.25">
      <c r="B23" s="1" t="str">
        <f t="shared" si="0"/>
        <v>2.2.  Alimentación y Hospedaje</v>
      </c>
      <c r="C23" s="11">
        <v>300</v>
      </c>
      <c r="D23" s="11"/>
      <c r="E23" s="11"/>
      <c r="I23">
        <f>I22+0.1</f>
        <v>2.2000000000000002</v>
      </c>
      <c r="J23" s="1" t="s">
        <v>12</v>
      </c>
    </row>
    <row r="24" spans="2:10" x14ac:dyDescent="0.25">
      <c r="B24" s="1" t="str">
        <f t="shared" si="0"/>
        <v>2.3.  Capacitación presencial</v>
      </c>
      <c r="C24" s="11">
        <v>150</v>
      </c>
      <c r="D24" s="11"/>
      <c r="E24" s="11"/>
      <c r="I24">
        <f t="shared" ref="I24:I25" si="2">I23+0.1</f>
        <v>2.3000000000000003</v>
      </c>
      <c r="J24" s="1" t="s">
        <v>13</v>
      </c>
    </row>
    <row r="25" spans="2:10" x14ac:dyDescent="0.25">
      <c r="B25" s="1" t="str">
        <f t="shared" si="0"/>
        <v>2.4.  Material de trabajo</v>
      </c>
      <c r="C25" s="11">
        <v>150</v>
      </c>
      <c r="D25" s="11">
        <f>SUM(C22:C25)</f>
        <v>900</v>
      </c>
      <c r="E25" s="11"/>
      <c r="I25">
        <f t="shared" si="2"/>
        <v>2.4000000000000004</v>
      </c>
      <c r="J25" s="1" t="s">
        <v>14</v>
      </c>
    </row>
    <row r="26" spans="2:10" ht="31.5" x14ac:dyDescent="0.25">
      <c r="B26" s="4" t="str">
        <f>CONCATENATE(I26,". ",J26)</f>
        <v xml:space="preserve">3. Visita Técnica TEC Monterrey Laboratorio de Aguas </v>
      </c>
      <c r="C26" s="11"/>
      <c r="D26" s="11"/>
      <c r="E26" s="11"/>
      <c r="I26">
        <v>3</v>
      </c>
      <c r="J26" s="4" t="s">
        <v>16</v>
      </c>
    </row>
    <row r="27" spans="2:10" x14ac:dyDescent="0.25">
      <c r="B27" s="2" t="str">
        <f t="shared" si="0"/>
        <v>3.1.  Viáticos</v>
      </c>
      <c r="C27" s="11">
        <f>344*7.82</f>
        <v>2690.08</v>
      </c>
      <c r="D27" s="11"/>
      <c r="E27" s="11"/>
      <c r="I27">
        <f>I26+0.1</f>
        <v>3.1</v>
      </c>
      <c r="J27" s="2" t="s">
        <v>11</v>
      </c>
    </row>
    <row r="28" spans="2:10" x14ac:dyDescent="0.25">
      <c r="B28" s="1" t="str">
        <f t="shared" si="0"/>
        <v>3.2.  Alimentación y Hospedaje</v>
      </c>
      <c r="C28" s="11">
        <v>1500</v>
      </c>
      <c r="D28" s="11"/>
      <c r="E28" s="11"/>
      <c r="I28">
        <f t="shared" ref="I28:I30" si="3">I27+0.1</f>
        <v>3.2</v>
      </c>
      <c r="J28" s="1" t="s">
        <v>12</v>
      </c>
    </row>
    <row r="29" spans="2:10" x14ac:dyDescent="0.25">
      <c r="B29" s="1" t="str">
        <f t="shared" si="0"/>
        <v>3.3.  Capacitación presencial</v>
      </c>
      <c r="C29" s="11">
        <v>1500</v>
      </c>
      <c r="D29" s="11"/>
      <c r="E29" s="11"/>
      <c r="I29">
        <f t="shared" si="3"/>
        <v>3.3000000000000003</v>
      </c>
      <c r="J29" s="1" t="s">
        <v>13</v>
      </c>
    </row>
    <row r="30" spans="2:10" x14ac:dyDescent="0.25">
      <c r="B30" s="1" t="str">
        <f t="shared" si="0"/>
        <v>3.4.  Material de trabajo</v>
      </c>
      <c r="C30" s="11">
        <v>800</v>
      </c>
      <c r="D30" s="11">
        <f>SUM(C27:C30)</f>
        <v>6490.08</v>
      </c>
      <c r="E30" s="11"/>
      <c r="I30">
        <f t="shared" si="3"/>
        <v>3.4000000000000004</v>
      </c>
      <c r="J30" s="1" t="s">
        <v>14</v>
      </c>
    </row>
    <row r="31" spans="2:10" ht="31.5" x14ac:dyDescent="0.25">
      <c r="B31" s="4" t="str">
        <f t="shared" si="0"/>
        <v>4. Diplomado en Norma ISO 17025:2005, Ciudad de México</v>
      </c>
      <c r="C31" s="11"/>
      <c r="D31" s="11"/>
      <c r="E31" s="11"/>
      <c r="H31" s="4"/>
      <c r="I31">
        <v>4</v>
      </c>
      <c r="J31" s="4" t="s">
        <v>17</v>
      </c>
    </row>
    <row r="32" spans="2:10" x14ac:dyDescent="0.25">
      <c r="B32" s="2" t="str">
        <f t="shared" si="0"/>
        <v>4.1.  Viáticos</v>
      </c>
      <c r="C32" s="11">
        <f>344*7.82</f>
        <v>2690.08</v>
      </c>
      <c r="D32" s="11"/>
      <c r="E32" s="11"/>
      <c r="I32">
        <f>I31+0.1</f>
        <v>4.0999999999999996</v>
      </c>
      <c r="J32" s="2" t="s">
        <v>11</v>
      </c>
    </row>
    <row r="33" spans="2:10" x14ac:dyDescent="0.25">
      <c r="B33" s="1" t="str">
        <f t="shared" si="0"/>
        <v>4.2.  Alimentación y Hospedaje</v>
      </c>
      <c r="C33" s="11">
        <v>1500</v>
      </c>
      <c r="D33" s="11"/>
      <c r="E33" s="11"/>
      <c r="I33">
        <f t="shared" ref="I33:I35" si="4">I32+0.1</f>
        <v>4.1999999999999993</v>
      </c>
      <c r="J33" s="1" t="s">
        <v>12</v>
      </c>
    </row>
    <row r="34" spans="2:10" x14ac:dyDescent="0.25">
      <c r="B34" s="1" t="str">
        <f t="shared" si="0"/>
        <v>4.3.  Capacitación presencial</v>
      </c>
      <c r="C34" s="11">
        <v>1500</v>
      </c>
      <c r="D34" s="11"/>
      <c r="E34" s="11"/>
      <c r="I34">
        <f t="shared" si="4"/>
        <v>4.2999999999999989</v>
      </c>
      <c r="J34" s="1" t="s">
        <v>13</v>
      </c>
    </row>
    <row r="35" spans="2:10" x14ac:dyDescent="0.25">
      <c r="B35" s="1" t="str">
        <f t="shared" si="0"/>
        <v>4.4.  Material de trabajo</v>
      </c>
      <c r="C35" s="11">
        <v>800</v>
      </c>
      <c r="D35" s="11">
        <f>SUM(C32:C35)</f>
        <v>6490.08</v>
      </c>
      <c r="E35" s="11"/>
      <c r="I35">
        <f t="shared" si="4"/>
        <v>4.3999999999999986</v>
      </c>
      <c r="J35" s="1" t="s">
        <v>14</v>
      </c>
    </row>
    <row r="36" spans="2:10" ht="15.75" x14ac:dyDescent="0.25">
      <c r="B36" s="4" t="str">
        <f t="shared" si="0"/>
        <v>5. Sueldo Laboral Epesista</v>
      </c>
      <c r="C36" s="11"/>
      <c r="D36" s="11"/>
      <c r="E36" s="11"/>
      <c r="I36">
        <v>5</v>
      </c>
      <c r="J36" s="4" t="s">
        <v>18</v>
      </c>
    </row>
    <row r="37" spans="2:10" x14ac:dyDescent="0.25">
      <c r="B37" s="2" t="str">
        <f t="shared" si="0"/>
        <v>5.1.  Mayo</v>
      </c>
      <c r="C37" s="11">
        <v>5500</v>
      </c>
      <c r="D37" s="11"/>
      <c r="E37" s="11"/>
      <c r="I37">
        <f>I36+0.1</f>
        <v>5.0999999999999996</v>
      </c>
      <c r="J37" s="2" t="s">
        <v>19</v>
      </c>
    </row>
    <row r="38" spans="2:10" x14ac:dyDescent="0.25">
      <c r="B38" s="1" t="str">
        <f t="shared" si="0"/>
        <v>5.2.  Junio</v>
      </c>
      <c r="C38" s="11">
        <v>5500</v>
      </c>
      <c r="D38" s="11"/>
      <c r="E38" s="11"/>
      <c r="I38">
        <f t="shared" ref="I38:I42" si="5">I37+0.1</f>
        <v>5.1999999999999993</v>
      </c>
      <c r="J38" s="1" t="s">
        <v>20</v>
      </c>
    </row>
    <row r="39" spans="2:10" x14ac:dyDescent="0.25">
      <c r="B39" s="1" t="str">
        <f t="shared" si="0"/>
        <v>5.3.  Julio</v>
      </c>
      <c r="C39" s="11">
        <v>5500</v>
      </c>
      <c r="D39" s="11"/>
      <c r="E39" s="11"/>
      <c r="I39">
        <f t="shared" si="5"/>
        <v>5.2999999999999989</v>
      </c>
      <c r="J39" s="1" t="s">
        <v>21</v>
      </c>
    </row>
    <row r="40" spans="2:10" x14ac:dyDescent="0.25">
      <c r="B40" s="1" t="str">
        <f t="shared" si="0"/>
        <v>5.4.  Agosto</v>
      </c>
      <c r="C40" s="11">
        <v>5500</v>
      </c>
      <c r="D40" s="11"/>
      <c r="E40" s="11"/>
      <c r="I40">
        <f t="shared" si="5"/>
        <v>5.3999999999999986</v>
      </c>
      <c r="J40" s="1" t="s">
        <v>22</v>
      </c>
    </row>
    <row r="41" spans="2:10" x14ac:dyDescent="0.25">
      <c r="B41" s="1" t="str">
        <f t="shared" si="0"/>
        <v>5.5.  Septiembre</v>
      </c>
      <c r="C41" s="11">
        <v>5500</v>
      </c>
      <c r="D41" s="11"/>
      <c r="E41" s="11"/>
      <c r="I41">
        <f t="shared" si="5"/>
        <v>5.4999999999999982</v>
      </c>
      <c r="J41" s="1" t="s">
        <v>23</v>
      </c>
    </row>
    <row r="42" spans="2:10" x14ac:dyDescent="0.25">
      <c r="B42" s="1" t="str">
        <f t="shared" si="0"/>
        <v>5.6.  Octubre</v>
      </c>
      <c r="C42" s="11">
        <v>5500</v>
      </c>
      <c r="D42" s="11">
        <f>SUM(C37:C42)</f>
        <v>33000</v>
      </c>
      <c r="E42" s="11"/>
      <c r="I42">
        <f t="shared" si="5"/>
        <v>5.5999999999999979</v>
      </c>
      <c r="J42" s="1" t="s">
        <v>24</v>
      </c>
    </row>
    <row r="43" spans="2:10" ht="15.75" x14ac:dyDescent="0.25">
      <c r="B43" s="4" t="str">
        <f t="shared" si="0"/>
        <v>6. Sueldo Laboral Asesor de EPS</v>
      </c>
      <c r="C43" s="11"/>
      <c r="D43" s="11"/>
      <c r="E43" s="11"/>
      <c r="I43">
        <v>6</v>
      </c>
      <c r="J43" s="4" t="s">
        <v>25</v>
      </c>
    </row>
    <row r="44" spans="2:10" x14ac:dyDescent="0.25">
      <c r="B44" s="2" t="str">
        <f t="shared" si="0"/>
        <v>6.1.  Mayo</v>
      </c>
      <c r="C44" s="11">
        <v>1800</v>
      </c>
      <c r="D44" s="11"/>
      <c r="E44" s="11"/>
      <c r="I44">
        <f>I43+0.1</f>
        <v>6.1</v>
      </c>
      <c r="J44" s="2" t="s">
        <v>19</v>
      </c>
    </row>
    <row r="45" spans="2:10" x14ac:dyDescent="0.25">
      <c r="B45" s="1" t="str">
        <f t="shared" si="0"/>
        <v>6.2.  Junio</v>
      </c>
      <c r="C45" s="11">
        <v>1800</v>
      </c>
      <c r="D45" s="11"/>
      <c r="E45" s="11"/>
      <c r="I45">
        <f t="shared" ref="I45:I51" si="6">I44+0.1</f>
        <v>6.1999999999999993</v>
      </c>
      <c r="J45" s="1" t="s">
        <v>20</v>
      </c>
    </row>
    <row r="46" spans="2:10" x14ac:dyDescent="0.25">
      <c r="B46" s="1" t="str">
        <f t="shared" si="0"/>
        <v>6.3.  Julio</v>
      </c>
      <c r="C46" s="11">
        <v>1800</v>
      </c>
      <c r="D46" s="11"/>
      <c r="E46" s="11"/>
      <c r="I46">
        <f t="shared" si="6"/>
        <v>6.2999999999999989</v>
      </c>
      <c r="J46" s="1" t="s">
        <v>21</v>
      </c>
    </row>
    <row r="47" spans="2:10" x14ac:dyDescent="0.25">
      <c r="B47" s="1" t="str">
        <f t="shared" si="0"/>
        <v>6.4.  Agosto</v>
      </c>
      <c r="C47" s="11">
        <v>1800</v>
      </c>
      <c r="D47" s="11"/>
      <c r="E47" s="11"/>
      <c r="I47">
        <f t="shared" si="6"/>
        <v>6.3999999999999986</v>
      </c>
      <c r="J47" s="1" t="s">
        <v>22</v>
      </c>
    </row>
    <row r="48" spans="2:10" x14ac:dyDescent="0.25">
      <c r="B48" s="1" t="str">
        <f t="shared" si="0"/>
        <v>6.5.  Septiembre</v>
      </c>
      <c r="C48" s="11">
        <v>1800</v>
      </c>
      <c r="D48" s="11"/>
      <c r="E48" s="11"/>
      <c r="I48">
        <f t="shared" si="6"/>
        <v>6.4999999999999982</v>
      </c>
      <c r="J48" s="1" t="s">
        <v>23</v>
      </c>
    </row>
    <row r="49" spans="2:12" x14ac:dyDescent="0.25">
      <c r="B49" s="1" t="str">
        <f t="shared" si="0"/>
        <v>6.6.  Octubre</v>
      </c>
      <c r="C49" s="11">
        <v>1800</v>
      </c>
      <c r="D49" s="11">
        <f>SUM(C44:C49)</f>
        <v>10800</v>
      </c>
      <c r="E49" s="11"/>
      <c r="I49">
        <f t="shared" si="6"/>
        <v>6.5999999999999979</v>
      </c>
      <c r="J49" s="1" t="s">
        <v>24</v>
      </c>
    </row>
    <row r="50" spans="2:12" ht="15.75" x14ac:dyDescent="0.25">
      <c r="B50" s="4" t="str">
        <f t="shared" si="0"/>
        <v>7. Equipo y Utiles de Oficina</v>
      </c>
      <c r="C50" s="11"/>
      <c r="D50" s="11"/>
      <c r="E50" s="11"/>
      <c r="I50">
        <v>7</v>
      </c>
      <c r="J50" s="4" t="s">
        <v>33</v>
      </c>
    </row>
    <row r="51" spans="2:12" x14ac:dyDescent="0.25">
      <c r="B51" t="str">
        <f t="shared" si="0"/>
        <v>7.1. Depreciación Laptop Toshiba</v>
      </c>
      <c r="C51" s="11"/>
      <c r="D51" s="11"/>
      <c r="E51" s="11"/>
      <c r="I51">
        <f t="shared" si="6"/>
        <v>7.1</v>
      </c>
      <c r="J51" s="1" t="s">
        <v>32</v>
      </c>
    </row>
    <row r="52" spans="2:12" x14ac:dyDescent="0.25">
      <c r="B52" t="str">
        <f t="shared" si="0"/>
        <v>7.1.1. Depreciación Mayo</v>
      </c>
      <c r="C52" s="11">
        <v>140</v>
      </c>
      <c r="D52" s="11"/>
      <c r="E52" s="11"/>
      <c r="I52" s="5" t="str">
        <f>CONCATENATE(I$51,".",L52)</f>
        <v>7.1.1</v>
      </c>
      <c r="J52" s="1" t="s">
        <v>26</v>
      </c>
      <c r="L52">
        <v>1</v>
      </c>
    </row>
    <row r="53" spans="2:12" x14ac:dyDescent="0.25">
      <c r="B53" t="str">
        <f t="shared" si="0"/>
        <v>7.1.2. Depreciación Junio</v>
      </c>
      <c r="C53" s="11">
        <v>140</v>
      </c>
      <c r="D53" s="11"/>
      <c r="E53" s="11"/>
      <c r="I53" s="5" t="str">
        <f t="shared" ref="I53:I57" si="7">CONCATENATE(I$51,".",L53)</f>
        <v>7.1.2</v>
      </c>
      <c r="J53" s="1" t="s">
        <v>27</v>
      </c>
      <c r="L53">
        <v>2</v>
      </c>
    </row>
    <row r="54" spans="2:12" x14ac:dyDescent="0.25">
      <c r="B54" t="str">
        <f t="shared" si="0"/>
        <v>7.1.3. Depreciación Julio</v>
      </c>
      <c r="C54" s="11">
        <v>140</v>
      </c>
      <c r="D54" s="11"/>
      <c r="E54" s="11"/>
      <c r="I54" s="5" t="str">
        <f t="shared" si="7"/>
        <v>7.1.3</v>
      </c>
      <c r="J54" s="1" t="s">
        <v>28</v>
      </c>
      <c r="L54">
        <v>3</v>
      </c>
    </row>
    <row r="55" spans="2:12" x14ac:dyDescent="0.25">
      <c r="B55" t="str">
        <f t="shared" si="0"/>
        <v>7.1.4. Depreciación Agosto</v>
      </c>
      <c r="C55" s="11">
        <v>140</v>
      </c>
      <c r="D55" s="11"/>
      <c r="E55" s="11"/>
      <c r="I55" s="5" t="str">
        <f t="shared" si="7"/>
        <v>7.1.4</v>
      </c>
      <c r="J55" s="1" t="s">
        <v>29</v>
      </c>
      <c r="L55">
        <v>4</v>
      </c>
    </row>
    <row r="56" spans="2:12" x14ac:dyDescent="0.25">
      <c r="B56" t="str">
        <f t="shared" si="0"/>
        <v>7.1.5. Depreciación Septiembre</v>
      </c>
      <c r="C56" s="11">
        <v>140</v>
      </c>
      <c r="D56" s="11"/>
      <c r="E56" s="11"/>
      <c r="I56" s="5" t="str">
        <f t="shared" si="7"/>
        <v>7.1.5</v>
      </c>
      <c r="J56" s="1" t="s">
        <v>30</v>
      </c>
      <c r="L56">
        <v>5</v>
      </c>
    </row>
    <row r="57" spans="2:12" x14ac:dyDescent="0.25">
      <c r="B57" t="str">
        <f t="shared" si="0"/>
        <v>7.1.6. Depreciación Octubre</v>
      </c>
      <c r="C57" s="11">
        <v>140</v>
      </c>
      <c r="D57" s="11">
        <f>SUM(C52:C57)</f>
        <v>840</v>
      </c>
      <c r="E57" s="11"/>
      <c r="I57" s="5" t="str">
        <f t="shared" si="7"/>
        <v>7.1.6</v>
      </c>
      <c r="J57" s="1" t="s">
        <v>31</v>
      </c>
      <c r="L57">
        <v>6</v>
      </c>
    </row>
    <row r="58" spans="2:12" x14ac:dyDescent="0.25">
      <c r="B58" t="str">
        <f t="shared" si="0"/>
        <v>7.2. Depreciación Laptop Toshiba</v>
      </c>
      <c r="C58" s="11"/>
      <c r="D58" s="11"/>
      <c r="E58" s="11"/>
      <c r="I58">
        <f>I51+0.1</f>
        <v>7.1999999999999993</v>
      </c>
      <c r="J58" s="1" t="s">
        <v>32</v>
      </c>
    </row>
    <row r="59" spans="2:12" x14ac:dyDescent="0.25">
      <c r="B59" t="str">
        <f t="shared" si="0"/>
        <v>7.2.1. Depreciación Mayo</v>
      </c>
      <c r="C59" s="11">
        <v>15</v>
      </c>
      <c r="D59" s="11"/>
      <c r="E59" s="11"/>
      <c r="I59" s="5" t="str">
        <f>CONCATENATE(I$58,".",L59)</f>
        <v>7.2.1</v>
      </c>
      <c r="J59" s="1" t="s">
        <v>26</v>
      </c>
      <c r="L59">
        <v>1</v>
      </c>
    </row>
    <row r="60" spans="2:12" x14ac:dyDescent="0.25">
      <c r="B60" t="str">
        <f t="shared" si="0"/>
        <v>7.2.2. Depreciación Junio</v>
      </c>
      <c r="C60" s="11">
        <v>15</v>
      </c>
      <c r="D60" s="11"/>
      <c r="E60" s="11"/>
      <c r="I60" s="5" t="str">
        <f t="shared" ref="I60:I64" si="8">CONCATENATE(I$58,".",L60)</f>
        <v>7.2.2</v>
      </c>
      <c r="J60" s="1" t="s">
        <v>27</v>
      </c>
      <c r="L60">
        <v>2</v>
      </c>
    </row>
    <row r="61" spans="2:12" x14ac:dyDescent="0.25">
      <c r="B61" t="str">
        <f t="shared" si="0"/>
        <v>7.2.3. Depreciación Julio</v>
      </c>
      <c r="C61" s="11">
        <v>15</v>
      </c>
      <c r="D61" s="11"/>
      <c r="E61" s="11"/>
      <c r="I61" s="5" t="str">
        <f t="shared" si="8"/>
        <v>7.2.3</v>
      </c>
      <c r="J61" s="1" t="s">
        <v>28</v>
      </c>
      <c r="L61">
        <v>3</v>
      </c>
    </row>
    <row r="62" spans="2:12" x14ac:dyDescent="0.25">
      <c r="B62" t="str">
        <f t="shared" si="0"/>
        <v>7.2.4. Depreciación Agosto</v>
      </c>
      <c r="C62" s="11">
        <v>15</v>
      </c>
      <c r="D62" s="11"/>
      <c r="E62" s="11"/>
      <c r="I62" s="5" t="str">
        <f t="shared" si="8"/>
        <v>7.2.4</v>
      </c>
      <c r="J62" s="1" t="s">
        <v>29</v>
      </c>
      <c r="L62">
        <v>4</v>
      </c>
    </row>
    <row r="63" spans="2:12" x14ac:dyDescent="0.25">
      <c r="B63" t="str">
        <f t="shared" si="0"/>
        <v>7.2.5. Depreciación Septiembre</v>
      </c>
      <c r="C63" s="11">
        <v>15</v>
      </c>
      <c r="D63" s="11"/>
      <c r="E63" s="11"/>
      <c r="I63" s="5" t="str">
        <f t="shared" si="8"/>
        <v>7.2.5</v>
      </c>
      <c r="J63" s="1" t="s">
        <v>30</v>
      </c>
      <c r="L63">
        <v>5</v>
      </c>
    </row>
    <row r="64" spans="2:12" x14ac:dyDescent="0.25">
      <c r="B64" t="str">
        <f t="shared" si="0"/>
        <v>7.2.6. Depreciación Octubre</v>
      </c>
      <c r="C64" s="11">
        <v>15</v>
      </c>
      <c r="D64" s="11">
        <f>SUM(C59:C64)</f>
        <v>90</v>
      </c>
      <c r="E64" s="11"/>
      <c r="I64" s="5" t="str">
        <f t="shared" si="8"/>
        <v>7.2.6</v>
      </c>
      <c r="J64" s="1" t="s">
        <v>31</v>
      </c>
      <c r="L64">
        <v>6</v>
      </c>
    </row>
    <row r="65" spans="2:12" x14ac:dyDescent="0.25">
      <c r="B65" t="str">
        <f t="shared" si="0"/>
        <v>7.3. Papelería, Impresiones, Fotocopias</v>
      </c>
      <c r="C65" s="11"/>
      <c r="D65" s="11"/>
      <c r="E65" s="11"/>
      <c r="I65">
        <f>I58+0.1</f>
        <v>7.2999999999999989</v>
      </c>
      <c r="J65" s="1" t="s">
        <v>34</v>
      </c>
    </row>
    <row r="66" spans="2:12" x14ac:dyDescent="0.25">
      <c r="B66" t="str">
        <f t="shared" si="0"/>
        <v>7.3.1. Mayo</v>
      </c>
      <c r="C66" s="11">
        <v>75</v>
      </c>
      <c r="D66" s="11"/>
      <c r="E66" s="11"/>
      <c r="I66" s="5" t="str">
        <f>CONCATENATE(I$65,".",L66)</f>
        <v>7.3.1</v>
      </c>
      <c r="J66" s="1" t="s">
        <v>35</v>
      </c>
      <c r="L66">
        <v>1</v>
      </c>
    </row>
    <row r="67" spans="2:12" x14ac:dyDescent="0.25">
      <c r="B67" t="str">
        <f t="shared" si="0"/>
        <v>7.3.2. Junio</v>
      </c>
      <c r="C67" s="11">
        <v>75</v>
      </c>
      <c r="D67" s="11"/>
      <c r="E67" s="11"/>
      <c r="I67" s="5" t="str">
        <f>CONCATENATE(I$65,".",L67)</f>
        <v>7.3.2</v>
      </c>
      <c r="J67" s="1" t="s">
        <v>36</v>
      </c>
      <c r="L67">
        <v>2</v>
      </c>
    </row>
    <row r="68" spans="2:12" x14ac:dyDescent="0.25">
      <c r="B68" t="str">
        <f t="shared" si="0"/>
        <v>7.3.3. Julio</v>
      </c>
      <c r="C68" s="11">
        <v>75</v>
      </c>
      <c r="D68" s="11"/>
      <c r="E68" s="11"/>
      <c r="I68" s="5" t="str">
        <f t="shared" ref="I68:I71" si="9">CONCATENATE(I$65,".",L68)</f>
        <v>7.3.3</v>
      </c>
      <c r="J68" s="1" t="s">
        <v>37</v>
      </c>
      <c r="L68">
        <v>3</v>
      </c>
    </row>
    <row r="69" spans="2:12" x14ac:dyDescent="0.25">
      <c r="B69" t="str">
        <f t="shared" si="0"/>
        <v>7.3.4. Agosto</v>
      </c>
      <c r="C69" s="11">
        <v>75</v>
      </c>
      <c r="D69" s="11"/>
      <c r="E69" s="11"/>
      <c r="I69" s="5" t="str">
        <f t="shared" si="9"/>
        <v>7.3.4</v>
      </c>
      <c r="J69" s="1" t="s">
        <v>38</v>
      </c>
      <c r="L69">
        <v>4</v>
      </c>
    </row>
    <row r="70" spans="2:12" x14ac:dyDescent="0.25">
      <c r="B70" t="str">
        <f t="shared" si="0"/>
        <v>7.3.5. Septiembre</v>
      </c>
      <c r="C70" s="11">
        <v>75</v>
      </c>
      <c r="D70" s="11"/>
      <c r="E70" s="11"/>
      <c r="I70" s="5" t="str">
        <f t="shared" si="9"/>
        <v>7.3.5</v>
      </c>
      <c r="J70" s="1" t="s">
        <v>39</v>
      </c>
      <c r="L70">
        <v>5</v>
      </c>
    </row>
    <row r="71" spans="2:12" x14ac:dyDescent="0.25">
      <c r="B71" t="str">
        <f t="shared" si="0"/>
        <v>7.3.6. Octubre</v>
      </c>
      <c r="C71" s="11">
        <v>75</v>
      </c>
      <c r="D71" s="11">
        <f>SUM(C66:C71)</f>
        <v>450</v>
      </c>
      <c r="E71" s="11">
        <f>SUM(D57:D71)</f>
        <v>1380</v>
      </c>
      <c r="I71" s="5" t="str">
        <f t="shared" si="9"/>
        <v>7.3.6</v>
      </c>
      <c r="J71" s="1" t="s">
        <v>40</v>
      </c>
      <c r="L71">
        <v>6</v>
      </c>
    </row>
    <row r="72" spans="2:12" x14ac:dyDescent="0.25">
      <c r="J72" s="1"/>
    </row>
    <row r="73" spans="2:12" x14ac:dyDescent="0.25">
      <c r="J73" s="1"/>
    </row>
    <row r="74" spans="2:12" x14ac:dyDescent="0.25">
      <c r="J74" s="1"/>
    </row>
  </sheetData>
  <mergeCells count="2">
    <mergeCell ref="C1:E1"/>
    <mergeCell ref="B1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2016-04-27T17:04:01Z</dcterms:created>
  <dcterms:modified xsi:type="dcterms:W3CDTF">2016-04-27T20:20:38Z</dcterms:modified>
</cp:coreProperties>
</file>