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360" windowWidth="22680" windowHeight="10410" tabRatio="500"/>
  </bookViews>
  <sheets>
    <sheet name="Sheet1" sheetId="1" r:id="rId1"/>
  </sheets>
  <externalReferences>
    <externalReference r:id="rId2"/>
  </externalReferenc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I42" i="1" l="1"/>
  <c r="BI35" i="1"/>
  <c r="C8" i="1" l="1"/>
  <c r="C42" i="1" s="1"/>
  <c r="D8" i="1"/>
  <c r="D42" i="1" s="1"/>
  <c r="E8" i="1"/>
  <c r="F8" i="1"/>
  <c r="G8" i="1"/>
  <c r="G42" i="1" s="1"/>
  <c r="H8" i="1"/>
  <c r="H42" i="1" s="1"/>
  <c r="I8" i="1"/>
  <c r="J8" i="1"/>
  <c r="K8" i="1"/>
  <c r="K42" i="1" s="1"/>
  <c r="L8" i="1"/>
  <c r="L42" i="1" s="1"/>
  <c r="M8" i="1"/>
  <c r="N8" i="1"/>
  <c r="O8" i="1"/>
  <c r="O42" i="1" s="1"/>
  <c r="P8" i="1"/>
  <c r="P42" i="1" s="1"/>
  <c r="Q8" i="1"/>
  <c r="R8" i="1"/>
  <c r="S8" i="1"/>
  <c r="S42" i="1" s="1"/>
  <c r="T8" i="1"/>
  <c r="T42" i="1" s="1"/>
  <c r="U8" i="1"/>
  <c r="V8" i="1"/>
  <c r="W8" i="1"/>
  <c r="W42" i="1" s="1"/>
  <c r="X8" i="1"/>
  <c r="X42" i="1" s="1"/>
  <c r="Y8" i="1"/>
  <c r="Z8" i="1"/>
  <c r="AA8" i="1"/>
  <c r="AA42" i="1" s="1"/>
  <c r="AB8" i="1"/>
  <c r="AB42" i="1" s="1"/>
  <c r="AC8" i="1"/>
  <c r="AD8" i="1"/>
  <c r="AE8" i="1"/>
  <c r="AE42" i="1" s="1"/>
  <c r="AF8" i="1"/>
  <c r="AF42" i="1" s="1"/>
  <c r="AG8" i="1"/>
  <c r="AH8" i="1"/>
  <c r="AI8" i="1"/>
  <c r="AI42" i="1" s="1"/>
  <c r="AJ8" i="1"/>
  <c r="AJ42" i="1" s="1"/>
  <c r="AK8" i="1"/>
  <c r="AL8" i="1"/>
  <c r="AM8" i="1"/>
  <c r="AM42" i="1" s="1"/>
  <c r="AN8" i="1"/>
  <c r="AN42" i="1" s="1"/>
  <c r="AO8" i="1"/>
  <c r="AP8" i="1"/>
  <c r="AQ8" i="1"/>
  <c r="AQ42" i="1" s="1"/>
  <c r="AR8" i="1"/>
  <c r="AR42" i="1" s="1"/>
  <c r="AS8" i="1"/>
  <c r="AT8" i="1"/>
  <c r="AU8" i="1"/>
  <c r="AU42" i="1" s="1"/>
  <c r="AV8" i="1"/>
  <c r="AV42" i="1" s="1"/>
  <c r="AW8" i="1"/>
  <c r="AX8" i="1"/>
  <c r="AY8" i="1"/>
  <c r="AY42" i="1" s="1"/>
  <c r="AZ8" i="1"/>
  <c r="AZ42" i="1" s="1"/>
  <c r="BA8" i="1"/>
  <c r="BB8" i="1"/>
  <c r="BC8" i="1"/>
  <c r="BC42" i="1" s="1"/>
  <c r="BD8" i="1"/>
  <c r="BD42" i="1" s="1"/>
  <c r="BE8" i="1"/>
  <c r="BF8" i="1"/>
  <c r="BG8" i="1"/>
  <c r="BG42" i="1" s="1"/>
  <c r="BH8" i="1"/>
  <c r="BH42" i="1" s="1"/>
  <c r="E42" i="1"/>
  <c r="F42" i="1"/>
  <c r="I42" i="1"/>
  <c r="J42" i="1"/>
  <c r="M42" i="1"/>
  <c r="N42" i="1"/>
  <c r="Q42" i="1"/>
  <c r="R42" i="1"/>
  <c r="U42" i="1"/>
  <c r="V42" i="1"/>
  <c r="Y42" i="1"/>
  <c r="Z42" i="1"/>
  <c r="AC42" i="1"/>
  <c r="AD42" i="1"/>
  <c r="AG42" i="1"/>
  <c r="AH42" i="1"/>
  <c r="AK42" i="1"/>
  <c r="AL42" i="1"/>
  <c r="AO42" i="1"/>
  <c r="AP42" i="1"/>
  <c r="AS42" i="1"/>
  <c r="AT42" i="1"/>
  <c r="AW42" i="1"/>
  <c r="AX42" i="1"/>
  <c r="BA42" i="1"/>
  <c r="BB42" i="1"/>
  <c r="BE42" i="1"/>
  <c r="BF42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42" i="1"/>
  <c r="B40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33" i="1"/>
  <c r="BI23" i="1"/>
  <c r="BI24" i="1"/>
  <c r="AR37" i="1" l="1"/>
  <c r="AQ37" i="1"/>
  <c r="AM37" i="1"/>
  <c r="G37" i="1"/>
  <c r="B39" i="1" l="1"/>
  <c r="C39" i="1"/>
  <c r="D39" i="1"/>
  <c r="E39" i="1"/>
  <c r="F39" i="1"/>
  <c r="G39" i="1"/>
  <c r="H39" i="1"/>
  <c r="I39" i="1"/>
  <c r="J39" i="1"/>
  <c r="K39" i="1"/>
  <c r="L39" i="1"/>
  <c r="N39" i="1"/>
  <c r="O39" i="1"/>
  <c r="P39" i="1"/>
  <c r="S39" i="1"/>
  <c r="T39" i="1"/>
  <c r="U39" i="1"/>
  <c r="V39" i="1"/>
  <c r="W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38" i="1"/>
  <c r="C38" i="1"/>
  <c r="D38" i="1"/>
  <c r="E38" i="1"/>
  <c r="F38" i="1"/>
  <c r="G38" i="1"/>
  <c r="H38" i="1"/>
  <c r="I38" i="1"/>
  <c r="J38" i="1"/>
  <c r="K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W38" i="1"/>
  <c r="V38" i="1"/>
  <c r="U38" i="1"/>
  <c r="T38" i="1"/>
  <c r="S38" i="1"/>
  <c r="R38" i="1"/>
  <c r="Q38" i="1"/>
  <c r="P38" i="1"/>
  <c r="O38" i="1"/>
  <c r="N38" i="1"/>
  <c r="L38" i="1"/>
  <c r="B36" i="1"/>
  <c r="C36" i="1"/>
  <c r="D36" i="1"/>
  <c r="E36" i="1"/>
  <c r="F36" i="1"/>
  <c r="G36" i="1"/>
  <c r="H36" i="1"/>
  <c r="I36" i="1"/>
  <c r="J36" i="1"/>
  <c r="K36" i="1"/>
  <c r="L36" i="1"/>
  <c r="N36" i="1"/>
  <c r="O36" i="1"/>
  <c r="P36" i="1"/>
  <c r="Q36" i="1"/>
  <c r="R36" i="1"/>
  <c r="S36" i="1"/>
  <c r="T36" i="1"/>
  <c r="U36" i="1"/>
  <c r="V36" i="1"/>
  <c r="W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37" i="1"/>
  <c r="C37" i="1"/>
  <c r="D37" i="1"/>
  <c r="E37" i="1"/>
  <c r="F37" i="1"/>
  <c r="H37" i="1"/>
  <c r="I37" i="1"/>
  <c r="J37" i="1"/>
  <c r="K37" i="1"/>
  <c r="L37" i="1"/>
  <c r="N37" i="1"/>
  <c r="O37" i="1"/>
  <c r="P37" i="1"/>
  <c r="Q37" i="1"/>
  <c r="R37" i="1"/>
  <c r="S37" i="1"/>
  <c r="T37" i="1"/>
  <c r="U37" i="1"/>
  <c r="V37" i="1"/>
  <c r="W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N37" i="1"/>
  <c r="AO37" i="1"/>
  <c r="AP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AT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Y35" i="1"/>
  <c r="O35" i="1"/>
  <c r="P35" i="1"/>
  <c r="Q35" i="1"/>
  <c r="R35" i="1"/>
  <c r="S35" i="1"/>
  <c r="T35" i="1"/>
  <c r="U35" i="1"/>
  <c r="V35" i="1"/>
  <c r="W35" i="1"/>
  <c r="N35" i="1"/>
  <c r="C35" i="1"/>
  <c r="D35" i="1"/>
  <c r="E35" i="1"/>
  <c r="F35" i="1"/>
  <c r="G35" i="1"/>
  <c r="H35" i="1"/>
  <c r="I35" i="1"/>
  <c r="J35" i="1"/>
  <c r="K35" i="1"/>
  <c r="L35" i="1"/>
  <c r="B35" i="1"/>
  <c r="BI39" i="1" l="1"/>
  <c r="BI37" i="1"/>
  <c r="BI36" i="1"/>
  <c r="BI38" i="1"/>
  <c r="BI25" i="1" l="1"/>
  <c r="BI26" i="1"/>
  <c r="BI30" i="1"/>
  <c r="BI31" i="1"/>
  <c r="BI32" i="1"/>
  <c r="BI29" i="1"/>
  <c r="BI27" i="1" l="1"/>
  <c r="BI16" i="1"/>
  <c r="BI10" i="1"/>
  <c r="BI13" i="1" s="1"/>
  <c r="BI4" i="1"/>
  <c r="BI8" i="1" s="1"/>
  <c r="BI20" i="1"/>
  <c r="BI19" i="1"/>
  <c r="C21" i="1"/>
  <c r="D21" i="1"/>
  <c r="E21" i="1"/>
  <c r="F21" i="1"/>
  <c r="G21" i="1"/>
  <c r="H21" i="1"/>
  <c r="I21" i="1"/>
  <c r="J21" i="1"/>
  <c r="K21" i="1"/>
  <c r="L21" i="1"/>
  <c r="N21" i="1"/>
  <c r="O21" i="1"/>
  <c r="P21" i="1"/>
  <c r="Q21" i="1"/>
  <c r="R21" i="1"/>
  <c r="S21" i="1"/>
  <c r="T21" i="1"/>
  <c r="U21" i="1"/>
  <c r="W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21" i="1"/>
  <c r="C27" i="1"/>
  <c r="D27" i="1"/>
  <c r="E27" i="1"/>
  <c r="F27" i="1"/>
  <c r="G27" i="1"/>
  <c r="H27" i="1"/>
  <c r="I27" i="1"/>
  <c r="J27" i="1"/>
  <c r="K27" i="1"/>
  <c r="L27" i="1"/>
  <c r="N27" i="1"/>
  <c r="O27" i="1"/>
  <c r="P27" i="1"/>
  <c r="Q27" i="1"/>
  <c r="R27" i="1"/>
  <c r="S27" i="1"/>
  <c r="T27" i="1"/>
  <c r="U27" i="1"/>
  <c r="V27" i="1"/>
  <c r="W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27" i="1"/>
  <c r="C13" i="1"/>
  <c r="D13" i="1"/>
  <c r="E13" i="1"/>
  <c r="F13" i="1"/>
  <c r="G13" i="1"/>
  <c r="H13" i="1"/>
  <c r="I13" i="1"/>
  <c r="J13" i="1"/>
  <c r="K13" i="1"/>
  <c r="L13" i="1"/>
  <c r="N13" i="1"/>
  <c r="O13" i="1"/>
  <c r="P13" i="1"/>
  <c r="Q13" i="1"/>
  <c r="R13" i="1"/>
  <c r="S13" i="1"/>
  <c r="T13" i="1"/>
  <c r="U13" i="1"/>
  <c r="V13" i="1"/>
  <c r="W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13" i="1"/>
  <c r="B8" i="1"/>
  <c r="BI21" i="1" l="1"/>
  <c r="BI33" i="1"/>
</calcChain>
</file>

<file path=xl/sharedStrings.xml><?xml version="1.0" encoding="utf-8"?>
<sst xmlns="http://schemas.openxmlformats.org/spreadsheetml/2006/main" count="158" uniqueCount="158">
  <si>
    <t>States/Territories (alpha by Postal Code)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</si>
  <si>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</si>
  <si>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</si>
  <si>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</si>
  <si>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</si>
  <si>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</si>
  <si>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</si>
  <si>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</si>
  <si>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</si>
  <si>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</si>
  <si>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</si>
  <si>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</si>
  <si>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</si>
  <si>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</si>
  <si>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</si>
  <si>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</si>
  <si>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</si>
  <si>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</si>
  <si>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</si>
  <si>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</si>
  <si>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</si>
  <si>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</si>
  <si>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</si>
  <si>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</si>
  <si>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</si>
  <si>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</si>
  <si>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</si>
  <si>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</si>
  <si>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</si>
  <si>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</si>
  <si>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</si>
  <si>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</si>
  <si>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</si>
  <si>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</si>
  <si>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</si>
  <si>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</si>
  <si>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</si>
  <si>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</si>
  <si>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</si>
  <si>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</si>
  <si>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</si>
  <si>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</si>
  <si>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</si>
  <si>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</si>
  <si>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</si>
  <si>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</si>
  <si>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</si>
  <si>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</si>
  <si>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</si>
  <si>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</si>
  <si>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</si>
  <si>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</si>
  <si>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</si>
  <si>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</si>
  <si>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</si>
  <si>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</si>
  <si>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</si>
  <si>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States/Territories (alpha by State)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</si>
  <si>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</si>
  <si>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</si>
  <si>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</si>
  <si>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</si>
  <si>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</si>
  <si>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</si>
  <si>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</si>
  <si>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</si>
  <si>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</si>
  <si>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</si>
  <si>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</si>
  <si>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</si>
  <si>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</si>
  <si>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</si>
  <si>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</si>
  <si>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</si>
  <si>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</si>
  <si>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</si>
  <si>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</si>
  <si>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</si>
  <si>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</si>
  <si>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</si>
  <si>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</si>
  <si>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</si>
  <si>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</si>
  <si>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</si>
  <si>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</si>
  <si>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</si>
  <si>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</si>
  <si>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</si>
  <si>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</si>
  <si>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</si>
  <si>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</si>
  <si>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</si>
  <si>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</si>
  <si>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</si>
  <si>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</si>
  <si>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</si>
  <si>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</si>
  <si>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</si>
  <si>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</si>
  <si>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</si>
  <si>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</si>
  <si>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</si>
  <si>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</si>
  <si>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</si>
  <si>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</si>
  <si>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</si>
  <si>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</si>
  <si>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</si>
  <si>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</si>
  <si>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</si>
  <si>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</si>
  <si>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</si>
  <si>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</si>
  <si>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</si>
  <si>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2011 HPF to States</t>
  </si>
  <si>
    <t>2011 HPF to THPOs rnd 1</t>
  </si>
  <si>
    <t>2012 HPF to THPOs rnd 2</t>
  </si>
  <si>
    <t>2011 Tribal project grants</t>
  </si>
  <si>
    <t>Total Dollars in HP grants as of 9/30/11</t>
  </si>
  <si>
    <t>2012 HPF to States</t>
  </si>
  <si>
    <t>2012 HPF to THPOs rnd 1</t>
  </si>
  <si>
    <t>2012 Tribal project grants</t>
  </si>
  <si>
    <t>Total Dollars in HP grants as of 9/30/12</t>
  </si>
  <si>
    <t>2013 HPF to States</t>
  </si>
  <si>
    <t>2013 HPF to THPOs</t>
  </si>
  <si>
    <t>2013 Tribal project grants</t>
  </si>
  <si>
    <t>Total dollars in HP grants as of 9/30/13</t>
  </si>
  <si>
    <t>2014 HPF to States</t>
  </si>
  <si>
    <t>2014 HPF to THPOs</t>
  </si>
  <si>
    <t>2014 Tribal project grants</t>
  </si>
  <si>
    <t>2014 Under represented communities (HPF)</t>
  </si>
  <si>
    <t>Total dollars in HP grants as of 9/30/14</t>
  </si>
  <si>
    <t>2013 Sandy Recover-States</t>
  </si>
  <si>
    <t>2013 Sandy Recover-Tribes</t>
  </si>
  <si>
    <t>FSM</t>
  </si>
  <si>
    <t>Marshalls</t>
  </si>
  <si>
    <t>Palau</t>
  </si>
  <si>
    <t>Federated States of Micronesia</t>
  </si>
  <si>
    <t xml:space="preserve">MAR </t>
  </si>
  <si>
    <t>PW</t>
  </si>
  <si>
    <t>Notes</t>
  </si>
  <si>
    <t>$229,632 in FY 2010 HPF to Tribes was recaptured and added to 2011 Tribal Project Grants</t>
  </si>
  <si>
    <t>$262,342 was recaptured from THPOs in FY13 due to failure to submit required financial and programmatic reporting. Sequestration reduced the amount of Sandy recovery funds from $50M to $47.5M; additionally the NPS was allowed to utilize $489,125 from the Sandy appropriation to administer the program</t>
  </si>
  <si>
    <t>2015 HPF to States</t>
  </si>
  <si>
    <t>2015 HPF to THPOs</t>
  </si>
  <si>
    <t>2015 Tribal project grants</t>
  </si>
  <si>
    <t>2015 Under represented communities (HPF)</t>
  </si>
  <si>
    <t>Total dollars in HP grants as of 9/30/15</t>
  </si>
  <si>
    <t>to MAR has not been released</t>
  </si>
  <si>
    <t>2016 African American Civil Rights (HPF)</t>
  </si>
  <si>
    <t>2016 HPF to States</t>
  </si>
  <si>
    <t>2016 HPF to THPOs</t>
  </si>
  <si>
    <t>2016 Tribal project grants</t>
  </si>
  <si>
    <t>2016 Under represented communities (HPF)</t>
  </si>
  <si>
    <t>Total dollars in HP grants as of 9/30/16</t>
  </si>
  <si>
    <t>Total FY11-FY16</t>
  </si>
  <si>
    <t>Total</t>
  </si>
  <si>
    <t>Of the total Tribal project grants, $204,095 is from FY 16 HPF THPO funding, and $327,092 is from FY 15 funds recaptured from several Tribes that failed to fully meet reporting and expenditure requirements established by the NPS and OMB. An unallocated balance of $697 in FY 16 funding will be for use in the next fiscal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</si>
</sst>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0" fontId="2" fillId="0" borderId="0" xfId="0" applyFont="1"/>
    <xf numFmtId="164" fontId="2" fillId="0" borderId="0" xfId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64" fontId="0" fillId="2" borderId="0" xfId="1" applyFont="1" applyFill="1"/>
    <xf numFmtId="0" fontId="0" fillId="0" borderId="0" xfId="0" applyFill="1"/>
    <xf numFmtId="164" fontId="0" fillId="0" borderId="0" xfId="1" applyFont="1" applyFill="1"/>
    <xf numFmtId="44" fontId="0" fillId="0" borderId="0" xfId="0" applyNumberFormat="1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rose/Downloads/By%20the%20Numbers%20Master%20Sheet%20and%20Worksheets%20-%20For%20Upd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Order"/>
      <sheetName val="Master Sheet"/>
      <sheetName val="National Parks"/>
      <sheetName val="Visits to National Parks"/>
      <sheetName val="Economic Benefit of Tourism"/>
      <sheetName val="Tax Credit Rehab. Projects"/>
      <sheetName val="Teaching With Historic Places"/>
      <sheetName val="National Register"/>
      <sheetName val="HABSHAERHALS"/>
      <sheetName val="Travel Itineraries"/>
      <sheetName val="CLG's"/>
      <sheetName val="Archeology"/>
      <sheetName val="Historic Landmarks"/>
      <sheetName val="Heritage Areas"/>
      <sheetName val="$ in HP Grants"/>
      <sheetName val="Preservation Grants"/>
      <sheetName val="Natural Landmarks"/>
      <sheetName val="Objects in NP Museums"/>
      <sheetName val="Land &amp; Water"/>
      <sheetName val="Acres Transferred"/>
      <sheetName val="Conservation &amp; Recreation"/>
      <sheetName val="Wild &amp; Scenic Rivers"/>
      <sheetName val="National Trails"/>
      <sheetName val="World Heritage Sites"/>
      <sheetName val="Volunteer Hours"/>
      <sheetName val="Endangered Species in N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0">
          <cell r="B30">
            <v>1012989</v>
          </cell>
          <cell r="C30">
            <v>822994</v>
          </cell>
          <cell r="D30">
            <v>753653</v>
          </cell>
          <cell r="E30">
            <v>396261</v>
          </cell>
          <cell r="F30">
            <v>857463</v>
          </cell>
          <cell r="G30">
            <v>1494237</v>
          </cell>
          <cell r="H30">
            <v>885226</v>
          </cell>
          <cell r="I30">
            <v>735328</v>
          </cell>
          <cell r="J30">
            <v>525363</v>
          </cell>
          <cell r="K30">
            <v>528259</v>
          </cell>
          <cell r="L30">
            <v>1031832</v>
          </cell>
          <cell r="M30">
            <v>911700</v>
          </cell>
          <cell r="N30">
            <v>409123</v>
          </cell>
          <cell r="O30">
            <v>574946</v>
          </cell>
          <cell r="P30">
            <v>847323</v>
          </cell>
          <cell r="Q30">
            <v>732247</v>
          </cell>
          <cell r="R30">
            <v>1143967</v>
          </cell>
          <cell r="S30">
            <v>916256</v>
          </cell>
          <cell r="T30">
            <v>840853</v>
          </cell>
          <cell r="U30">
            <v>814086</v>
          </cell>
          <cell r="V30">
            <v>828745</v>
          </cell>
          <cell r="W30">
            <v>917267</v>
          </cell>
          <cell r="X30">
            <v>797797</v>
          </cell>
          <cell r="Y30">
            <v>709073</v>
          </cell>
          <cell r="Z30">
            <v>1113482</v>
          </cell>
          <cell r="AA30">
            <v>942015</v>
          </cell>
          <cell r="AB30">
            <v>935318</v>
          </cell>
          <cell r="AC30">
            <v>410831</v>
          </cell>
          <cell r="AD30">
            <v>744076</v>
          </cell>
          <cell r="AE30">
            <v>785524</v>
          </cell>
          <cell r="AF30">
            <v>926191</v>
          </cell>
          <cell r="AG30">
            <v>681159</v>
          </cell>
          <cell r="AH30">
            <v>785936</v>
          </cell>
          <cell r="AI30">
            <v>620601</v>
          </cell>
          <cell r="AJ30">
            <v>924712</v>
          </cell>
          <cell r="AK30">
            <v>788228</v>
          </cell>
          <cell r="AL30">
            <v>746195</v>
          </cell>
          <cell r="AM30">
            <v>1361068</v>
          </cell>
          <cell r="AN30">
            <v>1105792</v>
          </cell>
          <cell r="AO30">
            <v>830450</v>
          </cell>
          <cell r="AP30">
            <v>865313</v>
          </cell>
          <cell r="AQ30">
            <v>1180742</v>
          </cell>
          <cell r="AR30">
            <v>645073</v>
          </cell>
          <cell r="AS30">
            <v>578930</v>
          </cell>
          <cell r="AT30">
            <v>760511</v>
          </cell>
          <cell r="AU30">
            <v>704654</v>
          </cell>
          <cell r="AV30">
            <v>850121</v>
          </cell>
          <cell r="AW30">
            <v>1334890</v>
          </cell>
          <cell r="AX30">
            <v>772701</v>
          </cell>
          <cell r="AY30">
            <v>895410</v>
          </cell>
          <cell r="AZ30">
            <v>415116</v>
          </cell>
          <cell r="BA30">
            <v>574035</v>
          </cell>
          <cell r="BB30">
            <v>923158</v>
          </cell>
          <cell r="BC30">
            <v>950373</v>
          </cell>
          <cell r="BD30">
            <v>706621</v>
          </cell>
          <cell r="BE30">
            <v>688889</v>
          </cell>
        </row>
        <row r="31">
          <cell r="B31">
            <v>50134</v>
          </cell>
          <cell r="C31">
            <v>51759</v>
          </cell>
          <cell r="D31">
            <v>0</v>
          </cell>
          <cell r="E31">
            <v>0</v>
          </cell>
          <cell r="F31">
            <v>552876</v>
          </cell>
          <cell r="G31">
            <v>1806897</v>
          </cell>
          <cell r="H31">
            <v>71773</v>
          </cell>
          <cell r="I31">
            <v>106257</v>
          </cell>
          <cell r="J31">
            <v>0</v>
          </cell>
          <cell r="K31">
            <v>0</v>
          </cell>
          <cell r="L31">
            <v>62832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142263</v>
          </cell>
          <cell r="R31">
            <v>0</v>
          </cell>
          <cell r="S31">
            <v>0</v>
          </cell>
          <cell r="T31">
            <v>57197</v>
          </cell>
          <cell r="U31">
            <v>0</v>
          </cell>
          <cell r="V31">
            <v>209276</v>
          </cell>
          <cell r="W31">
            <v>52233</v>
          </cell>
          <cell r="X31">
            <v>0</v>
          </cell>
          <cell r="Y31">
            <v>180128</v>
          </cell>
          <cell r="Z31">
            <v>392732</v>
          </cell>
          <cell r="AA31">
            <v>632703</v>
          </cell>
          <cell r="AB31">
            <v>0</v>
          </cell>
          <cell r="AC31">
            <v>0</v>
          </cell>
          <cell r="AD31">
            <v>0</v>
          </cell>
          <cell r="AE31">
            <v>520765</v>
          </cell>
          <cell r="AF31">
            <v>61289</v>
          </cell>
          <cell r="AG31">
            <v>210115</v>
          </cell>
          <cell r="AH31">
            <v>245006</v>
          </cell>
          <cell r="AI31">
            <v>0</v>
          </cell>
          <cell r="AJ31">
            <v>0</v>
          </cell>
          <cell r="AK31">
            <v>652497</v>
          </cell>
          <cell r="AL31">
            <v>179573</v>
          </cell>
          <cell r="AM31">
            <v>119126</v>
          </cell>
          <cell r="AN31">
            <v>0</v>
          </cell>
          <cell r="AO31">
            <v>1025399</v>
          </cell>
          <cell r="AP31">
            <v>358455</v>
          </cell>
          <cell r="AQ31">
            <v>0</v>
          </cell>
          <cell r="AR31">
            <v>0</v>
          </cell>
          <cell r="AS31">
            <v>54048</v>
          </cell>
          <cell r="AT31">
            <v>53213</v>
          </cell>
          <cell r="AU31">
            <v>406288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824664</v>
          </cell>
          <cell r="BC31">
            <v>539452</v>
          </cell>
          <cell r="BD31">
            <v>0</v>
          </cell>
          <cell r="BE31">
            <v>161258</v>
          </cell>
        </row>
        <row r="32">
          <cell r="F32">
            <v>14900</v>
          </cell>
          <cell r="I32">
            <v>5848</v>
          </cell>
          <cell r="L32">
            <v>48070</v>
          </cell>
          <cell r="Q32">
            <v>39681</v>
          </cell>
          <cell r="Z32">
            <v>55091</v>
          </cell>
          <cell r="AL32">
            <v>39050</v>
          </cell>
        </row>
        <row r="33">
          <cell r="C33">
            <v>33361</v>
          </cell>
          <cell r="F33">
            <v>48526</v>
          </cell>
          <cell r="G33">
            <v>50000</v>
          </cell>
          <cell r="H33">
            <v>43158</v>
          </cell>
          <cell r="J33">
            <v>50000</v>
          </cell>
          <cell r="AM33">
            <v>49999</v>
          </cell>
          <cell r="AQ33">
            <v>30000</v>
          </cell>
          <cell r="AW33">
            <v>19800</v>
          </cell>
          <cell r="AY33">
            <v>50000</v>
          </cell>
          <cell r="BB33">
            <v>99992</v>
          </cell>
          <cell r="BC33">
            <v>25164</v>
          </cell>
        </row>
        <row r="34">
          <cell r="C34">
            <v>1543378</v>
          </cell>
          <cell r="D34">
            <v>499372.56</v>
          </cell>
          <cell r="G34">
            <v>50000</v>
          </cell>
          <cell r="J34">
            <v>186616</v>
          </cell>
          <cell r="M34">
            <v>451571.15</v>
          </cell>
          <cell r="R34">
            <v>250000</v>
          </cell>
          <cell r="T34">
            <v>231804</v>
          </cell>
          <cell r="U34">
            <v>50000</v>
          </cell>
          <cell r="V34">
            <v>973360</v>
          </cell>
          <cell r="X34">
            <v>97828</v>
          </cell>
          <cell r="Z34">
            <v>99500</v>
          </cell>
          <cell r="AB34">
            <v>500000</v>
          </cell>
          <cell r="AD34">
            <v>550000</v>
          </cell>
          <cell r="AF34">
            <v>287575</v>
          </cell>
          <cell r="AM34">
            <v>100000</v>
          </cell>
          <cell r="AN34">
            <v>50000</v>
          </cell>
          <cell r="AS34">
            <v>49557.760000000002</v>
          </cell>
          <cell r="AT34">
            <v>447795.06</v>
          </cell>
          <cell r="AV34">
            <v>447500</v>
          </cell>
          <cell r="AY34">
            <v>818090.09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tabSelected="1" workbookViewId="0">
      <pane xSplit="1" ySplit="2" topLeftCell="BF21" activePane="bottomRight" state="frozen"/>
      <selection pane="topRight" activeCell="B1" sqref="B1"/>
      <selection pane="bottomLeft" activeCell="A3" sqref="A3"/>
      <selection pane="bottomRight" activeCell="BL31" sqref="BL31"/>
    </sheetView>
  </sheetViews>
  <sheetFormatPr defaultColWidth="12" defaultRowHeight="15.75" x14ac:dyDescent="0.25"/>
  <cols>
    <col min="1" max="1" width="37.125" bestFit="1" customWidth="1"/>
    <col min="2" max="4" width="15.125" style="1" bestFit="1" customWidth="1"/>
    <col min="5" max="5" width="14.125" style="1" bestFit="1" customWidth="1"/>
    <col min="6" max="12" width="15.125" style="1" bestFit="1" customWidth="1"/>
    <col min="13" max="13" width="15.125" style="1" customWidth="1"/>
    <col min="14" max="14" width="15.125" style="1" bestFit="1" customWidth="1"/>
    <col min="15" max="15" width="14.125" style="1" bestFit="1" customWidth="1"/>
    <col min="16" max="23" width="15.125" style="1" bestFit="1" customWidth="1"/>
    <col min="24" max="24" width="15.125" style="1" customWidth="1"/>
    <col min="25" max="30" width="15.125" style="1" bestFit="1" customWidth="1"/>
    <col min="31" max="31" width="14.125" style="1" bestFit="1" customWidth="1"/>
    <col min="32" max="44" width="15.125" style="1" bestFit="1" customWidth="1"/>
    <col min="45" max="45" width="15.125" style="1" customWidth="1"/>
    <col min="46" max="60" width="15.125" style="1" bestFit="1" customWidth="1"/>
    <col min="61" max="61" width="17.625" style="1" bestFit="1" customWidth="1"/>
    <col min="62" max="62" width="19.5" customWidth="1"/>
    <col min="63" max="63" width="19.125" customWidth="1"/>
    <col min="64" max="64" width="34.75" style="7" customWidth="1"/>
  </cols>
  <sheetData>
    <row r="1" spans="1:64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134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138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139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156</v>
      </c>
      <c r="BJ1" s="2" t="s">
        <v>140</v>
      </c>
      <c r="BL1" s="12"/>
    </row>
    <row r="2" spans="1:64" x14ac:dyDescent="0.25">
      <c r="A2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4" t="s">
        <v>137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135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89</v>
      </c>
      <c r="AJ2" s="1" t="s">
        <v>90</v>
      </c>
      <c r="AK2" s="1" t="s">
        <v>91</v>
      </c>
      <c r="AL2" s="1" t="s">
        <v>92</v>
      </c>
      <c r="AM2" s="1" t="s">
        <v>93</v>
      </c>
      <c r="AN2" s="1" t="s">
        <v>94</v>
      </c>
      <c r="AO2" s="1" t="s">
        <v>95</v>
      </c>
      <c r="AP2" s="1" t="s">
        <v>96</v>
      </c>
      <c r="AQ2" s="1" t="s">
        <v>97</v>
      </c>
      <c r="AR2" s="1" t="s">
        <v>98</v>
      </c>
      <c r="AS2" s="1" t="s">
        <v>136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105</v>
      </c>
      <c r="BA2" s="1" t="s">
        <v>106</v>
      </c>
      <c r="BB2" s="1" t="s">
        <v>107</v>
      </c>
      <c r="BC2" s="1" t="s">
        <v>108</v>
      </c>
      <c r="BD2" s="1" t="s">
        <v>109</v>
      </c>
      <c r="BE2" s="1" t="s">
        <v>110</v>
      </c>
      <c r="BF2" s="1" t="s">
        <v>111</v>
      </c>
      <c r="BG2" s="1" t="s">
        <v>112</v>
      </c>
      <c r="BH2" s="1" t="s">
        <v>113</v>
      </c>
    </row>
    <row r="4" spans="1:64" x14ac:dyDescent="0.25">
      <c r="A4" t="s">
        <v>114</v>
      </c>
      <c r="B4" s="1">
        <v>1000189</v>
      </c>
      <c r="C4" s="1">
        <v>813901</v>
      </c>
      <c r="D4" s="1">
        <v>745913</v>
      </c>
      <c r="E4" s="1">
        <v>395498</v>
      </c>
      <c r="F4" s="1">
        <v>847697</v>
      </c>
      <c r="G4" s="1">
        <v>1472042</v>
      </c>
      <c r="H4" s="1">
        <v>874918</v>
      </c>
      <c r="I4" s="1">
        <v>727946</v>
      </c>
      <c r="J4" s="1">
        <v>522078</v>
      </c>
      <c r="K4" s="1">
        <v>524919</v>
      </c>
      <c r="L4" s="1">
        <v>1018662</v>
      </c>
      <c r="M4" s="1">
        <v>407613</v>
      </c>
      <c r="N4" s="1">
        <v>900875</v>
      </c>
      <c r="O4" s="1">
        <v>408109</v>
      </c>
      <c r="P4" s="1">
        <v>570695</v>
      </c>
      <c r="Q4" s="1">
        <v>837756</v>
      </c>
      <c r="R4" s="1">
        <v>724925</v>
      </c>
      <c r="S4" s="1">
        <v>1128609</v>
      </c>
      <c r="T4" s="1">
        <v>905343</v>
      </c>
      <c r="U4" s="1">
        <v>831412</v>
      </c>
      <c r="V4" s="1">
        <v>805168</v>
      </c>
      <c r="W4" s="1">
        <v>819540</v>
      </c>
      <c r="X4" s="1">
        <v>236231</v>
      </c>
      <c r="Y4" s="1">
        <v>906334</v>
      </c>
      <c r="Z4" s="1">
        <v>789195</v>
      </c>
      <c r="AA4" s="1">
        <v>702205</v>
      </c>
      <c r="AB4" s="1">
        <v>1098719</v>
      </c>
      <c r="AC4" s="1">
        <v>930598</v>
      </c>
      <c r="AD4" s="1">
        <v>924032</v>
      </c>
      <c r="AE4" s="1">
        <v>409784</v>
      </c>
      <c r="AF4" s="1">
        <v>736523</v>
      </c>
      <c r="AG4" s="1">
        <v>777164</v>
      </c>
      <c r="AH4" s="1">
        <v>915083</v>
      </c>
      <c r="AI4" s="1">
        <v>674835</v>
      </c>
      <c r="AJ4" s="1">
        <v>777565</v>
      </c>
      <c r="AK4" s="1">
        <v>615458</v>
      </c>
      <c r="AL4" s="1">
        <v>913633</v>
      </c>
      <c r="AM4" s="1">
        <v>779814</v>
      </c>
      <c r="AN4" s="1">
        <v>738601</v>
      </c>
      <c r="AO4" s="1">
        <v>1341471</v>
      </c>
      <c r="AP4" s="1">
        <v>1091180</v>
      </c>
      <c r="AQ4" s="1">
        <v>821211</v>
      </c>
      <c r="AR4" s="1">
        <v>855394</v>
      </c>
      <c r="AS4" s="1">
        <v>236231</v>
      </c>
      <c r="AT4" s="1">
        <v>1164666</v>
      </c>
      <c r="AU4" s="1">
        <v>639455</v>
      </c>
      <c r="AV4" s="1">
        <v>574601</v>
      </c>
      <c r="AW4" s="1">
        <v>752638</v>
      </c>
      <c r="AX4" s="1">
        <v>697871</v>
      </c>
      <c r="AY4" s="1">
        <v>840499</v>
      </c>
      <c r="AZ4" s="1">
        <v>1315806</v>
      </c>
      <c r="BA4" s="1">
        <v>764589</v>
      </c>
      <c r="BB4" s="1">
        <v>884903</v>
      </c>
      <c r="BC4" s="1">
        <v>413985</v>
      </c>
      <c r="BD4" s="1">
        <v>569802</v>
      </c>
      <c r="BE4" s="1">
        <v>912110</v>
      </c>
      <c r="BF4" s="1">
        <v>938794</v>
      </c>
      <c r="BG4" s="1">
        <v>699799</v>
      </c>
      <c r="BH4" s="1">
        <v>682413</v>
      </c>
      <c r="BI4" s="1">
        <f>SUM(B4:BH4)</f>
        <v>46407000</v>
      </c>
    </row>
    <row r="5" spans="1:64" x14ac:dyDescent="0.25">
      <c r="A5" t="s">
        <v>115</v>
      </c>
      <c r="C5" s="1">
        <v>24717</v>
      </c>
      <c r="D5" s="1">
        <v>218606</v>
      </c>
      <c r="G5" s="1">
        <v>531763</v>
      </c>
      <c r="H5" s="1">
        <v>33598</v>
      </c>
      <c r="I5" s="1">
        <v>25622</v>
      </c>
      <c r="L5" s="1">
        <v>27454</v>
      </c>
      <c r="R5" s="1">
        <v>61041</v>
      </c>
      <c r="W5" s="1">
        <v>49515</v>
      </c>
      <c r="Y5" s="1">
        <v>24928</v>
      </c>
      <c r="AA5" s="1">
        <v>59749</v>
      </c>
      <c r="AB5" s="1">
        <v>133667</v>
      </c>
      <c r="AC5" s="1">
        <v>183854</v>
      </c>
      <c r="AG5" s="1">
        <v>172360</v>
      </c>
      <c r="AH5" s="1">
        <v>28945</v>
      </c>
      <c r="AI5" s="1">
        <v>101961</v>
      </c>
      <c r="AJ5" s="1">
        <v>54669</v>
      </c>
      <c r="AM5" s="1">
        <v>154822</v>
      </c>
      <c r="AN5" s="1">
        <v>26247</v>
      </c>
      <c r="AO5" s="1">
        <v>56359</v>
      </c>
      <c r="AQ5" s="1">
        <v>254652</v>
      </c>
      <c r="AR5" s="1">
        <v>89754</v>
      </c>
      <c r="AV5" s="1">
        <v>25733</v>
      </c>
      <c r="AW5" s="1">
        <v>25355</v>
      </c>
      <c r="AX5" s="1">
        <v>164986</v>
      </c>
      <c r="BE5" s="1">
        <v>288729</v>
      </c>
      <c r="BF5" s="1">
        <v>227982</v>
      </c>
      <c r="BH5" s="1">
        <v>36555</v>
      </c>
      <c r="BI5" s="1">
        <v>3083623</v>
      </c>
    </row>
    <row r="6" spans="1:64" x14ac:dyDescent="0.25">
      <c r="A6" t="s">
        <v>116</v>
      </c>
      <c r="C6" s="1">
        <v>30566</v>
      </c>
      <c r="D6" s="1">
        <v>265282</v>
      </c>
      <c r="G6" s="1">
        <v>750691</v>
      </c>
      <c r="H6" s="1">
        <v>40909</v>
      </c>
      <c r="I6" s="1">
        <v>31620</v>
      </c>
      <c r="L6" s="1">
        <v>33754</v>
      </c>
      <c r="R6" s="1">
        <v>74650</v>
      </c>
      <c r="W6" s="1">
        <v>61228</v>
      </c>
      <c r="Y6" s="1">
        <v>30811</v>
      </c>
      <c r="AA6" s="1">
        <v>73146</v>
      </c>
      <c r="AB6" s="1">
        <v>164574</v>
      </c>
      <c r="AC6" s="1">
        <v>224805</v>
      </c>
      <c r="AG6" s="1">
        <v>292043</v>
      </c>
      <c r="AH6" s="1">
        <v>35492</v>
      </c>
      <c r="AI6" s="1">
        <v>124090</v>
      </c>
      <c r="AJ6" s="1">
        <v>67230</v>
      </c>
      <c r="AM6" s="1">
        <v>254717</v>
      </c>
      <c r="AN6" s="1">
        <v>89885</v>
      </c>
      <c r="AO6" s="1">
        <v>69200</v>
      </c>
      <c r="AQ6" s="1">
        <v>373804</v>
      </c>
      <c r="AR6" s="1">
        <v>229444</v>
      </c>
      <c r="AV6" s="1">
        <v>31749</v>
      </c>
      <c r="AW6" s="1">
        <v>31310</v>
      </c>
      <c r="AX6" s="1">
        <v>329383</v>
      </c>
      <c r="BE6" s="1">
        <v>354069</v>
      </c>
      <c r="BF6" s="1">
        <v>279763</v>
      </c>
      <c r="BH6" s="1">
        <v>44355</v>
      </c>
      <c r="BI6" s="1">
        <v>4388570</v>
      </c>
    </row>
    <row r="7" spans="1:64" x14ac:dyDescent="0.25">
      <c r="A7" t="s">
        <v>117</v>
      </c>
      <c r="B7" s="1">
        <v>153291</v>
      </c>
      <c r="G7" s="1">
        <v>32916</v>
      </c>
      <c r="H7" s="1">
        <v>39960</v>
      </c>
      <c r="P7" s="1">
        <v>60000</v>
      </c>
      <c r="R7" s="1">
        <v>100000</v>
      </c>
      <c r="AA7" s="1">
        <v>58965</v>
      </c>
      <c r="AC7" s="1">
        <v>29939</v>
      </c>
      <c r="AG7" s="1">
        <v>39378</v>
      </c>
      <c r="AM7" s="1">
        <v>37047</v>
      </c>
      <c r="AQ7" s="1">
        <v>79742</v>
      </c>
      <c r="BE7" s="1">
        <v>38410</v>
      </c>
      <c r="BF7" s="1">
        <v>71812</v>
      </c>
      <c r="BI7" s="1">
        <v>741460</v>
      </c>
    </row>
    <row r="8" spans="1:64" x14ac:dyDescent="0.25">
      <c r="A8" t="s">
        <v>118</v>
      </c>
      <c r="B8" s="1">
        <f>SUM(B4:B7)</f>
        <v>1153480</v>
      </c>
      <c r="C8" s="1">
        <f t="shared" ref="C8:BH8" si="0">SUM(C4:C7)</f>
        <v>869184</v>
      </c>
      <c r="D8" s="1">
        <f t="shared" si="0"/>
        <v>1229801</v>
      </c>
      <c r="E8" s="1">
        <f t="shared" si="0"/>
        <v>395498</v>
      </c>
      <c r="F8" s="1">
        <f t="shared" si="0"/>
        <v>847697</v>
      </c>
      <c r="G8" s="1">
        <f t="shared" si="0"/>
        <v>2787412</v>
      </c>
      <c r="H8" s="1">
        <f t="shared" si="0"/>
        <v>989385</v>
      </c>
      <c r="I8" s="1">
        <f t="shared" si="0"/>
        <v>785188</v>
      </c>
      <c r="J8" s="1">
        <f t="shared" si="0"/>
        <v>522078</v>
      </c>
      <c r="K8" s="1">
        <f t="shared" si="0"/>
        <v>524919</v>
      </c>
      <c r="L8" s="1">
        <f t="shared" si="0"/>
        <v>1079870</v>
      </c>
      <c r="M8" s="1">
        <f t="shared" si="0"/>
        <v>407613</v>
      </c>
      <c r="N8" s="1">
        <f t="shared" si="0"/>
        <v>900875</v>
      </c>
      <c r="O8" s="1">
        <f t="shared" si="0"/>
        <v>408109</v>
      </c>
      <c r="P8" s="1">
        <f t="shared" si="0"/>
        <v>630695</v>
      </c>
      <c r="Q8" s="1">
        <f t="shared" si="0"/>
        <v>837756</v>
      </c>
      <c r="R8" s="1">
        <f t="shared" si="0"/>
        <v>960616</v>
      </c>
      <c r="S8" s="1">
        <f t="shared" si="0"/>
        <v>1128609</v>
      </c>
      <c r="T8" s="1">
        <f t="shared" si="0"/>
        <v>905343</v>
      </c>
      <c r="U8" s="1">
        <f t="shared" si="0"/>
        <v>831412</v>
      </c>
      <c r="V8" s="1">
        <f t="shared" si="0"/>
        <v>805168</v>
      </c>
      <c r="W8" s="1">
        <f t="shared" si="0"/>
        <v>930283</v>
      </c>
      <c r="X8" s="1">
        <f t="shared" si="0"/>
        <v>236231</v>
      </c>
      <c r="Y8" s="1">
        <f t="shared" si="0"/>
        <v>962073</v>
      </c>
      <c r="Z8" s="1">
        <f t="shared" si="0"/>
        <v>789195</v>
      </c>
      <c r="AA8" s="1">
        <f t="shared" si="0"/>
        <v>894065</v>
      </c>
      <c r="AB8" s="1">
        <f t="shared" si="0"/>
        <v>1396960</v>
      </c>
      <c r="AC8" s="1">
        <f t="shared" si="0"/>
        <v>1369196</v>
      </c>
      <c r="AD8" s="1">
        <f t="shared" si="0"/>
        <v>924032</v>
      </c>
      <c r="AE8" s="1">
        <f t="shared" si="0"/>
        <v>409784</v>
      </c>
      <c r="AF8" s="1">
        <f t="shared" si="0"/>
        <v>736523</v>
      </c>
      <c r="AG8" s="1">
        <f t="shared" si="0"/>
        <v>1280945</v>
      </c>
      <c r="AH8" s="1">
        <f t="shared" si="0"/>
        <v>979520</v>
      </c>
      <c r="AI8" s="1">
        <f t="shared" si="0"/>
        <v>900886</v>
      </c>
      <c r="AJ8" s="1">
        <f t="shared" si="0"/>
        <v>899464</v>
      </c>
      <c r="AK8" s="1">
        <f t="shared" si="0"/>
        <v>615458</v>
      </c>
      <c r="AL8" s="1">
        <f t="shared" si="0"/>
        <v>913633</v>
      </c>
      <c r="AM8" s="1">
        <f t="shared" si="0"/>
        <v>1226400</v>
      </c>
      <c r="AN8" s="1">
        <f t="shared" si="0"/>
        <v>854733</v>
      </c>
      <c r="AO8" s="1">
        <f t="shared" si="0"/>
        <v>1467030</v>
      </c>
      <c r="AP8" s="1">
        <f t="shared" si="0"/>
        <v>1091180</v>
      </c>
      <c r="AQ8" s="1">
        <f t="shared" si="0"/>
        <v>1529409</v>
      </c>
      <c r="AR8" s="1">
        <f t="shared" si="0"/>
        <v>1174592</v>
      </c>
      <c r="AS8" s="1">
        <f t="shared" si="0"/>
        <v>236231</v>
      </c>
      <c r="AT8" s="1">
        <f t="shared" si="0"/>
        <v>1164666</v>
      </c>
      <c r="AU8" s="1">
        <f t="shared" si="0"/>
        <v>639455</v>
      </c>
      <c r="AV8" s="1">
        <f t="shared" si="0"/>
        <v>632083</v>
      </c>
      <c r="AW8" s="1">
        <f t="shared" si="0"/>
        <v>809303</v>
      </c>
      <c r="AX8" s="1">
        <f t="shared" si="0"/>
        <v>1192240</v>
      </c>
      <c r="AY8" s="1">
        <f t="shared" si="0"/>
        <v>840499</v>
      </c>
      <c r="AZ8" s="1">
        <f t="shared" si="0"/>
        <v>1315806</v>
      </c>
      <c r="BA8" s="1">
        <f t="shared" si="0"/>
        <v>764589</v>
      </c>
      <c r="BB8" s="1">
        <f t="shared" si="0"/>
        <v>884903</v>
      </c>
      <c r="BC8" s="1">
        <f t="shared" si="0"/>
        <v>413985</v>
      </c>
      <c r="BD8" s="1">
        <f t="shared" si="0"/>
        <v>569802</v>
      </c>
      <c r="BE8" s="1">
        <f t="shared" si="0"/>
        <v>1593318</v>
      </c>
      <c r="BF8" s="1">
        <f t="shared" si="0"/>
        <v>1518351</v>
      </c>
      <c r="BG8" s="1">
        <f t="shared" si="0"/>
        <v>699799</v>
      </c>
      <c r="BH8" s="1">
        <f t="shared" si="0"/>
        <v>763323</v>
      </c>
      <c r="BI8" s="1">
        <f t="shared" ref="BI8" si="1">SUM(BI4:BI7)</f>
        <v>54620653</v>
      </c>
      <c r="BJ8" t="s">
        <v>141</v>
      </c>
    </row>
    <row r="10" spans="1:64" x14ac:dyDescent="0.25">
      <c r="A10" t="s">
        <v>119</v>
      </c>
      <c r="B10" s="1">
        <v>1012985</v>
      </c>
      <c r="C10" s="1">
        <v>822991</v>
      </c>
      <c r="D10" s="1">
        <v>753650</v>
      </c>
      <c r="E10" s="1">
        <v>396261</v>
      </c>
      <c r="F10" s="1">
        <v>857460</v>
      </c>
      <c r="G10" s="1">
        <v>1494229</v>
      </c>
      <c r="H10" s="1">
        <v>885222</v>
      </c>
      <c r="I10" s="1">
        <v>735325</v>
      </c>
      <c r="J10" s="1">
        <v>525361</v>
      </c>
      <c r="K10" s="1">
        <v>528258</v>
      </c>
      <c r="L10" s="1">
        <v>1031826</v>
      </c>
      <c r="M10" s="1">
        <v>412161</v>
      </c>
      <c r="N10" s="1">
        <v>911695</v>
      </c>
      <c r="O10" s="1">
        <v>409123</v>
      </c>
      <c r="P10" s="1">
        <v>574945</v>
      </c>
      <c r="Q10" s="1">
        <v>847320</v>
      </c>
      <c r="R10" s="1">
        <v>732243</v>
      </c>
      <c r="S10" s="1">
        <v>1143960</v>
      </c>
      <c r="T10" s="1">
        <v>916252</v>
      </c>
      <c r="U10" s="1">
        <v>840849</v>
      </c>
      <c r="V10" s="1">
        <v>814083</v>
      </c>
      <c r="W10" s="1">
        <v>828743</v>
      </c>
      <c r="X10" s="1">
        <v>238866</v>
      </c>
      <c r="Y10" s="1">
        <v>917262</v>
      </c>
      <c r="Z10" s="1">
        <v>797793</v>
      </c>
      <c r="AA10" s="1">
        <v>709070</v>
      </c>
      <c r="AB10" s="1">
        <v>1113476</v>
      </c>
      <c r="AC10" s="1">
        <v>942010</v>
      </c>
      <c r="AD10" s="1">
        <v>935314</v>
      </c>
      <c r="AE10" s="1">
        <v>410831</v>
      </c>
      <c r="AF10" s="1">
        <v>744073</v>
      </c>
      <c r="AG10" s="1">
        <v>785522</v>
      </c>
      <c r="AH10" s="1">
        <v>926187</v>
      </c>
      <c r="AI10" s="1">
        <v>681157</v>
      </c>
      <c r="AJ10" s="1">
        <v>785932</v>
      </c>
      <c r="AK10" s="1">
        <v>620598</v>
      </c>
      <c r="AL10" s="1">
        <v>924707</v>
      </c>
      <c r="AM10" s="1">
        <v>788226</v>
      </c>
      <c r="AN10" s="1">
        <v>746194</v>
      </c>
      <c r="AO10" s="1">
        <v>1361060</v>
      </c>
      <c r="AP10" s="1">
        <v>1105786</v>
      </c>
      <c r="AQ10" s="1">
        <v>830447</v>
      </c>
      <c r="AR10" s="1">
        <v>865309</v>
      </c>
      <c r="AS10" s="1">
        <v>238866</v>
      </c>
      <c r="AT10" s="1">
        <v>1180736</v>
      </c>
      <c r="AU10" s="1">
        <v>645071</v>
      </c>
      <c r="AV10" s="1">
        <v>578929</v>
      </c>
      <c r="AW10" s="1">
        <v>760507</v>
      </c>
      <c r="AX10" s="1">
        <v>704651</v>
      </c>
      <c r="AY10" s="1">
        <v>850118</v>
      </c>
      <c r="AZ10" s="1">
        <v>1334882</v>
      </c>
      <c r="BA10" s="1">
        <v>772697</v>
      </c>
      <c r="BB10" s="1">
        <v>895405</v>
      </c>
      <c r="BC10" s="1">
        <v>415115</v>
      </c>
      <c r="BD10" s="1">
        <v>574034</v>
      </c>
      <c r="BE10" s="1">
        <v>923154</v>
      </c>
      <c r="BF10" s="1">
        <v>950369</v>
      </c>
      <c r="BG10" s="1">
        <v>706619</v>
      </c>
      <c r="BH10" s="1">
        <v>688885</v>
      </c>
      <c r="BI10" s="1">
        <f>SUM(B10:BH10)</f>
        <v>46924800</v>
      </c>
    </row>
    <row r="11" spans="1:64" x14ac:dyDescent="0.25">
      <c r="A11" t="s">
        <v>120</v>
      </c>
      <c r="B11" s="1">
        <v>53514</v>
      </c>
      <c r="C11" s="1">
        <v>55135</v>
      </c>
      <c r="F11" s="1">
        <v>488919</v>
      </c>
      <c r="G11" s="1">
        <v>1408177</v>
      </c>
      <c r="H11" s="1">
        <v>75107</v>
      </c>
      <c r="I11" s="1">
        <v>113003</v>
      </c>
      <c r="L11" s="1">
        <v>61290</v>
      </c>
      <c r="R11" s="1">
        <v>136373</v>
      </c>
      <c r="U11" s="1">
        <v>60562</v>
      </c>
      <c r="W11" s="1">
        <v>166161</v>
      </c>
      <c r="Y11" s="1">
        <v>55608</v>
      </c>
      <c r="AA11" s="1">
        <v>133467</v>
      </c>
      <c r="AB11" s="1">
        <v>234200</v>
      </c>
      <c r="AC11" s="1">
        <v>531911</v>
      </c>
      <c r="AG11" s="1">
        <v>544060</v>
      </c>
      <c r="AH11" s="1">
        <v>64644</v>
      </c>
      <c r="AI11" s="1">
        <v>227948</v>
      </c>
      <c r="AJ11" s="1">
        <v>258430</v>
      </c>
      <c r="AM11" s="1">
        <v>411679</v>
      </c>
      <c r="AN11" s="1">
        <v>116052</v>
      </c>
      <c r="AO11" s="1">
        <v>125845</v>
      </c>
      <c r="AQ11" s="1">
        <v>684573</v>
      </c>
      <c r="AR11" s="1">
        <v>320120</v>
      </c>
      <c r="AV11" s="1">
        <v>57419</v>
      </c>
      <c r="AW11" s="1">
        <v>56570</v>
      </c>
      <c r="AX11" s="1">
        <v>497507</v>
      </c>
      <c r="BE11" s="1">
        <v>701739</v>
      </c>
      <c r="BF11" s="1">
        <v>569683</v>
      </c>
      <c r="BH11" s="1">
        <v>165702</v>
      </c>
      <c r="BI11" s="1">
        <v>8375398</v>
      </c>
    </row>
    <row r="12" spans="1:64" x14ac:dyDescent="0.25">
      <c r="A12" t="s">
        <v>121</v>
      </c>
      <c r="B12" s="1">
        <v>92604</v>
      </c>
      <c r="F12" s="1">
        <v>55000</v>
      </c>
      <c r="G12" s="1">
        <v>40000</v>
      </c>
      <c r="H12" s="1">
        <v>39985</v>
      </c>
      <c r="P12" s="1">
        <v>38963</v>
      </c>
      <c r="AF12" s="1">
        <v>35915</v>
      </c>
      <c r="AM12" s="1">
        <v>37885</v>
      </c>
      <c r="AV12" s="1">
        <v>39674</v>
      </c>
      <c r="AX12" s="1">
        <v>27506</v>
      </c>
      <c r="BE12" s="1">
        <v>133470</v>
      </c>
      <c r="BH12" s="1">
        <v>69200</v>
      </c>
      <c r="BI12" s="1">
        <v>610202</v>
      </c>
    </row>
    <row r="13" spans="1:64" x14ac:dyDescent="0.25">
      <c r="A13" t="s">
        <v>122</v>
      </c>
      <c r="B13" s="1">
        <f>SUM(B10:B12)</f>
        <v>1159103</v>
      </c>
      <c r="C13" s="1">
        <f t="shared" ref="C13:BI13" si="2">SUM(C10:C12)</f>
        <v>878126</v>
      </c>
      <c r="D13" s="1">
        <f t="shared" si="2"/>
        <v>753650</v>
      </c>
      <c r="E13" s="1">
        <f t="shared" si="2"/>
        <v>396261</v>
      </c>
      <c r="F13" s="1">
        <f t="shared" si="2"/>
        <v>1401379</v>
      </c>
      <c r="G13" s="1">
        <f t="shared" si="2"/>
        <v>2942406</v>
      </c>
      <c r="H13" s="1">
        <f t="shared" si="2"/>
        <v>1000314</v>
      </c>
      <c r="I13" s="1">
        <f t="shared" si="2"/>
        <v>848328</v>
      </c>
      <c r="J13" s="1">
        <f t="shared" si="2"/>
        <v>525361</v>
      </c>
      <c r="K13" s="1">
        <f t="shared" si="2"/>
        <v>528258</v>
      </c>
      <c r="L13" s="1">
        <f t="shared" si="2"/>
        <v>1093116</v>
      </c>
      <c r="N13" s="1">
        <f t="shared" si="2"/>
        <v>911695</v>
      </c>
      <c r="O13" s="1">
        <f t="shared" si="2"/>
        <v>409123</v>
      </c>
      <c r="P13" s="1">
        <f t="shared" si="2"/>
        <v>613908</v>
      </c>
      <c r="Q13" s="1">
        <f t="shared" si="2"/>
        <v>847320</v>
      </c>
      <c r="R13" s="1">
        <f t="shared" si="2"/>
        <v>868616</v>
      </c>
      <c r="S13" s="1">
        <f t="shared" si="2"/>
        <v>1143960</v>
      </c>
      <c r="T13" s="1">
        <f t="shared" si="2"/>
        <v>916252</v>
      </c>
      <c r="U13" s="1">
        <f t="shared" si="2"/>
        <v>901411</v>
      </c>
      <c r="V13" s="1">
        <f t="shared" si="2"/>
        <v>814083</v>
      </c>
      <c r="W13" s="1">
        <f t="shared" si="2"/>
        <v>994904</v>
      </c>
      <c r="Y13" s="1">
        <f t="shared" si="2"/>
        <v>972870</v>
      </c>
      <c r="Z13" s="1">
        <f t="shared" si="2"/>
        <v>797793</v>
      </c>
      <c r="AA13" s="1">
        <f t="shared" si="2"/>
        <v>842537</v>
      </c>
      <c r="AB13" s="1">
        <f t="shared" si="2"/>
        <v>1347676</v>
      </c>
      <c r="AC13" s="1">
        <f t="shared" si="2"/>
        <v>1473921</v>
      </c>
      <c r="AD13" s="1">
        <f t="shared" si="2"/>
        <v>935314</v>
      </c>
      <c r="AE13" s="1">
        <f t="shared" si="2"/>
        <v>410831</v>
      </c>
      <c r="AF13" s="1">
        <f t="shared" si="2"/>
        <v>779988</v>
      </c>
      <c r="AG13" s="1">
        <f t="shared" si="2"/>
        <v>1329582</v>
      </c>
      <c r="AH13" s="1">
        <f t="shared" si="2"/>
        <v>990831</v>
      </c>
      <c r="AI13" s="1">
        <f t="shared" si="2"/>
        <v>909105</v>
      </c>
      <c r="AJ13" s="1">
        <f t="shared" si="2"/>
        <v>1044362</v>
      </c>
      <c r="AK13" s="1">
        <f t="shared" si="2"/>
        <v>620598</v>
      </c>
      <c r="AL13" s="1">
        <f t="shared" si="2"/>
        <v>924707</v>
      </c>
      <c r="AM13" s="1">
        <f t="shared" si="2"/>
        <v>1237790</v>
      </c>
      <c r="AN13" s="1">
        <f t="shared" si="2"/>
        <v>862246</v>
      </c>
      <c r="AO13" s="1">
        <f t="shared" si="2"/>
        <v>1486905</v>
      </c>
      <c r="AP13" s="1">
        <f t="shared" si="2"/>
        <v>1105786</v>
      </c>
      <c r="AQ13" s="1">
        <f t="shared" si="2"/>
        <v>1515020</v>
      </c>
      <c r="AR13" s="1">
        <f t="shared" si="2"/>
        <v>1185429</v>
      </c>
      <c r="AT13" s="1">
        <f t="shared" si="2"/>
        <v>1180736</v>
      </c>
      <c r="AU13" s="1">
        <f t="shared" si="2"/>
        <v>645071</v>
      </c>
      <c r="AV13" s="1">
        <f t="shared" si="2"/>
        <v>676022</v>
      </c>
      <c r="AW13" s="1">
        <f t="shared" si="2"/>
        <v>817077</v>
      </c>
      <c r="AX13" s="1">
        <f t="shared" si="2"/>
        <v>1229664</v>
      </c>
      <c r="AY13" s="1">
        <f t="shared" si="2"/>
        <v>850118</v>
      </c>
      <c r="AZ13" s="1">
        <f t="shared" si="2"/>
        <v>1334882</v>
      </c>
      <c r="BA13" s="1">
        <f t="shared" si="2"/>
        <v>772697</v>
      </c>
      <c r="BB13" s="1">
        <f t="shared" si="2"/>
        <v>895405</v>
      </c>
      <c r="BC13" s="1">
        <f t="shared" si="2"/>
        <v>415115</v>
      </c>
      <c r="BD13" s="1">
        <f t="shared" si="2"/>
        <v>574034</v>
      </c>
      <c r="BE13" s="1">
        <f t="shared" si="2"/>
        <v>1758363</v>
      </c>
      <c r="BF13" s="1">
        <f t="shared" si="2"/>
        <v>1520052</v>
      </c>
      <c r="BG13" s="1">
        <f t="shared" si="2"/>
        <v>706619</v>
      </c>
      <c r="BH13" s="1">
        <f t="shared" si="2"/>
        <v>923787</v>
      </c>
      <c r="BI13" s="1">
        <f t="shared" si="2"/>
        <v>55910400</v>
      </c>
    </row>
    <row r="16" spans="1:64" x14ac:dyDescent="0.25">
      <c r="A16" t="s">
        <v>123</v>
      </c>
      <c r="B16" s="1">
        <v>952551</v>
      </c>
      <c r="C16" s="1">
        <v>780064</v>
      </c>
      <c r="D16" s="1">
        <v>717113</v>
      </c>
      <c r="E16" s="1">
        <v>392656</v>
      </c>
      <c r="F16" s="1">
        <v>811356</v>
      </c>
      <c r="G16" s="1">
        <v>1389448</v>
      </c>
      <c r="H16" s="1">
        <v>836560</v>
      </c>
      <c r="I16" s="1">
        <v>700475</v>
      </c>
      <c r="J16" s="1">
        <v>509860</v>
      </c>
      <c r="K16" s="1">
        <v>512489</v>
      </c>
      <c r="L16" s="1">
        <v>969655</v>
      </c>
      <c r="M16" s="1">
        <v>390682</v>
      </c>
      <c r="N16" s="1">
        <v>860594</v>
      </c>
      <c r="O16" s="1">
        <v>404333</v>
      </c>
      <c r="P16" s="1">
        <v>554874</v>
      </c>
      <c r="Q16" s="1">
        <v>802152</v>
      </c>
      <c r="R16" s="1">
        <v>697679</v>
      </c>
      <c r="S16" s="1">
        <v>1071457</v>
      </c>
      <c r="T16" s="1">
        <v>864731</v>
      </c>
      <c r="U16" s="1">
        <v>796277</v>
      </c>
      <c r="V16" s="1">
        <v>771977</v>
      </c>
      <c r="W16" s="1">
        <v>785285</v>
      </c>
      <c r="X16" s="1">
        <v>226418</v>
      </c>
      <c r="Y16" s="1">
        <v>865649</v>
      </c>
      <c r="Z16" s="1">
        <v>757189</v>
      </c>
      <c r="AA16" s="1">
        <v>676641</v>
      </c>
      <c r="AB16" s="1">
        <v>1043781</v>
      </c>
      <c r="AC16" s="1">
        <v>888116</v>
      </c>
      <c r="AD16" s="1">
        <v>882037</v>
      </c>
      <c r="AE16" s="1">
        <v>405883</v>
      </c>
      <c r="AF16" s="1">
        <v>708419</v>
      </c>
      <c r="AG16" s="1">
        <v>746047</v>
      </c>
      <c r="AH16" s="1">
        <v>873751</v>
      </c>
      <c r="AI16" s="1">
        <v>651299</v>
      </c>
      <c r="AJ16" s="1">
        <v>746421</v>
      </c>
      <c r="AK16" s="1">
        <v>596322</v>
      </c>
      <c r="AL16" s="1">
        <v>872407</v>
      </c>
      <c r="AM16" s="1">
        <v>748502</v>
      </c>
      <c r="AN16" s="1">
        <v>710343</v>
      </c>
      <c r="AO16" s="1">
        <v>1268551</v>
      </c>
      <c r="AP16" s="1">
        <v>1036800</v>
      </c>
      <c r="AQ16" s="1">
        <v>786831</v>
      </c>
      <c r="AR16" s="1">
        <v>818482</v>
      </c>
      <c r="AS16" s="1">
        <v>226418</v>
      </c>
      <c r="AT16" s="1">
        <v>1104842</v>
      </c>
      <c r="AU16" s="1">
        <v>618538</v>
      </c>
      <c r="AV16" s="1">
        <v>558490</v>
      </c>
      <c r="AW16" s="1">
        <v>723339</v>
      </c>
      <c r="AX16" s="1">
        <v>672630</v>
      </c>
      <c r="AY16" s="1">
        <v>804691</v>
      </c>
      <c r="AZ16" s="1">
        <v>1244786</v>
      </c>
      <c r="BA16" s="1">
        <v>734404</v>
      </c>
      <c r="BB16" s="1">
        <v>845806</v>
      </c>
      <c r="BC16" s="1">
        <v>409744</v>
      </c>
      <c r="BD16" s="1">
        <v>554047</v>
      </c>
      <c r="BE16" s="1">
        <v>870997</v>
      </c>
      <c r="BF16" s="1">
        <v>895704</v>
      </c>
      <c r="BG16" s="1">
        <v>674416</v>
      </c>
      <c r="BH16" s="1">
        <v>658316</v>
      </c>
      <c r="BI16" s="1">
        <f>SUM(B16:BH16)</f>
        <v>44479325</v>
      </c>
    </row>
    <row r="17" spans="1:67" x14ac:dyDescent="0.25">
      <c r="A17" t="s">
        <v>124</v>
      </c>
      <c r="B17" s="1">
        <v>46893</v>
      </c>
      <c r="C17" s="1">
        <v>48353</v>
      </c>
      <c r="F17" s="1">
        <v>432499</v>
      </c>
      <c r="G17" s="1">
        <v>1291007</v>
      </c>
      <c r="H17" s="1">
        <v>66338</v>
      </c>
      <c r="I17" s="1">
        <v>99167</v>
      </c>
      <c r="L17" s="1">
        <v>53896</v>
      </c>
      <c r="R17" s="1">
        <v>131523</v>
      </c>
      <c r="U17" s="1">
        <v>53240</v>
      </c>
      <c r="W17" s="1">
        <v>146112</v>
      </c>
      <c r="Y17" s="1">
        <v>48779</v>
      </c>
      <c r="AA17" s="1">
        <v>167390</v>
      </c>
      <c r="AB17" s="1">
        <v>265557</v>
      </c>
      <c r="AC17" s="1">
        <v>468621</v>
      </c>
      <c r="AG17" s="1">
        <v>480860</v>
      </c>
      <c r="AH17" s="1">
        <v>56917</v>
      </c>
      <c r="AI17" s="1">
        <v>201381</v>
      </c>
      <c r="AJ17" s="1">
        <v>227533</v>
      </c>
      <c r="AM17" s="1">
        <v>362942</v>
      </c>
      <c r="AN17" s="1">
        <v>166893</v>
      </c>
      <c r="AO17" s="1">
        <v>110732</v>
      </c>
      <c r="AQ17" s="1">
        <v>800666</v>
      </c>
      <c r="AR17" s="1">
        <v>281789</v>
      </c>
      <c r="AV17" s="1">
        <v>50410</v>
      </c>
      <c r="AW17" s="1">
        <v>49645</v>
      </c>
      <c r="AX17" s="1">
        <v>438935</v>
      </c>
      <c r="BE17" s="1">
        <v>669319</v>
      </c>
      <c r="BF17" s="1">
        <v>501334</v>
      </c>
      <c r="BH17" s="1">
        <v>148592</v>
      </c>
      <c r="BI17" s="1">
        <v>7867323</v>
      </c>
    </row>
    <row r="18" spans="1:67" x14ac:dyDescent="0.25">
      <c r="A18" t="s">
        <v>125</v>
      </c>
      <c r="B18" s="1">
        <v>79181</v>
      </c>
      <c r="G18" s="1">
        <v>37628</v>
      </c>
      <c r="H18" s="1">
        <v>39995</v>
      </c>
      <c r="P18" s="1">
        <v>39610</v>
      </c>
      <c r="AA18" s="1">
        <v>32897</v>
      </c>
      <c r="AM18" s="1">
        <v>79568</v>
      </c>
      <c r="AR18" s="1">
        <v>39211</v>
      </c>
      <c r="BE18" s="1">
        <v>39568</v>
      </c>
      <c r="BI18" s="1">
        <v>387658</v>
      </c>
    </row>
    <row r="19" spans="1:67" x14ac:dyDescent="0.25">
      <c r="A19" t="s">
        <v>132</v>
      </c>
      <c r="I19" s="1">
        <v>8014769</v>
      </c>
      <c r="K19" s="1">
        <v>1000000</v>
      </c>
      <c r="Y19" s="1">
        <v>1212462</v>
      </c>
      <c r="Z19" s="1">
        <v>1472945</v>
      </c>
      <c r="AK19" s="1">
        <v>945793</v>
      </c>
      <c r="AL19" s="1">
        <v>13144042</v>
      </c>
      <c r="AO19" s="1">
        <v>13634696</v>
      </c>
      <c r="AP19" s="1">
        <v>408000</v>
      </c>
      <c r="AT19" s="1">
        <v>1500000</v>
      </c>
      <c r="AV19" s="1">
        <v>3206493</v>
      </c>
      <c r="BB19" s="1">
        <v>1500000</v>
      </c>
      <c r="BG19" s="1">
        <v>173000</v>
      </c>
      <c r="BI19" s="1">
        <f>SUM(B19:BH19)</f>
        <v>46212200</v>
      </c>
    </row>
    <row r="20" spans="1:67" x14ac:dyDescent="0.25">
      <c r="A20" t="s">
        <v>133</v>
      </c>
      <c r="I20" s="1">
        <v>73215</v>
      </c>
      <c r="AV20" s="1">
        <v>714632</v>
      </c>
      <c r="BI20" s="1">
        <f>SUM(B20:BH20)</f>
        <v>787847</v>
      </c>
    </row>
    <row r="21" spans="1:67" x14ac:dyDescent="0.25">
      <c r="A21" t="s">
        <v>126</v>
      </c>
      <c r="B21" s="1">
        <f>SUM(B16:B20)</f>
        <v>1078625</v>
      </c>
      <c r="C21" s="1">
        <f t="shared" ref="C21:BI21" si="3">SUM(C16:C20)</f>
        <v>828417</v>
      </c>
      <c r="D21" s="1">
        <f t="shared" si="3"/>
        <v>717113</v>
      </c>
      <c r="E21" s="1">
        <f t="shared" si="3"/>
        <v>392656</v>
      </c>
      <c r="F21" s="1">
        <f t="shared" si="3"/>
        <v>1243855</v>
      </c>
      <c r="G21" s="1">
        <f t="shared" si="3"/>
        <v>2718083</v>
      </c>
      <c r="H21" s="1">
        <f t="shared" si="3"/>
        <v>942893</v>
      </c>
      <c r="I21" s="1">
        <f t="shared" si="3"/>
        <v>8887626</v>
      </c>
      <c r="J21" s="1">
        <f t="shared" si="3"/>
        <v>509860</v>
      </c>
      <c r="K21" s="1">
        <f t="shared" si="3"/>
        <v>1512489</v>
      </c>
      <c r="L21" s="1">
        <f t="shared" si="3"/>
        <v>1023551</v>
      </c>
      <c r="N21" s="1">
        <f t="shared" si="3"/>
        <v>860594</v>
      </c>
      <c r="O21" s="1">
        <f t="shared" si="3"/>
        <v>404333</v>
      </c>
      <c r="P21" s="1">
        <f t="shared" si="3"/>
        <v>594484</v>
      </c>
      <c r="Q21" s="1">
        <f t="shared" si="3"/>
        <v>802152</v>
      </c>
      <c r="R21" s="1">
        <f t="shared" si="3"/>
        <v>829202</v>
      </c>
      <c r="S21" s="1">
        <f t="shared" si="3"/>
        <v>1071457</v>
      </c>
      <c r="T21" s="1">
        <f t="shared" si="3"/>
        <v>864731</v>
      </c>
      <c r="U21" s="1">
        <f t="shared" si="3"/>
        <v>849517</v>
      </c>
      <c r="V21" s="1">
        <v>814086</v>
      </c>
      <c r="W21" s="1">
        <f t="shared" si="3"/>
        <v>931397</v>
      </c>
      <c r="Y21" s="1">
        <f t="shared" si="3"/>
        <v>2126890</v>
      </c>
      <c r="Z21" s="1">
        <f t="shared" si="3"/>
        <v>2230134</v>
      </c>
      <c r="AA21" s="1">
        <f t="shared" si="3"/>
        <v>876928</v>
      </c>
      <c r="AB21" s="1">
        <f t="shared" si="3"/>
        <v>1309338</v>
      </c>
      <c r="AC21" s="1">
        <f t="shared" si="3"/>
        <v>1356737</v>
      </c>
      <c r="AD21" s="1">
        <f t="shared" si="3"/>
        <v>882037</v>
      </c>
      <c r="AE21" s="1">
        <f t="shared" si="3"/>
        <v>405883</v>
      </c>
      <c r="AF21" s="1">
        <f t="shared" si="3"/>
        <v>708419</v>
      </c>
      <c r="AG21" s="1">
        <f t="shared" si="3"/>
        <v>1226907</v>
      </c>
      <c r="AH21" s="1">
        <f t="shared" si="3"/>
        <v>930668</v>
      </c>
      <c r="AI21" s="1">
        <f t="shared" si="3"/>
        <v>852680</v>
      </c>
      <c r="AJ21" s="1">
        <f t="shared" si="3"/>
        <v>973954</v>
      </c>
      <c r="AK21" s="1">
        <f t="shared" si="3"/>
        <v>1542115</v>
      </c>
      <c r="AL21" s="1">
        <f t="shared" si="3"/>
        <v>14016449</v>
      </c>
      <c r="AM21" s="1">
        <f t="shared" si="3"/>
        <v>1191012</v>
      </c>
      <c r="AN21" s="1">
        <f t="shared" si="3"/>
        <v>877236</v>
      </c>
      <c r="AO21" s="1">
        <f t="shared" si="3"/>
        <v>15013979</v>
      </c>
      <c r="AP21" s="1">
        <f t="shared" si="3"/>
        <v>1444800</v>
      </c>
      <c r="AQ21" s="1">
        <f t="shared" si="3"/>
        <v>1587497</v>
      </c>
      <c r="AR21" s="1">
        <f t="shared" si="3"/>
        <v>1139482</v>
      </c>
      <c r="AT21" s="1">
        <f t="shared" si="3"/>
        <v>2604842</v>
      </c>
      <c r="AU21" s="1">
        <f t="shared" si="3"/>
        <v>618538</v>
      </c>
      <c r="AV21" s="1">
        <f t="shared" si="3"/>
        <v>4530025</v>
      </c>
      <c r="AW21" s="1">
        <f t="shared" si="3"/>
        <v>772984</v>
      </c>
      <c r="AX21" s="1">
        <f t="shared" si="3"/>
        <v>1111565</v>
      </c>
      <c r="AY21" s="1">
        <f t="shared" si="3"/>
        <v>804691</v>
      </c>
      <c r="AZ21" s="1">
        <f t="shared" si="3"/>
        <v>1244786</v>
      </c>
      <c r="BA21" s="1">
        <f t="shared" si="3"/>
        <v>734404</v>
      </c>
      <c r="BB21" s="1">
        <f t="shared" si="3"/>
        <v>2345806</v>
      </c>
      <c r="BC21" s="1">
        <f t="shared" si="3"/>
        <v>409744</v>
      </c>
      <c r="BD21" s="1">
        <f t="shared" si="3"/>
        <v>554047</v>
      </c>
      <c r="BE21" s="1">
        <f t="shared" si="3"/>
        <v>1579884</v>
      </c>
      <c r="BF21" s="1">
        <f t="shared" si="3"/>
        <v>1397038</v>
      </c>
      <c r="BG21" s="1">
        <f t="shared" si="3"/>
        <v>847416</v>
      </c>
      <c r="BH21" s="1">
        <f t="shared" si="3"/>
        <v>806908</v>
      </c>
      <c r="BI21" s="1">
        <f t="shared" si="3"/>
        <v>99734353</v>
      </c>
      <c r="BJ21" s="14" t="s">
        <v>142</v>
      </c>
      <c r="BK21" s="14"/>
      <c r="BL21" s="14"/>
      <c r="BM21" s="14"/>
      <c r="BN21" s="14"/>
      <c r="BO21" s="6"/>
    </row>
    <row r="23" spans="1:67" x14ac:dyDescent="0.25">
      <c r="A23" t="s">
        <v>127</v>
      </c>
      <c r="B23" s="1">
        <v>1012989</v>
      </c>
      <c r="C23" s="1">
        <v>822994</v>
      </c>
      <c r="D23" s="1">
        <v>753653</v>
      </c>
      <c r="E23" s="1">
        <v>396261</v>
      </c>
      <c r="F23" s="1">
        <v>857463</v>
      </c>
      <c r="G23" s="1">
        <v>1494237</v>
      </c>
      <c r="H23" s="1">
        <v>885226</v>
      </c>
      <c r="I23" s="1">
        <v>735328</v>
      </c>
      <c r="J23" s="1">
        <v>525363</v>
      </c>
      <c r="K23" s="1">
        <v>528259</v>
      </c>
      <c r="L23" s="1">
        <v>1031832</v>
      </c>
      <c r="M23" s="1">
        <v>412163</v>
      </c>
      <c r="N23" s="1">
        <v>911700</v>
      </c>
      <c r="O23" s="1">
        <v>409123</v>
      </c>
      <c r="P23" s="1">
        <v>574946</v>
      </c>
      <c r="Q23" s="1">
        <v>847323</v>
      </c>
      <c r="R23" s="1">
        <v>732247</v>
      </c>
      <c r="S23" s="1">
        <v>1143967</v>
      </c>
      <c r="T23" s="1">
        <v>916256</v>
      </c>
      <c r="U23" s="1">
        <v>840853</v>
      </c>
      <c r="V23" s="1">
        <v>814086</v>
      </c>
      <c r="W23" s="1">
        <v>828745</v>
      </c>
      <c r="X23" s="1">
        <v>238867</v>
      </c>
      <c r="Y23" s="1">
        <v>917267</v>
      </c>
      <c r="Z23" s="1">
        <v>797797</v>
      </c>
      <c r="AA23" s="1">
        <v>709073</v>
      </c>
      <c r="AB23" s="1">
        <v>1113482</v>
      </c>
      <c r="AC23" s="1">
        <v>942015</v>
      </c>
      <c r="AD23" s="1">
        <v>935318</v>
      </c>
      <c r="AE23" s="1">
        <v>410831</v>
      </c>
      <c r="AF23" s="1">
        <v>744076</v>
      </c>
      <c r="AG23" s="1">
        <v>785524</v>
      </c>
      <c r="AH23" s="1">
        <v>926191</v>
      </c>
      <c r="AI23" s="1">
        <v>681159</v>
      </c>
      <c r="AJ23" s="1">
        <v>785936</v>
      </c>
      <c r="AK23" s="1">
        <v>620601</v>
      </c>
      <c r="AL23" s="1">
        <v>924712</v>
      </c>
      <c r="AM23" s="1">
        <v>788228</v>
      </c>
      <c r="AN23" s="1">
        <v>746195</v>
      </c>
      <c r="AO23" s="1">
        <v>1361068</v>
      </c>
      <c r="AP23" s="1">
        <v>1105792</v>
      </c>
      <c r="AQ23" s="1">
        <v>830450</v>
      </c>
      <c r="AR23" s="1">
        <v>865313</v>
      </c>
      <c r="AS23" s="1">
        <v>238867</v>
      </c>
      <c r="AT23" s="1">
        <v>1180742</v>
      </c>
      <c r="AU23" s="1">
        <v>645073</v>
      </c>
      <c r="AV23" s="1">
        <v>578930</v>
      </c>
      <c r="AW23" s="1">
        <v>760511</v>
      </c>
      <c r="AX23" s="1">
        <v>704654</v>
      </c>
      <c r="AY23" s="1">
        <v>850121</v>
      </c>
      <c r="AZ23" s="1">
        <v>1334890</v>
      </c>
      <c r="BA23" s="1">
        <v>772701</v>
      </c>
      <c r="BB23" s="1">
        <v>895410</v>
      </c>
      <c r="BC23" s="1">
        <v>415116</v>
      </c>
      <c r="BD23" s="1">
        <v>574035</v>
      </c>
      <c r="BE23" s="1">
        <v>923158</v>
      </c>
      <c r="BF23" s="1">
        <v>950373</v>
      </c>
      <c r="BG23" s="1">
        <v>706621</v>
      </c>
      <c r="BH23" s="1">
        <v>688889</v>
      </c>
      <c r="BI23" s="1">
        <f>SUM(B23:BH23)</f>
        <v>46925000</v>
      </c>
      <c r="BJ23" s="5"/>
    </row>
    <row r="24" spans="1:67" x14ac:dyDescent="0.25">
      <c r="A24" t="s">
        <v>128</v>
      </c>
      <c r="B24" s="1">
        <v>49863</v>
      </c>
      <c r="C24" s="1">
        <v>51436</v>
      </c>
      <c r="F24" s="1">
        <v>544519</v>
      </c>
      <c r="G24" s="1">
        <v>1630756</v>
      </c>
      <c r="H24" s="1">
        <v>70810</v>
      </c>
      <c r="I24" s="1">
        <v>105522</v>
      </c>
      <c r="L24" s="1">
        <v>62155</v>
      </c>
      <c r="R24" s="1">
        <v>140377</v>
      </c>
      <c r="U24" s="1">
        <v>56700</v>
      </c>
      <c r="W24" s="1">
        <v>155442</v>
      </c>
      <c r="Y24" s="1">
        <v>51895</v>
      </c>
      <c r="AA24" s="1">
        <v>178364</v>
      </c>
      <c r="AB24" s="1">
        <v>334579</v>
      </c>
      <c r="AC24" s="1">
        <v>499600</v>
      </c>
      <c r="AG24" s="1">
        <v>513435</v>
      </c>
      <c r="AH24" s="1">
        <v>60661</v>
      </c>
      <c r="AI24" s="1">
        <v>207394</v>
      </c>
      <c r="AJ24" s="1">
        <v>242498</v>
      </c>
      <c r="AM24" s="1">
        <v>395108</v>
      </c>
      <c r="AN24" s="1">
        <v>177828</v>
      </c>
      <c r="AO24" s="1">
        <v>117980</v>
      </c>
      <c r="AQ24" s="1">
        <v>852076</v>
      </c>
      <c r="AR24" s="1">
        <v>300293</v>
      </c>
      <c r="AV24" s="1">
        <v>53651</v>
      </c>
      <c r="AW24" s="1">
        <v>52843</v>
      </c>
      <c r="AX24" s="1">
        <v>468275</v>
      </c>
      <c r="BE24" s="1">
        <v>713192</v>
      </c>
      <c r="BF24" s="1">
        <v>534190</v>
      </c>
      <c r="BH24" s="1">
        <v>158766</v>
      </c>
      <c r="BI24" s="1">
        <f>SUM(B24:BH24)</f>
        <v>8780208</v>
      </c>
    </row>
    <row r="25" spans="1:67" x14ac:dyDescent="0.25">
      <c r="A25" t="s">
        <v>129</v>
      </c>
      <c r="G25" s="1">
        <v>80000</v>
      </c>
      <c r="P25" s="1">
        <v>34175</v>
      </c>
      <c r="AQ25" s="1">
        <v>90617</v>
      </c>
      <c r="BI25" s="1">
        <f t="shared" ref="BI25:BI26" si="4">SUM(B25:BH25)</f>
        <v>204792</v>
      </c>
      <c r="BJ25" s="1"/>
    </row>
    <row r="26" spans="1:67" x14ac:dyDescent="0.25">
      <c r="A26" t="s">
        <v>130</v>
      </c>
      <c r="G26" s="1">
        <v>30079</v>
      </c>
      <c r="R26" s="1">
        <v>25090</v>
      </c>
      <c r="V26" s="1">
        <v>25000</v>
      </c>
      <c r="Y26" s="1">
        <v>25000</v>
      </c>
      <c r="Z26" s="1">
        <v>60000</v>
      </c>
      <c r="AG26" s="1">
        <v>27788</v>
      </c>
      <c r="AM26" s="1">
        <v>59620</v>
      </c>
      <c r="AO26" s="1">
        <v>49999</v>
      </c>
      <c r="AV26" s="1">
        <v>25000</v>
      </c>
      <c r="AX26" s="1">
        <v>26000</v>
      </c>
      <c r="BA26" s="1">
        <v>42050</v>
      </c>
      <c r="BB26" s="1">
        <v>70000</v>
      </c>
      <c r="BE26" s="1">
        <v>34374</v>
      </c>
      <c r="BI26" s="1">
        <f t="shared" si="4"/>
        <v>500000</v>
      </c>
    </row>
    <row r="27" spans="1:67" x14ac:dyDescent="0.25">
      <c r="A27" t="s">
        <v>131</v>
      </c>
      <c r="B27" s="1">
        <f t="shared" ref="B27:AI27" si="5">SUM(B23:B26)</f>
        <v>1062852</v>
      </c>
      <c r="C27" s="1">
        <f t="shared" si="5"/>
        <v>874430</v>
      </c>
      <c r="D27" s="1">
        <f t="shared" si="5"/>
        <v>753653</v>
      </c>
      <c r="E27" s="1">
        <f t="shared" si="5"/>
        <v>396261</v>
      </c>
      <c r="F27" s="1">
        <f t="shared" si="5"/>
        <v>1401982</v>
      </c>
      <c r="G27" s="1">
        <f t="shared" si="5"/>
        <v>3235072</v>
      </c>
      <c r="H27" s="1">
        <f t="shared" si="5"/>
        <v>956036</v>
      </c>
      <c r="I27" s="1">
        <f t="shared" si="5"/>
        <v>840850</v>
      </c>
      <c r="J27" s="1">
        <f t="shared" si="5"/>
        <v>525363</v>
      </c>
      <c r="K27" s="1">
        <f t="shared" si="5"/>
        <v>528259</v>
      </c>
      <c r="L27" s="1">
        <f t="shared" si="5"/>
        <v>1093987</v>
      </c>
      <c r="N27" s="1">
        <f t="shared" si="5"/>
        <v>911700</v>
      </c>
      <c r="O27" s="1">
        <f t="shared" si="5"/>
        <v>409123</v>
      </c>
      <c r="P27" s="1">
        <f t="shared" si="5"/>
        <v>609121</v>
      </c>
      <c r="Q27" s="1">
        <f t="shared" si="5"/>
        <v>847323</v>
      </c>
      <c r="R27" s="1">
        <f t="shared" si="5"/>
        <v>897714</v>
      </c>
      <c r="S27" s="1">
        <f t="shared" si="5"/>
        <v>1143967</v>
      </c>
      <c r="T27" s="1">
        <f t="shared" si="5"/>
        <v>916256</v>
      </c>
      <c r="U27" s="1">
        <f t="shared" si="5"/>
        <v>897553</v>
      </c>
      <c r="V27" s="1">
        <f t="shared" si="5"/>
        <v>839086</v>
      </c>
      <c r="W27" s="1">
        <f t="shared" si="5"/>
        <v>984187</v>
      </c>
      <c r="Y27" s="1">
        <f t="shared" si="5"/>
        <v>994162</v>
      </c>
      <c r="Z27" s="1">
        <f t="shared" si="5"/>
        <v>857797</v>
      </c>
      <c r="AA27" s="1">
        <f t="shared" si="5"/>
        <v>887437</v>
      </c>
      <c r="AB27" s="1">
        <f t="shared" si="5"/>
        <v>1448061</v>
      </c>
      <c r="AC27" s="1">
        <f t="shared" si="5"/>
        <v>1441615</v>
      </c>
      <c r="AD27" s="1">
        <f t="shared" si="5"/>
        <v>935318</v>
      </c>
      <c r="AE27" s="1">
        <f t="shared" si="5"/>
        <v>410831</v>
      </c>
      <c r="AF27" s="1">
        <f t="shared" si="5"/>
        <v>744076</v>
      </c>
      <c r="AG27" s="1">
        <f t="shared" si="5"/>
        <v>1326747</v>
      </c>
      <c r="AH27" s="1">
        <f t="shared" si="5"/>
        <v>986852</v>
      </c>
      <c r="AI27" s="1">
        <f t="shared" si="5"/>
        <v>888553</v>
      </c>
      <c r="AJ27" s="1">
        <f t="shared" ref="AJ27:BI27" si="6">SUM(AJ23:AJ26)</f>
        <v>1028434</v>
      </c>
      <c r="AK27" s="1">
        <f t="shared" si="6"/>
        <v>620601</v>
      </c>
      <c r="AL27" s="1">
        <f t="shared" si="6"/>
        <v>924712</v>
      </c>
      <c r="AM27" s="1">
        <f t="shared" si="6"/>
        <v>1242956</v>
      </c>
      <c r="AN27" s="1">
        <f t="shared" si="6"/>
        <v>924023</v>
      </c>
      <c r="AO27" s="1">
        <f t="shared" si="6"/>
        <v>1529047</v>
      </c>
      <c r="AP27" s="1">
        <f t="shared" si="6"/>
        <v>1105792</v>
      </c>
      <c r="AQ27" s="1">
        <f t="shared" si="6"/>
        <v>1773143</v>
      </c>
      <c r="AR27" s="1">
        <f t="shared" si="6"/>
        <v>1165606</v>
      </c>
      <c r="AT27" s="1">
        <f t="shared" si="6"/>
        <v>1180742</v>
      </c>
      <c r="AU27" s="1">
        <f t="shared" si="6"/>
        <v>645073</v>
      </c>
      <c r="AV27" s="1">
        <f t="shared" si="6"/>
        <v>657581</v>
      </c>
      <c r="AW27" s="1">
        <f t="shared" si="6"/>
        <v>813354</v>
      </c>
      <c r="AX27" s="1">
        <f t="shared" si="6"/>
        <v>1198929</v>
      </c>
      <c r="AY27" s="1">
        <f t="shared" si="6"/>
        <v>850121</v>
      </c>
      <c r="AZ27" s="1">
        <f t="shared" si="6"/>
        <v>1334890</v>
      </c>
      <c r="BA27" s="1">
        <f t="shared" si="6"/>
        <v>814751</v>
      </c>
      <c r="BB27" s="1">
        <f t="shared" si="6"/>
        <v>965410</v>
      </c>
      <c r="BC27" s="1">
        <f t="shared" si="6"/>
        <v>415116</v>
      </c>
      <c r="BD27" s="1">
        <f t="shared" si="6"/>
        <v>574035</v>
      </c>
      <c r="BE27" s="1">
        <f t="shared" si="6"/>
        <v>1670724</v>
      </c>
      <c r="BF27" s="1">
        <f t="shared" si="6"/>
        <v>1484563</v>
      </c>
      <c r="BG27" s="1">
        <f t="shared" si="6"/>
        <v>706621</v>
      </c>
      <c r="BH27" s="1">
        <f t="shared" si="6"/>
        <v>847655</v>
      </c>
      <c r="BI27" s="1">
        <f t="shared" si="6"/>
        <v>56410000</v>
      </c>
    </row>
    <row r="29" spans="1:67" x14ac:dyDescent="0.25">
      <c r="A29" t="s">
        <v>143</v>
      </c>
      <c r="B29" s="1">
        <v>1012989</v>
      </c>
      <c r="C29" s="1">
        <v>822994</v>
      </c>
      <c r="D29" s="1">
        <v>753653</v>
      </c>
      <c r="E29" s="1">
        <v>396261</v>
      </c>
      <c r="F29" s="1">
        <v>857463</v>
      </c>
      <c r="G29" s="1">
        <v>1494237</v>
      </c>
      <c r="H29" s="1">
        <v>885226</v>
      </c>
      <c r="I29" s="1">
        <v>735328</v>
      </c>
      <c r="J29" s="1">
        <v>525363</v>
      </c>
      <c r="K29" s="1">
        <v>528259</v>
      </c>
      <c r="L29" s="1">
        <v>1031832</v>
      </c>
      <c r="M29" s="1">
        <v>412163</v>
      </c>
      <c r="N29" s="1">
        <v>911700</v>
      </c>
      <c r="O29" s="1">
        <v>409123</v>
      </c>
      <c r="P29" s="1">
        <v>574946</v>
      </c>
      <c r="Q29" s="1">
        <v>847323</v>
      </c>
      <c r="R29" s="1">
        <v>732247</v>
      </c>
      <c r="S29" s="1">
        <v>1143967</v>
      </c>
      <c r="T29" s="1">
        <v>916256</v>
      </c>
      <c r="U29" s="1">
        <v>840853</v>
      </c>
      <c r="V29" s="1">
        <v>814086</v>
      </c>
      <c r="W29" s="1">
        <v>828745</v>
      </c>
      <c r="X29" s="8"/>
      <c r="Y29" s="1">
        <v>917267</v>
      </c>
      <c r="Z29" s="1">
        <v>797797</v>
      </c>
      <c r="AA29" s="1">
        <v>709073</v>
      </c>
      <c r="AB29" s="1">
        <v>1113482</v>
      </c>
      <c r="AC29" s="1">
        <v>942015</v>
      </c>
      <c r="AD29" s="1">
        <v>935318</v>
      </c>
      <c r="AE29" s="1">
        <v>410831</v>
      </c>
      <c r="AF29" s="1">
        <v>744076</v>
      </c>
      <c r="AG29" s="1">
        <v>785524</v>
      </c>
      <c r="AH29" s="1">
        <v>926191</v>
      </c>
      <c r="AI29" s="1">
        <v>681159</v>
      </c>
      <c r="AJ29" s="1">
        <v>785936</v>
      </c>
      <c r="AK29" s="1">
        <v>620601</v>
      </c>
      <c r="AL29" s="1">
        <v>924712</v>
      </c>
      <c r="AM29" s="1">
        <v>788228</v>
      </c>
      <c r="AN29" s="1">
        <v>746195</v>
      </c>
      <c r="AO29" s="1">
        <v>1361068</v>
      </c>
      <c r="AP29" s="1">
        <v>1105792</v>
      </c>
      <c r="AQ29" s="1">
        <v>830450</v>
      </c>
      <c r="AR29" s="1">
        <v>865313</v>
      </c>
      <c r="AS29" s="1">
        <v>238867</v>
      </c>
      <c r="AT29" s="1">
        <v>1180742</v>
      </c>
      <c r="AU29" s="1">
        <v>645073</v>
      </c>
      <c r="AV29" s="1">
        <v>578930</v>
      </c>
      <c r="AW29" s="1">
        <v>760511</v>
      </c>
      <c r="AX29" s="1">
        <v>704654</v>
      </c>
      <c r="AY29" s="1">
        <v>850121</v>
      </c>
      <c r="AZ29" s="1">
        <v>1334890</v>
      </c>
      <c r="BA29" s="1">
        <v>772701</v>
      </c>
      <c r="BB29" s="1">
        <v>895410</v>
      </c>
      <c r="BC29" s="1">
        <v>415116</v>
      </c>
      <c r="BD29" s="1">
        <v>574035</v>
      </c>
      <c r="BE29" s="1">
        <v>923158</v>
      </c>
      <c r="BF29" s="1">
        <v>950373</v>
      </c>
      <c r="BG29" s="1">
        <v>706621</v>
      </c>
      <c r="BH29" s="1">
        <v>688889</v>
      </c>
      <c r="BI29" s="1">
        <f>SUM(B29:BH29)</f>
        <v>46686133</v>
      </c>
      <c r="BJ29" s="1">
        <v>46925000</v>
      </c>
      <c r="BK29" s="8">
        <v>238867</v>
      </c>
      <c r="BL29" s="7" t="s">
        <v>148</v>
      </c>
    </row>
    <row r="30" spans="1:67" s="9" customFormat="1" x14ac:dyDescent="0.25">
      <c r="A30" s="9" t="s">
        <v>144</v>
      </c>
      <c r="B30" s="10">
        <v>47618</v>
      </c>
      <c r="C30" s="10">
        <v>49141</v>
      </c>
      <c r="D30" s="10"/>
      <c r="E30" s="10"/>
      <c r="F30" s="10">
        <v>522593</v>
      </c>
      <c r="G30" s="10">
        <v>1609545</v>
      </c>
      <c r="H30" s="10">
        <v>67899</v>
      </c>
      <c r="I30" s="10">
        <v>100848</v>
      </c>
      <c r="J30" s="10"/>
      <c r="K30" s="10"/>
      <c r="L30" s="10">
        <v>59519</v>
      </c>
      <c r="M30" s="10"/>
      <c r="N30" s="10"/>
      <c r="O30" s="10"/>
      <c r="P30" s="10"/>
      <c r="Q30" s="10"/>
      <c r="R30" s="10">
        <v>134595</v>
      </c>
      <c r="S30" s="10"/>
      <c r="T30" s="10"/>
      <c r="U30" s="10">
        <v>54237</v>
      </c>
      <c r="V30" s="10"/>
      <c r="W30" s="10">
        <v>198662</v>
      </c>
      <c r="X30" s="10"/>
      <c r="Y30" s="10">
        <v>49585</v>
      </c>
      <c r="Z30" s="10"/>
      <c r="AA30" s="10">
        <v>170714</v>
      </c>
      <c r="AB30" s="10">
        <v>319982</v>
      </c>
      <c r="AC30" s="10">
        <v>529962</v>
      </c>
      <c r="AD30" s="10"/>
      <c r="AE30" s="10"/>
      <c r="AF30" s="10"/>
      <c r="AG30" s="10">
        <v>492496</v>
      </c>
      <c r="AH30" s="10">
        <v>58072</v>
      </c>
      <c r="AI30" s="10">
        <v>198821</v>
      </c>
      <c r="AJ30" s="10">
        <v>232150</v>
      </c>
      <c r="AK30" s="10"/>
      <c r="AL30" s="10"/>
      <c r="AM30" s="10">
        <v>496113</v>
      </c>
      <c r="AN30" s="10">
        <v>170194</v>
      </c>
      <c r="AO30" s="10">
        <v>112910</v>
      </c>
      <c r="AP30" s="10"/>
      <c r="AQ30" s="10">
        <v>819571</v>
      </c>
      <c r="AR30" s="10">
        <v>339739</v>
      </c>
      <c r="AS30" s="10"/>
      <c r="AT30" s="10"/>
      <c r="AU30" s="10"/>
      <c r="AV30" s="10">
        <v>51286</v>
      </c>
      <c r="AW30" s="10">
        <v>50503</v>
      </c>
      <c r="AX30" s="10">
        <v>448768</v>
      </c>
      <c r="AY30" s="10"/>
      <c r="AZ30" s="10"/>
      <c r="BA30" s="10"/>
      <c r="BB30" s="10"/>
      <c r="BC30" s="10"/>
      <c r="BD30" s="10"/>
      <c r="BE30" s="10">
        <v>731018</v>
      </c>
      <c r="BF30" s="10">
        <v>511269</v>
      </c>
      <c r="BG30" s="10"/>
      <c r="BH30" s="10">
        <v>152398</v>
      </c>
      <c r="BI30" s="10">
        <f t="shared" ref="BI30:BI32" si="7">SUM(B30:BH30)</f>
        <v>8780208</v>
      </c>
      <c r="BJ30" s="10"/>
      <c r="BK30" s="11"/>
      <c r="BL30" s="13"/>
    </row>
    <row r="31" spans="1:67" x14ac:dyDescent="0.25">
      <c r="A31" t="s">
        <v>145</v>
      </c>
      <c r="B31" s="1">
        <v>135952</v>
      </c>
      <c r="G31" s="1">
        <v>74711</v>
      </c>
      <c r="R31" s="1">
        <v>60000</v>
      </c>
      <c r="AA31" s="1">
        <v>39926</v>
      </c>
      <c r="AG31" s="1">
        <v>39985</v>
      </c>
      <c r="AH31" s="1">
        <v>37672</v>
      </c>
      <c r="AQ31" s="1">
        <v>64664</v>
      </c>
      <c r="BE31" s="1">
        <v>79235</v>
      </c>
      <c r="BI31" s="1">
        <f t="shared" si="7"/>
        <v>532145</v>
      </c>
      <c r="BJ31" s="1"/>
    </row>
    <row r="32" spans="1:67" x14ac:dyDescent="0.25">
      <c r="A32" t="s">
        <v>146</v>
      </c>
      <c r="B32" s="1">
        <v>33153</v>
      </c>
      <c r="G32" s="1">
        <v>127000</v>
      </c>
      <c r="Z32" s="1">
        <v>47000</v>
      </c>
      <c r="AC32" s="1">
        <v>60000</v>
      </c>
      <c r="AG32" s="1">
        <v>56000</v>
      </c>
      <c r="AH32" s="1">
        <v>70000</v>
      </c>
      <c r="AO32" s="1">
        <v>46000</v>
      </c>
      <c r="BB32" s="1">
        <v>3847</v>
      </c>
      <c r="BF32" s="1">
        <v>57000</v>
      </c>
      <c r="BI32" s="1">
        <f t="shared" si="7"/>
        <v>500000</v>
      </c>
      <c r="BJ32" s="1"/>
    </row>
    <row r="33" spans="1:64" x14ac:dyDescent="0.25">
      <c r="A33" t="s">
        <v>147</v>
      </c>
      <c r="B33" s="1">
        <f>SUM(B29:B32)</f>
        <v>1229712</v>
      </c>
      <c r="C33" s="1">
        <f t="shared" ref="C33:BH33" si="8">SUM(C29:C32)</f>
        <v>872135</v>
      </c>
      <c r="D33" s="1">
        <f t="shared" si="8"/>
        <v>753653</v>
      </c>
      <c r="E33" s="1">
        <f t="shared" si="8"/>
        <v>396261</v>
      </c>
      <c r="F33" s="1">
        <f t="shared" si="8"/>
        <v>1380056</v>
      </c>
      <c r="G33" s="1">
        <f t="shared" si="8"/>
        <v>3305493</v>
      </c>
      <c r="H33" s="1">
        <f t="shared" si="8"/>
        <v>953125</v>
      </c>
      <c r="I33" s="1">
        <f t="shared" si="8"/>
        <v>836176</v>
      </c>
      <c r="J33" s="1">
        <f t="shared" si="8"/>
        <v>525363</v>
      </c>
      <c r="K33" s="1">
        <f t="shared" si="8"/>
        <v>528259</v>
      </c>
      <c r="L33" s="1">
        <f t="shared" si="8"/>
        <v>1091351</v>
      </c>
      <c r="M33" s="1">
        <f t="shared" si="8"/>
        <v>412163</v>
      </c>
      <c r="N33" s="1">
        <f t="shared" si="8"/>
        <v>911700</v>
      </c>
      <c r="O33" s="1">
        <f t="shared" si="8"/>
        <v>409123</v>
      </c>
      <c r="P33" s="1">
        <f t="shared" si="8"/>
        <v>574946</v>
      </c>
      <c r="Q33" s="1">
        <f t="shared" si="8"/>
        <v>847323</v>
      </c>
      <c r="R33" s="1">
        <f t="shared" si="8"/>
        <v>926842</v>
      </c>
      <c r="S33" s="1">
        <f t="shared" si="8"/>
        <v>1143967</v>
      </c>
      <c r="T33" s="1">
        <f t="shared" si="8"/>
        <v>916256</v>
      </c>
      <c r="U33" s="1">
        <f t="shared" si="8"/>
        <v>895090</v>
      </c>
      <c r="V33" s="1">
        <f t="shared" si="8"/>
        <v>814086</v>
      </c>
      <c r="W33" s="1">
        <f t="shared" si="8"/>
        <v>1027407</v>
      </c>
      <c r="X33" s="1">
        <f t="shared" si="8"/>
        <v>0</v>
      </c>
      <c r="Y33" s="1">
        <f t="shared" si="8"/>
        <v>966852</v>
      </c>
      <c r="Z33" s="1">
        <f t="shared" si="8"/>
        <v>844797</v>
      </c>
      <c r="AA33" s="1">
        <f t="shared" si="8"/>
        <v>919713</v>
      </c>
      <c r="AB33" s="1">
        <f t="shared" si="8"/>
        <v>1433464</v>
      </c>
      <c r="AC33" s="1">
        <f t="shared" si="8"/>
        <v>1531977</v>
      </c>
      <c r="AD33" s="1">
        <f t="shared" si="8"/>
        <v>935318</v>
      </c>
      <c r="AE33" s="1">
        <f t="shared" si="8"/>
        <v>410831</v>
      </c>
      <c r="AF33" s="1">
        <f t="shared" si="8"/>
        <v>744076</v>
      </c>
      <c r="AG33" s="1">
        <f t="shared" si="8"/>
        <v>1374005</v>
      </c>
      <c r="AH33" s="1">
        <f t="shared" si="8"/>
        <v>1091935</v>
      </c>
      <c r="AI33" s="1">
        <f t="shared" si="8"/>
        <v>879980</v>
      </c>
      <c r="AJ33" s="1">
        <f t="shared" si="8"/>
        <v>1018086</v>
      </c>
      <c r="AK33" s="1">
        <f t="shared" si="8"/>
        <v>620601</v>
      </c>
      <c r="AL33" s="1">
        <f t="shared" si="8"/>
        <v>924712</v>
      </c>
      <c r="AM33" s="1">
        <f t="shared" si="8"/>
        <v>1284341</v>
      </c>
      <c r="AN33" s="1">
        <f t="shared" si="8"/>
        <v>916389</v>
      </c>
      <c r="AO33" s="1">
        <f t="shared" si="8"/>
        <v>1519978</v>
      </c>
      <c r="AP33" s="1">
        <f t="shared" si="8"/>
        <v>1105792</v>
      </c>
      <c r="AQ33" s="1">
        <f t="shared" si="8"/>
        <v>1714685</v>
      </c>
      <c r="AR33" s="1">
        <f t="shared" si="8"/>
        <v>1205052</v>
      </c>
      <c r="AS33" s="1">
        <f t="shared" si="8"/>
        <v>238867</v>
      </c>
      <c r="AT33" s="1">
        <f t="shared" si="8"/>
        <v>1180742</v>
      </c>
      <c r="AU33" s="1">
        <f t="shared" si="8"/>
        <v>645073</v>
      </c>
      <c r="AV33" s="1">
        <f t="shared" si="8"/>
        <v>630216</v>
      </c>
      <c r="AW33" s="1">
        <f t="shared" si="8"/>
        <v>811014</v>
      </c>
      <c r="AX33" s="1">
        <f t="shared" si="8"/>
        <v>1153422</v>
      </c>
      <c r="AY33" s="1">
        <f t="shared" si="8"/>
        <v>850121</v>
      </c>
      <c r="AZ33" s="1">
        <f t="shared" si="8"/>
        <v>1334890</v>
      </c>
      <c r="BA33" s="1">
        <f t="shared" si="8"/>
        <v>772701</v>
      </c>
      <c r="BB33" s="1">
        <f t="shared" si="8"/>
        <v>899257</v>
      </c>
      <c r="BC33" s="1">
        <f t="shared" si="8"/>
        <v>415116</v>
      </c>
      <c r="BD33" s="1">
        <f t="shared" si="8"/>
        <v>574035</v>
      </c>
      <c r="BE33" s="1">
        <f t="shared" si="8"/>
        <v>1733411</v>
      </c>
      <c r="BF33" s="1">
        <f t="shared" si="8"/>
        <v>1518642</v>
      </c>
      <c r="BG33" s="1">
        <f t="shared" si="8"/>
        <v>706621</v>
      </c>
      <c r="BH33" s="1">
        <f t="shared" si="8"/>
        <v>841287</v>
      </c>
      <c r="BI33" s="1">
        <f t="shared" ref="BI33" si="9">SUM(BI27:BI32)</f>
        <v>112908486</v>
      </c>
    </row>
    <row r="35" spans="1:64" ht="29.25" customHeight="1" x14ac:dyDescent="0.25">
      <c r="A35" t="s">
        <v>150</v>
      </c>
      <c r="B35" s="1">
        <f>'[1]Preservation Grants'!B30</f>
        <v>1012989</v>
      </c>
      <c r="C35" s="1">
        <f>'[1]Preservation Grants'!C30</f>
        <v>822994</v>
      </c>
      <c r="D35" s="1">
        <f>'[1]Preservation Grants'!D30</f>
        <v>753653</v>
      </c>
      <c r="E35" s="1">
        <f>'[1]Preservation Grants'!E30</f>
        <v>396261</v>
      </c>
      <c r="F35" s="1">
        <f>'[1]Preservation Grants'!F30</f>
        <v>857463</v>
      </c>
      <c r="G35" s="1">
        <f>'[1]Preservation Grants'!G30</f>
        <v>1494237</v>
      </c>
      <c r="H35" s="1">
        <f>'[1]Preservation Grants'!H30</f>
        <v>885226</v>
      </c>
      <c r="I35" s="1">
        <f>'[1]Preservation Grants'!I30</f>
        <v>735328</v>
      </c>
      <c r="J35" s="1">
        <f>'[1]Preservation Grants'!J30</f>
        <v>525363</v>
      </c>
      <c r="K35" s="1">
        <f>'[1]Preservation Grants'!K30</f>
        <v>528259</v>
      </c>
      <c r="L35" s="1">
        <f>'[1]Preservation Grants'!L30</f>
        <v>1031832</v>
      </c>
      <c r="M35" s="10">
        <v>412163</v>
      </c>
      <c r="N35" s="1">
        <f>'[1]Preservation Grants'!M30</f>
        <v>911700</v>
      </c>
      <c r="O35" s="1">
        <f>'[1]Preservation Grants'!N30</f>
        <v>409123</v>
      </c>
      <c r="P35" s="1">
        <f>'[1]Preservation Grants'!O30</f>
        <v>574946</v>
      </c>
      <c r="Q35" s="1">
        <f>'[1]Preservation Grants'!P30</f>
        <v>847323</v>
      </c>
      <c r="R35" s="1">
        <f>'[1]Preservation Grants'!Q30</f>
        <v>732247</v>
      </c>
      <c r="S35" s="1">
        <f>'[1]Preservation Grants'!R30</f>
        <v>1143967</v>
      </c>
      <c r="T35" s="1">
        <f>'[1]Preservation Grants'!S30</f>
        <v>916256</v>
      </c>
      <c r="U35" s="1">
        <f>'[1]Preservation Grants'!T30</f>
        <v>840853</v>
      </c>
      <c r="V35" s="1">
        <f>'[1]Preservation Grants'!U30</f>
        <v>814086</v>
      </c>
      <c r="W35" s="1">
        <f>'[1]Preservation Grants'!V30</f>
        <v>828745</v>
      </c>
      <c r="X35" s="10">
        <v>238867</v>
      </c>
      <c r="Y35" s="1">
        <f>'[1]Preservation Grants'!W30</f>
        <v>917267</v>
      </c>
      <c r="Z35" s="1">
        <f>'[1]Preservation Grants'!X30</f>
        <v>797797</v>
      </c>
      <c r="AA35" s="1">
        <f>'[1]Preservation Grants'!Y30</f>
        <v>709073</v>
      </c>
      <c r="AB35" s="1">
        <f>'[1]Preservation Grants'!Z30</f>
        <v>1113482</v>
      </c>
      <c r="AC35" s="1">
        <f>'[1]Preservation Grants'!AA30</f>
        <v>942015</v>
      </c>
      <c r="AD35" s="1">
        <f>'[1]Preservation Grants'!AB30</f>
        <v>935318</v>
      </c>
      <c r="AE35" s="1">
        <f>'[1]Preservation Grants'!AC30</f>
        <v>410831</v>
      </c>
      <c r="AF35" s="1">
        <f>'[1]Preservation Grants'!AD30</f>
        <v>744076</v>
      </c>
      <c r="AG35" s="1">
        <f>'[1]Preservation Grants'!AE30</f>
        <v>785524</v>
      </c>
      <c r="AH35" s="1">
        <f>'[1]Preservation Grants'!AF30</f>
        <v>926191</v>
      </c>
      <c r="AI35" s="1">
        <f>'[1]Preservation Grants'!AG30</f>
        <v>681159</v>
      </c>
      <c r="AJ35" s="1">
        <f>'[1]Preservation Grants'!AH30</f>
        <v>785936</v>
      </c>
      <c r="AK35" s="1">
        <f>'[1]Preservation Grants'!AI30</f>
        <v>620601</v>
      </c>
      <c r="AL35" s="1">
        <f>'[1]Preservation Grants'!AJ30</f>
        <v>924712</v>
      </c>
      <c r="AM35" s="1">
        <f>'[1]Preservation Grants'!AK30</f>
        <v>788228</v>
      </c>
      <c r="AN35" s="1">
        <f>'[1]Preservation Grants'!AL30</f>
        <v>746195</v>
      </c>
      <c r="AO35" s="1">
        <f>'[1]Preservation Grants'!AM30</f>
        <v>1361068</v>
      </c>
      <c r="AP35" s="1">
        <f>'[1]Preservation Grants'!AN30</f>
        <v>1105792</v>
      </c>
      <c r="AQ35" s="1">
        <f>'[1]Preservation Grants'!AO30</f>
        <v>830450</v>
      </c>
      <c r="AR35" s="1">
        <f>'[1]Preservation Grants'!AP30</f>
        <v>865313</v>
      </c>
      <c r="AS35" s="10">
        <v>238867</v>
      </c>
      <c r="AT35" s="1">
        <f>'[1]Preservation Grants'!AQ30</f>
        <v>1180742</v>
      </c>
      <c r="AU35" s="1">
        <f>'[1]Preservation Grants'!AR30</f>
        <v>645073</v>
      </c>
      <c r="AV35" s="1">
        <f>'[1]Preservation Grants'!AS30</f>
        <v>578930</v>
      </c>
      <c r="AW35" s="1">
        <f>'[1]Preservation Grants'!AT30</f>
        <v>760511</v>
      </c>
      <c r="AX35" s="1">
        <f>'[1]Preservation Grants'!AU30</f>
        <v>704654</v>
      </c>
      <c r="AY35" s="1">
        <f>'[1]Preservation Grants'!AV30</f>
        <v>850121</v>
      </c>
      <c r="AZ35" s="1">
        <f>'[1]Preservation Grants'!AW30</f>
        <v>1334890</v>
      </c>
      <c r="BA35" s="1">
        <f>'[1]Preservation Grants'!AX30</f>
        <v>772701</v>
      </c>
      <c r="BB35" s="1">
        <f>'[1]Preservation Grants'!AY30</f>
        <v>895410</v>
      </c>
      <c r="BC35" s="1">
        <f>'[1]Preservation Grants'!AZ30</f>
        <v>415116</v>
      </c>
      <c r="BD35" s="1">
        <f>'[1]Preservation Grants'!BA30</f>
        <v>574035</v>
      </c>
      <c r="BE35" s="1">
        <f>'[1]Preservation Grants'!BB30</f>
        <v>923158</v>
      </c>
      <c r="BF35" s="1">
        <f>'[1]Preservation Grants'!BC30</f>
        <v>950373</v>
      </c>
      <c r="BG35" s="1">
        <f>'[1]Preservation Grants'!BD30</f>
        <v>706621</v>
      </c>
      <c r="BH35" s="1">
        <f>'[1]Preservation Grants'!BE30</f>
        <v>688889</v>
      </c>
      <c r="BI35" s="1">
        <f>SUM(B35:BH35)</f>
        <v>46925000</v>
      </c>
    </row>
    <row r="36" spans="1:64" ht="29.25" customHeight="1" x14ac:dyDescent="0.25">
      <c r="A36" s="9" t="s">
        <v>151</v>
      </c>
      <c r="B36" s="1">
        <f>'[1]Preservation Grants'!B31</f>
        <v>50134</v>
      </c>
      <c r="C36" s="1">
        <f>'[1]Preservation Grants'!C31</f>
        <v>51759</v>
      </c>
      <c r="D36" s="1">
        <f>'[1]Preservation Grants'!D31</f>
        <v>0</v>
      </c>
      <c r="E36" s="1">
        <f>'[1]Preservation Grants'!E31</f>
        <v>0</v>
      </c>
      <c r="F36" s="1">
        <f>'[1]Preservation Grants'!F31</f>
        <v>552876</v>
      </c>
      <c r="G36" s="1">
        <f>'[1]Preservation Grants'!G31</f>
        <v>1806897</v>
      </c>
      <c r="H36" s="1">
        <f>'[1]Preservation Grants'!H31</f>
        <v>71773</v>
      </c>
      <c r="I36" s="1">
        <f>'[1]Preservation Grants'!I31</f>
        <v>106257</v>
      </c>
      <c r="J36" s="1">
        <f>'[1]Preservation Grants'!J31</f>
        <v>0</v>
      </c>
      <c r="K36" s="1">
        <f>'[1]Preservation Grants'!K31</f>
        <v>0</v>
      </c>
      <c r="L36" s="1">
        <f>'[1]Preservation Grants'!L31</f>
        <v>62832</v>
      </c>
      <c r="M36" s="10">
        <v>0</v>
      </c>
      <c r="N36" s="1">
        <f>'[1]Preservation Grants'!M31</f>
        <v>0</v>
      </c>
      <c r="O36" s="1">
        <f>'[1]Preservation Grants'!N31</f>
        <v>0</v>
      </c>
      <c r="P36" s="1">
        <f>'[1]Preservation Grants'!O31</f>
        <v>0</v>
      </c>
      <c r="Q36" s="1">
        <f>'[1]Preservation Grants'!P31</f>
        <v>0</v>
      </c>
      <c r="R36" s="1">
        <f>'[1]Preservation Grants'!Q31</f>
        <v>142263</v>
      </c>
      <c r="S36" s="1">
        <f>'[1]Preservation Grants'!R31</f>
        <v>0</v>
      </c>
      <c r="T36" s="1">
        <f>'[1]Preservation Grants'!S31</f>
        <v>0</v>
      </c>
      <c r="U36" s="1">
        <f>'[1]Preservation Grants'!T31</f>
        <v>57197</v>
      </c>
      <c r="V36" s="1">
        <f>'[1]Preservation Grants'!U31</f>
        <v>0</v>
      </c>
      <c r="W36" s="1">
        <f>'[1]Preservation Grants'!V31</f>
        <v>209276</v>
      </c>
      <c r="X36" s="10">
        <v>0</v>
      </c>
      <c r="Y36" s="1">
        <f>'[1]Preservation Grants'!W31</f>
        <v>52233</v>
      </c>
      <c r="Z36" s="1">
        <f>'[1]Preservation Grants'!X31</f>
        <v>0</v>
      </c>
      <c r="AA36" s="1">
        <f>'[1]Preservation Grants'!Y31</f>
        <v>180128</v>
      </c>
      <c r="AB36" s="1">
        <f>'[1]Preservation Grants'!Z31</f>
        <v>392732</v>
      </c>
      <c r="AC36" s="1">
        <f>'[1]Preservation Grants'!AA31</f>
        <v>632703</v>
      </c>
      <c r="AD36" s="1">
        <f>'[1]Preservation Grants'!AB31</f>
        <v>0</v>
      </c>
      <c r="AE36" s="1">
        <f>'[1]Preservation Grants'!AC31</f>
        <v>0</v>
      </c>
      <c r="AF36" s="1">
        <f>'[1]Preservation Grants'!AD31</f>
        <v>0</v>
      </c>
      <c r="AG36" s="1">
        <f>'[1]Preservation Grants'!AE31</f>
        <v>520765</v>
      </c>
      <c r="AH36" s="1">
        <f>'[1]Preservation Grants'!AF31</f>
        <v>61289</v>
      </c>
      <c r="AI36" s="1">
        <f>'[1]Preservation Grants'!AG31</f>
        <v>210115</v>
      </c>
      <c r="AJ36" s="1">
        <f>'[1]Preservation Grants'!AH31</f>
        <v>245006</v>
      </c>
      <c r="AK36" s="1">
        <f>'[1]Preservation Grants'!AI31</f>
        <v>0</v>
      </c>
      <c r="AL36" s="1">
        <f>'[1]Preservation Grants'!AJ31</f>
        <v>0</v>
      </c>
      <c r="AM36" s="1">
        <f>'[1]Preservation Grants'!AK31</f>
        <v>652497</v>
      </c>
      <c r="AN36" s="1">
        <f>'[1]Preservation Grants'!AL31</f>
        <v>179573</v>
      </c>
      <c r="AO36" s="1">
        <f>'[1]Preservation Grants'!AM31</f>
        <v>119126</v>
      </c>
      <c r="AP36" s="1">
        <f>'[1]Preservation Grants'!AN31</f>
        <v>0</v>
      </c>
      <c r="AQ36" s="1">
        <f>'[1]Preservation Grants'!AO31</f>
        <v>1025399</v>
      </c>
      <c r="AR36" s="1">
        <f>'[1]Preservation Grants'!AP31</f>
        <v>358455</v>
      </c>
      <c r="AS36" s="10">
        <v>0</v>
      </c>
      <c r="AT36" s="1">
        <f>'[1]Preservation Grants'!AQ31</f>
        <v>0</v>
      </c>
      <c r="AU36" s="1">
        <f>'[1]Preservation Grants'!AR31</f>
        <v>0</v>
      </c>
      <c r="AV36" s="1">
        <f>'[1]Preservation Grants'!AS31</f>
        <v>54048</v>
      </c>
      <c r="AW36" s="1">
        <f>'[1]Preservation Grants'!AT31</f>
        <v>53213</v>
      </c>
      <c r="AX36" s="1">
        <f>'[1]Preservation Grants'!AU31</f>
        <v>406288</v>
      </c>
      <c r="AY36" s="1">
        <f>'[1]Preservation Grants'!AV31</f>
        <v>0</v>
      </c>
      <c r="AZ36" s="1">
        <f>'[1]Preservation Grants'!AW31</f>
        <v>0</v>
      </c>
      <c r="BA36" s="1">
        <f>'[1]Preservation Grants'!AX31</f>
        <v>0</v>
      </c>
      <c r="BB36" s="1">
        <f>'[1]Preservation Grants'!AY31</f>
        <v>0</v>
      </c>
      <c r="BC36" s="1">
        <f>'[1]Preservation Grants'!AZ31</f>
        <v>0</v>
      </c>
      <c r="BD36" s="1">
        <f>'[1]Preservation Grants'!BA31</f>
        <v>0</v>
      </c>
      <c r="BE36" s="1">
        <f>'[1]Preservation Grants'!BB31</f>
        <v>824664</v>
      </c>
      <c r="BF36" s="1">
        <f>'[1]Preservation Grants'!BC31</f>
        <v>539452</v>
      </c>
      <c r="BG36" s="1">
        <f>'[1]Preservation Grants'!BD31</f>
        <v>0</v>
      </c>
      <c r="BH36" s="1">
        <f>'[1]Preservation Grants'!BE31</f>
        <v>161258</v>
      </c>
      <c r="BI36" s="1">
        <f t="shared" ref="BI36:BI39" si="10">SUM(B36:BH36)</f>
        <v>9780208</v>
      </c>
      <c r="BJ36" s="15" t="s">
        <v>157</v>
      </c>
      <c r="BK36" s="15"/>
      <c r="BL36" s="15"/>
    </row>
    <row r="37" spans="1:64" s="9" customFormat="1" ht="47.25" customHeight="1" x14ac:dyDescent="0.25">
      <c r="A37" s="9" t="s">
        <v>152</v>
      </c>
      <c r="B37" s="10">
        <f>'[1]Preservation Grants'!B32</f>
        <v>0</v>
      </c>
      <c r="C37" s="10">
        <f>'[1]Preservation Grants'!C32</f>
        <v>0</v>
      </c>
      <c r="D37" s="10">
        <f>'[1]Preservation Grants'!D32</f>
        <v>0</v>
      </c>
      <c r="E37" s="10">
        <f>'[1]Preservation Grants'!E32</f>
        <v>0</v>
      </c>
      <c r="F37" s="10">
        <f>'[1]Preservation Grants'!F32</f>
        <v>14900</v>
      </c>
      <c r="G37" s="10">
        <f>39911+36369</f>
        <v>76280</v>
      </c>
      <c r="H37" s="10">
        <f>'[1]Preservation Grants'!H32</f>
        <v>0</v>
      </c>
      <c r="I37" s="10">
        <f>'[1]Preservation Grants'!I32</f>
        <v>5848</v>
      </c>
      <c r="J37" s="10">
        <f>'[1]Preservation Grants'!J32</f>
        <v>0</v>
      </c>
      <c r="K37" s="10">
        <f>'[1]Preservation Grants'!K32</f>
        <v>0</v>
      </c>
      <c r="L37" s="10">
        <f>'[1]Preservation Grants'!L32</f>
        <v>48070</v>
      </c>
      <c r="M37" s="10"/>
      <c r="N37" s="10">
        <f>'[1]Preservation Grants'!M32</f>
        <v>0</v>
      </c>
      <c r="O37" s="10">
        <f>'[1]Preservation Grants'!N32</f>
        <v>0</v>
      </c>
      <c r="P37" s="10">
        <f>'[1]Preservation Grants'!O32</f>
        <v>0</v>
      </c>
      <c r="Q37" s="10">
        <f>'[1]Preservation Grants'!P32</f>
        <v>0</v>
      </c>
      <c r="R37" s="10">
        <f>'[1]Preservation Grants'!Q32</f>
        <v>39681</v>
      </c>
      <c r="S37" s="10">
        <f>'[1]Preservation Grants'!R32</f>
        <v>0</v>
      </c>
      <c r="T37" s="10">
        <f>'[1]Preservation Grants'!S32</f>
        <v>0</v>
      </c>
      <c r="U37" s="10">
        <f>'[1]Preservation Grants'!T32</f>
        <v>0</v>
      </c>
      <c r="V37" s="10">
        <f>'[1]Preservation Grants'!U32</f>
        <v>0</v>
      </c>
      <c r="W37" s="10">
        <f>'[1]Preservation Grants'!V32</f>
        <v>0</v>
      </c>
      <c r="X37" s="10"/>
      <c r="Y37" s="10">
        <f>'[1]Preservation Grants'!W32</f>
        <v>0</v>
      </c>
      <c r="Z37" s="10">
        <f>'[1]Preservation Grants'!X32</f>
        <v>0</v>
      </c>
      <c r="AA37" s="10">
        <f>'[1]Preservation Grants'!Y32</f>
        <v>0</v>
      </c>
      <c r="AB37" s="10">
        <f>'[1]Preservation Grants'!Z32</f>
        <v>55091</v>
      </c>
      <c r="AC37" s="10">
        <f>'[1]Preservation Grants'!AA32</f>
        <v>0</v>
      </c>
      <c r="AD37" s="10">
        <f>'[1]Preservation Grants'!AB32</f>
        <v>0</v>
      </c>
      <c r="AE37" s="10">
        <f>'[1]Preservation Grants'!AC32</f>
        <v>0</v>
      </c>
      <c r="AF37" s="10">
        <f>'[1]Preservation Grants'!AD32</f>
        <v>0</v>
      </c>
      <c r="AG37" s="10">
        <f>'[1]Preservation Grants'!AE32</f>
        <v>0</v>
      </c>
      <c r="AH37" s="10">
        <f>'[1]Preservation Grants'!AF32</f>
        <v>0</v>
      </c>
      <c r="AI37" s="10">
        <f>'[1]Preservation Grants'!AG32</f>
        <v>0</v>
      </c>
      <c r="AJ37" s="10">
        <f>'[1]Preservation Grants'!AH32</f>
        <v>0</v>
      </c>
      <c r="AK37" s="10">
        <f>'[1]Preservation Grants'!AI32</f>
        <v>0</v>
      </c>
      <c r="AL37" s="10">
        <f>'[1]Preservation Grants'!AJ32</f>
        <v>0</v>
      </c>
      <c r="AM37" s="10">
        <f>41437+39920+39966</f>
        <v>121323</v>
      </c>
      <c r="AN37" s="10">
        <f>'[1]Preservation Grants'!AL32</f>
        <v>39050</v>
      </c>
      <c r="AO37" s="10">
        <f>'[1]Preservation Grants'!AM32</f>
        <v>0</v>
      </c>
      <c r="AP37" s="10">
        <f>'[1]Preservation Grants'!AN32</f>
        <v>0</v>
      </c>
      <c r="AQ37" s="10">
        <f>36000+29690</f>
        <v>65690</v>
      </c>
      <c r="AR37" s="10">
        <f>25254+40000</f>
        <v>65254</v>
      </c>
      <c r="AS37" s="10"/>
      <c r="AT37" s="10">
        <f>'[1]Preservation Grants'!AQ32</f>
        <v>0</v>
      </c>
      <c r="AU37" s="10">
        <f>'[1]Preservation Grants'!AR32</f>
        <v>0</v>
      </c>
      <c r="AV37" s="10">
        <f>'[1]Preservation Grants'!AS32</f>
        <v>0</v>
      </c>
      <c r="AW37" s="10">
        <f>'[1]Preservation Grants'!AT32</f>
        <v>0</v>
      </c>
      <c r="AX37" s="10">
        <f>'[1]Preservation Grants'!AU32</f>
        <v>0</v>
      </c>
      <c r="AY37" s="10">
        <f>'[1]Preservation Grants'!AV32</f>
        <v>0</v>
      </c>
      <c r="AZ37" s="10">
        <f>'[1]Preservation Grants'!AW32</f>
        <v>0</v>
      </c>
      <c r="BA37" s="10">
        <f>'[1]Preservation Grants'!AX32</f>
        <v>0</v>
      </c>
      <c r="BB37" s="10">
        <f>'[1]Preservation Grants'!AY32</f>
        <v>0</v>
      </c>
      <c r="BC37" s="10">
        <f>'[1]Preservation Grants'!AZ32</f>
        <v>0</v>
      </c>
      <c r="BD37" s="10">
        <f>'[1]Preservation Grants'!BA32</f>
        <v>0</v>
      </c>
      <c r="BE37" s="10">
        <f>'[1]Preservation Grants'!BB32</f>
        <v>0</v>
      </c>
      <c r="BF37" s="10">
        <f>'[1]Preservation Grants'!BC32</f>
        <v>0</v>
      </c>
      <c r="BG37" s="10">
        <f>'[1]Preservation Grants'!BD32</f>
        <v>0</v>
      </c>
      <c r="BH37" s="10">
        <f>'[1]Preservation Grants'!BE32</f>
        <v>0</v>
      </c>
      <c r="BI37" s="10">
        <f t="shared" si="10"/>
        <v>531187</v>
      </c>
      <c r="BJ37" s="15"/>
      <c r="BK37" s="15"/>
      <c r="BL37" s="15"/>
    </row>
    <row r="38" spans="1:64" ht="29.25" customHeight="1" x14ac:dyDescent="0.25">
      <c r="A38" s="9" t="s">
        <v>153</v>
      </c>
      <c r="B38" s="10">
        <f>'[1]Preservation Grants'!B33</f>
        <v>0</v>
      </c>
      <c r="C38" s="10">
        <f>'[1]Preservation Grants'!C33</f>
        <v>33361</v>
      </c>
      <c r="D38" s="10">
        <f>'[1]Preservation Grants'!D33</f>
        <v>0</v>
      </c>
      <c r="E38" s="10">
        <f>'[1]Preservation Grants'!E33</f>
        <v>0</v>
      </c>
      <c r="F38" s="10">
        <f>'[1]Preservation Grants'!F33</f>
        <v>48526</v>
      </c>
      <c r="G38" s="10">
        <f>'[1]Preservation Grants'!G33</f>
        <v>50000</v>
      </c>
      <c r="H38" s="10">
        <f>'[1]Preservation Grants'!H33</f>
        <v>43158</v>
      </c>
      <c r="I38" s="10">
        <f>'[1]Preservation Grants'!I33</f>
        <v>0</v>
      </c>
      <c r="J38" s="10">
        <f>'[1]Preservation Grants'!J33</f>
        <v>50000</v>
      </c>
      <c r="K38" s="10">
        <f>'[1]Preservation Grants'!K33</f>
        <v>0</v>
      </c>
      <c r="L38" s="10">
        <f>'[1]Preservation Grants'!L33</f>
        <v>0</v>
      </c>
      <c r="M38" s="10"/>
      <c r="N38" s="10">
        <f>'[1]Preservation Grants'!M33</f>
        <v>0</v>
      </c>
      <c r="O38" s="10">
        <f>'[1]Preservation Grants'!N33</f>
        <v>0</v>
      </c>
      <c r="P38" s="10">
        <f>'[1]Preservation Grants'!O33</f>
        <v>0</v>
      </c>
      <c r="Q38" s="10">
        <f>'[1]Preservation Grants'!P33</f>
        <v>0</v>
      </c>
      <c r="R38" s="10">
        <f>'[1]Preservation Grants'!Q33</f>
        <v>0</v>
      </c>
      <c r="S38" s="10">
        <f>'[1]Preservation Grants'!R33</f>
        <v>0</v>
      </c>
      <c r="T38" s="10">
        <f>'[1]Preservation Grants'!S33</f>
        <v>0</v>
      </c>
      <c r="U38" s="10">
        <f>'[1]Preservation Grants'!T33</f>
        <v>0</v>
      </c>
      <c r="V38" s="10">
        <f>'[1]Preservation Grants'!U33</f>
        <v>0</v>
      </c>
      <c r="W38" s="10">
        <f>'[1]Preservation Grants'!V33</f>
        <v>0</v>
      </c>
      <c r="X38" s="10"/>
      <c r="Y38" s="10">
        <f>'[1]Preservation Grants'!W33</f>
        <v>0</v>
      </c>
      <c r="Z38" s="10">
        <f>'[1]Preservation Grants'!X33</f>
        <v>0</v>
      </c>
      <c r="AA38" s="10">
        <f>'[1]Preservation Grants'!Y33</f>
        <v>0</v>
      </c>
      <c r="AB38" s="10">
        <f>'[1]Preservation Grants'!Z33</f>
        <v>0</v>
      </c>
      <c r="AC38" s="10">
        <f>'[1]Preservation Grants'!AA33</f>
        <v>0</v>
      </c>
      <c r="AD38" s="10">
        <f>'[1]Preservation Grants'!AB33</f>
        <v>0</v>
      </c>
      <c r="AE38" s="10">
        <f>'[1]Preservation Grants'!AC33</f>
        <v>0</v>
      </c>
      <c r="AF38" s="10">
        <f>'[1]Preservation Grants'!AD33</f>
        <v>0</v>
      </c>
      <c r="AG38" s="10">
        <f>'[1]Preservation Grants'!AE33</f>
        <v>0</v>
      </c>
      <c r="AH38" s="10">
        <f>'[1]Preservation Grants'!AF33</f>
        <v>0</v>
      </c>
      <c r="AI38" s="10">
        <f>'[1]Preservation Grants'!AG33</f>
        <v>0</v>
      </c>
      <c r="AJ38" s="10">
        <f>'[1]Preservation Grants'!AH33</f>
        <v>0</v>
      </c>
      <c r="AK38" s="10">
        <f>'[1]Preservation Grants'!AI33</f>
        <v>0</v>
      </c>
      <c r="AL38" s="10">
        <f>'[1]Preservation Grants'!AJ33</f>
        <v>0</v>
      </c>
      <c r="AM38" s="10">
        <f>'[1]Preservation Grants'!AK33</f>
        <v>0</v>
      </c>
      <c r="AN38" s="10">
        <f>'[1]Preservation Grants'!AL33</f>
        <v>0</v>
      </c>
      <c r="AO38" s="10">
        <f>'[1]Preservation Grants'!AM33</f>
        <v>49999</v>
      </c>
      <c r="AP38" s="10">
        <f>'[1]Preservation Grants'!AN33</f>
        <v>0</v>
      </c>
      <c r="AQ38" s="10">
        <f>'[1]Preservation Grants'!AO33</f>
        <v>0</v>
      </c>
      <c r="AR38" s="10">
        <f>'[1]Preservation Grants'!AP33</f>
        <v>0</v>
      </c>
      <c r="AS38" s="10">
        <v>0</v>
      </c>
      <c r="AT38" s="1">
        <f>'[1]Preservation Grants'!AQ33</f>
        <v>30000</v>
      </c>
      <c r="AU38" s="1">
        <f>'[1]Preservation Grants'!AR33</f>
        <v>0</v>
      </c>
      <c r="AV38" s="1">
        <f>'[1]Preservation Grants'!AS33</f>
        <v>0</v>
      </c>
      <c r="AW38" s="1">
        <f>'[1]Preservation Grants'!AT33</f>
        <v>0</v>
      </c>
      <c r="AX38" s="1">
        <f>'[1]Preservation Grants'!AU33</f>
        <v>0</v>
      </c>
      <c r="AY38" s="1">
        <f>'[1]Preservation Grants'!AV33</f>
        <v>0</v>
      </c>
      <c r="AZ38" s="1">
        <f>'[1]Preservation Grants'!AW33</f>
        <v>19800</v>
      </c>
      <c r="BA38" s="1">
        <f>'[1]Preservation Grants'!AX33</f>
        <v>0</v>
      </c>
      <c r="BB38" s="1">
        <f>'[1]Preservation Grants'!AY33</f>
        <v>50000</v>
      </c>
      <c r="BC38" s="1">
        <f>'[1]Preservation Grants'!AZ33</f>
        <v>0</v>
      </c>
      <c r="BD38" s="1">
        <f>'[1]Preservation Grants'!BA33</f>
        <v>0</v>
      </c>
      <c r="BE38" s="1">
        <f>'[1]Preservation Grants'!BB33</f>
        <v>99992</v>
      </c>
      <c r="BF38" s="1">
        <f>'[1]Preservation Grants'!BC33</f>
        <v>25164</v>
      </c>
      <c r="BG38" s="1">
        <f>'[1]Preservation Grants'!BD33</f>
        <v>0</v>
      </c>
      <c r="BH38" s="1">
        <f>'[1]Preservation Grants'!BE33</f>
        <v>0</v>
      </c>
      <c r="BI38" s="1">
        <f t="shared" si="10"/>
        <v>500000</v>
      </c>
    </row>
    <row r="39" spans="1:64" ht="29.25" customHeight="1" x14ac:dyDescent="0.25">
      <c r="A39" s="9" t="s">
        <v>149</v>
      </c>
      <c r="B39" s="10">
        <f>'[1]Preservation Grants'!B34</f>
        <v>0</v>
      </c>
      <c r="C39" s="10">
        <f>'[1]Preservation Grants'!C34</f>
        <v>1543378</v>
      </c>
      <c r="D39" s="10">
        <f>'[1]Preservation Grants'!D34</f>
        <v>499372.56</v>
      </c>
      <c r="E39" s="10">
        <f>'[1]Preservation Grants'!E34</f>
        <v>0</v>
      </c>
      <c r="F39" s="10">
        <f>'[1]Preservation Grants'!F34</f>
        <v>0</v>
      </c>
      <c r="G39" s="10">
        <f>'[1]Preservation Grants'!G34</f>
        <v>50000</v>
      </c>
      <c r="H39" s="10">
        <f>'[1]Preservation Grants'!H34</f>
        <v>0</v>
      </c>
      <c r="I39" s="10">
        <f>'[1]Preservation Grants'!I34</f>
        <v>0</v>
      </c>
      <c r="J39" s="10">
        <f>'[1]Preservation Grants'!J34</f>
        <v>186616</v>
      </c>
      <c r="K39" s="10">
        <f>'[1]Preservation Grants'!K34</f>
        <v>0</v>
      </c>
      <c r="L39" s="10">
        <f>'[1]Preservation Grants'!L34</f>
        <v>0</v>
      </c>
      <c r="M39" s="10">
        <v>0</v>
      </c>
      <c r="N39" s="10">
        <f>'[1]Preservation Grants'!M34</f>
        <v>451571.15</v>
      </c>
      <c r="O39" s="10">
        <f>'[1]Preservation Grants'!N34</f>
        <v>0</v>
      </c>
      <c r="P39" s="10">
        <f>'[1]Preservation Grants'!O34</f>
        <v>0</v>
      </c>
      <c r="Q39" s="10">
        <v>16052.38</v>
      </c>
      <c r="R39" s="10">
        <v>50000</v>
      </c>
      <c r="S39" s="10">
        <f>'[1]Preservation Grants'!R34</f>
        <v>250000</v>
      </c>
      <c r="T39" s="10">
        <f>'[1]Preservation Grants'!S34</f>
        <v>0</v>
      </c>
      <c r="U39" s="10">
        <f>'[1]Preservation Grants'!T34</f>
        <v>231804</v>
      </c>
      <c r="V39" s="10">
        <f>'[1]Preservation Grants'!U34</f>
        <v>50000</v>
      </c>
      <c r="W39" s="10">
        <f>'[1]Preservation Grants'!V34</f>
        <v>973360</v>
      </c>
      <c r="X39" s="10"/>
      <c r="Y39" s="10">
        <f>'[1]Preservation Grants'!W34</f>
        <v>0</v>
      </c>
      <c r="Z39" s="10">
        <f>'[1]Preservation Grants'!X34</f>
        <v>97828</v>
      </c>
      <c r="AA39" s="10">
        <f>'[1]Preservation Grants'!Y34</f>
        <v>0</v>
      </c>
      <c r="AB39" s="10">
        <f>'[1]Preservation Grants'!Z34</f>
        <v>99500</v>
      </c>
      <c r="AC39" s="10">
        <f>'[1]Preservation Grants'!AA34</f>
        <v>0</v>
      </c>
      <c r="AD39" s="10">
        <f>'[1]Preservation Grants'!AB34</f>
        <v>500000</v>
      </c>
      <c r="AE39" s="10">
        <f>'[1]Preservation Grants'!AC34</f>
        <v>0</v>
      </c>
      <c r="AF39" s="10">
        <f>'[1]Preservation Grants'!AD34</f>
        <v>550000</v>
      </c>
      <c r="AG39" s="10">
        <f>'[1]Preservation Grants'!AE34</f>
        <v>0</v>
      </c>
      <c r="AH39" s="10">
        <f>'[1]Preservation Grants'!AF34</f>
        <v>287575</v>
      </c>
      <c r="AI39" s="10">
        <f>'[1]Preservation Grants'!AG34</f>
        <v>0</v>
      </c>
      <c r="AJ39" s="10">
        <f>'[1]Preservation Grants'!AH34</f>
        <v>0</v>
      </c>
      <c r="AK39" s="10">
        <f>'[1]Preservation Grants'!AI34</f>
        <v>0</v>
      </c>
      <c r="AL39" s="10">
        <f>'[1]Preservation Grants'!AJ34</f>
        <v>0</v>
      </c>
      <c r="AM39" s="10">
        <f>'[1]Preservation Grants'!AK34</f>
        <v>0</v>
      </c>
      <c r="AN39" s="10">
        <f>'[1]Preservation Grants'!AL34</f>
        <v>0</v>
      </c>
      <c r="AO39" s="10">
        <f>'[1]Preservation Grants'!AM34</f>
        <v>100000</v>
      </c>
      <c r="AP39" s="10">
        <f>'[1]Preservation Grants'!AN34</f>
        <v>50000</v>
      </c>
      <c r="AQ39" s="10">
        <f>'[1]Preservation Grants'!AO34</f>
        <v>0</v>
      </c>
      <c r="AR39" s="10">
        <f>'[1]Preservation Grants'!AP34</f>
        <v>0</v>
      </c>
      <c r="AS39" s="10">
        <v>0</v>
      </c>
      <c r="AT39" s="1">
        <f>'[1]Preservation Grants'!AQ34</f>
        <v>0</v>
      </c>
      <c r="AU39" s="1">
        <f>'[1]Preservation Grants'!AR34</f>
        <v>0</v>
      </c>
      <c r="AV39" s="1">
        <f>'[1]Preservation Grants'!AS34</f>
        <v>49557.760000000002</v>
      </c>
      <c r="AW39" s="1">
        <f>'[1]Preservation Grants'!AT34</f>
        <v>447795.06</v>
      </c>
      <c r="AX39" s="1">
        <f>'[1]Preservation Grants'!AU34</f>
        <v>0</v>
      </c>
      <c r="AY39" s="1">
        <f>'[1]Preservation Grants'!AV34</f>
        <v>447500</v>
      </c>
      <c r="AZ39" s="1">
        <f>'[1]Preservation Grants'!AW34</f>
        <v>0</v>
      </c>
      <c r="BA39" s="1">
        <f>'[1]Preservation Grants'!AX34</f>
        <v>0</v>
      </c>
      <c r="BB39" s="1">
        <f>'[1]Preservation Grants'!AY34</f>
        <v>818090.09</v>
      </c>
      <c r="BC39" s="1">
        <f>'[1]Preservation Grants'!AZ34</f>
        <v>0</v>
      </c>
      <c r="BD39" s="1">
        <f>'[1]Preservation Grants'!BA34</f>
        <v>0</v>
      </c>
      <c r="BE39" s="1">
        <f>'[1]Preservation Grants'!BB34</f>
        <v>0</v>
      </c>
      <c r="BF39" s="1">
        <f>'[1]Preservation Grants'!BC34</f>
        <v>0</v>
      </c>
      <c r="BG39" s="1">
        <f>'[1]Preservation Grants'!BD34</f>
        <v>0</v>
      </c>
      <c r="BH39" s="1">
        <f>'[1]Preservation Grants'!BE34</f>
        <v>0</v>
      </c>
      <c r="BI39" s="1">
        <f t="shared" si="10"/>
        <v>7749999.9999999991</v>
      </c>
    </row>
    <row r="40" spans="1:64" x14ac:dyDescent="0.25">
      <c r="A40" t="s">
        <v>154</v>
      </c>
      <c r="B40" s="1">
        <f>SUM(B35:B39)</f>
        <v>1063123</v>
      </c>
      <c r="C40" s="1">
        <f t="shared" ref="C40:BI40" si="11">SUM(C35:C39)</f>
        <v>2451492</v>
      </c>
      <c r="D40" s="1">
        <f t="shared" si="11"/>
        <v>1253025.56</v>
      </c>
      <c r="E40" s="1">
        <f t="shared" si="11"/>
        <v>396261</v>
      </c>
      <c r="F40" s="1">
        <f t="shared" si="11"/>
        <v>1473765</v>
      </c>
      <c r="G40" s="1">
        <f t="shared" si="11"/>
        <v>3477414</v>
      </c>
      <c r="H40" s="1">
        <f t="shared" si="11"/>
        <v>1000157</v>
      </c>
      <c r="I40" s="1">
        <f t="shared" si="11"/>
        <v>847433</v>
      </c>
      <c r="J40" s="1">
        <f t="shared" si="11"/>
        <v>761979</v>
      </c>
      <c r="K40" s="1">
        <f t="shared" si="11"/>
        <v>528259</v>
      </c>
      <c r="L40" s="1">
        <f t="shared" si="11"/>
        <v>1142734</v>
      </c>
      <c r="M40" s="1">
        <f t="shared" si="11"/>
        <v>412163</v>
      </c>
      <c r="N40" s="1">
        <f t="shared" si="11"/>
        <v>1363271.15</v>
      </c>
      <c r="O40" s="1">
        <f t="shared" si="11"/>
        <v>409123</v>
      </c>
      <c r="P40" s="1">
        <f t="shared" si="11"/>
        <v>574946</v>
      </c>
      <c r="Q40" s="1">
        <f t="shared" si="11"/>
        <v>863375.38</v>
      </c>
      <c r="R40" s="1">
        <f t="shared" si="11"/>
        <v>964191</v>
      </c>
      <c r="S40" s="1">
        <f t="shared" si="11"/>
        <v>1393967</v>
      </c>
      <c r="T40" s="1">
        <f t="shared" si="11"/>
        <v>916256</v>
      </c>
      <c r="U40" s="1">
        <f t="shared" si="11"/>
        <v>1129854</v>
      </c>
      <c r="V40" s="1">
        <f t="shared" si="11"/>
        <v>864086</v>
      </c>
      <c r="W40" s="1">
        <f t="shared" si="11"/>
        <v>2011381</v>
      </c>
      <c r="X40" s="1">
        <f t="shared" si="11"/>
        <v>238867</v>
      </c>
      <c r="Y40" s="1">
        <f t="shared" si="11"/>
        <v>969500</v>
      </c>
      <c r="Z40" s="1">
        <f t="shared" si="11"/>
        <v>895625</v>
      </c>
      <c r="AA40" s="1">
        <f t="shared" si="11"/>
        <v>889201</v>
      </c>
      <c r="AB40" s="1">
        <f t="shared" si="11"/>
        <v>1660805</v>
      </c>
      <c r="AC40" s="1">
        <f t="shared" si="11"/>
        <v>1574718</v>
      </c>
      <c r="AD40" s="1">
        <f t="shared" si="11"/>
        <v>1435318</v>
      </c>
      <c r="AE40" s="1">
        <f t="shared" si="11"/>
        <v>410831</v>
      </c>
      <c r="AF40" s="1">
        <f t="shared" si="11"/>
        <v>1294076</v>
      </c>
      <c r="AG40" s="1">
        <f t="shared" si="11"/>
        <v>1306289</v>
      </c>
      <c r="AH40" s="1">
        <f t="shared" si="11"/>
        <v>1275055</v>
      </c>
      <c r="AI40" s="1">
        <f t="shared" si="11"/>
        <v>891274</v>
      </c>
      <c r="AJ40" s="1">
        <f t="shared" si="11"/>
        <v>1030942</v>
      </c>
      <c r="AK40" s="1">
        <f t="shared" si="11"/>
        <v>620601</v>
      </c>
      <c r="AL40" s="1">
        <f t="shared" si="11"/>
        <v>924712</v>
      </c>
      <c r="AM40" s="1">
        <f t="shared" si="11"/>
        <v>1562048</v>
      </c>
      <c r="AN40" s="1">
        <f t="shared" si="11"/>
        <v>964818</v>
      </c>
      <c r="AO40" s="1">
        <f t="shared" si="11"/>
        <v>1630193</v>
      </c>
      <c r="AP40" s="1">
        <f t="shared" si="11"/>
        <v>1155792</v>
      </c>
      <c r="AQ40" s="1">
        <f t="shared" si="11"/>
        <v>1921539</v>
      </c>
      <c r="AR40" s="1">
        <f t="shared" si="11"/>
        <v>1289022</v>
      </c>
      <c r="AS40" s="1">
        <f t="shared" si="11"/>
        <v>238867</v>
      </c>
      <c r="AT40" s="1">
        <f t="shared" si="11"/>
        <v>1210742</v>
      </c>
      <c r="AU40" s="1">
        <f t="shared" si="11"/>
        <v>645073</v>
      </c>
      <c r="AV40" s="1">
        <f t="shared" si="11"/>
        <v>682535.76</v>
      </c>
      <c r="AW40" s="1">
        <f t="shared" si="11"/>
        <v>1261519.06</v>
      </c>
      <c r="AX40" s="1">
        <f t="shared" si="11"/>
        <v>1110942</v>
      </c>
      <c r="AY40" s="1">
        <f t="shared" si="11"/>
        <v>1297621</v>
      </c>
      <c r="AZ40" s="1">
        <f t="shared" si="11"/>
        <v>1354690</v>
      </c>
      <c r="BA40" s="1">
        <f t="shared" si="11"/>
        <v>772701</v>
      </c>
      <c r="BB40" s="1">
        <f t="shared" si="11"/>
        <v>1763500.0899999999</v>
      </c>
      <c r="BC40" s="1">
        <f t="shared" si="11"/>
        <v>415116</v>
      </c>
      <c r="BD40" s="1">
        <f t="shared" si="11"/>
        <v>574035</v>
      </c>
      <c r="BE40" s="1">
        <f t="shared" si="11"/>
        <v>1847814</v>
      </c>
      <c r="BF40" s="1">
        <f t="shared" si="11"/>
        <v>1514989</v>
      </c>
      <c r="BG40" s="1">
        <f t="shared" si="11"/>
        <v>706621</v>
      </c>
      <c r="BH40" s="1">
        <f t="shared" si="11"/>
        <v>850147</v>
      </c>
      <c r="BI40" s="1">
        <f t="shared" si="11"/>
        <v>65486395</v>
      </c>
    </row>
    <row r="42" spans="1:64" x14ac:dyDescent="0.25">
      <c r="A42" t="s">
        <v>155</v>
      </c>
      <c r="B42" s="1">
        <f>SUM(B8,B13,B21,B27,B33,B40)</f>
        <v>6746895</v>
      </c>
      <c r="C42" s="1">
        <f t="shared" ref="C42:BI42" si="12">SUM(C8,C13,C21,C27,C33,C40)</f>
        <v>6773784</v>
      </c>
      <c r="D42" s="1">
        <f t="shared" si="12"/>
        <v>5460895.5600000005</v>
      </c>
      <c r="E42" s="1">
        <f t="shared" si="12"/>
        <v>2373198</v>
      </c>
      <c r="F42" s="1">
        <f t="shared" si="12"/>
        <v>7748734</v>
      </c>
      <c r="G42" s="1">
        <f t="shared" si="12"/>
        <v>18465880</v>
      </c>
      <c r="H42" s="1">
        <f t="shared" si="12"/>
        <v>5841910</v>
      </c>
      <c r="I42" s="1">
        <f t="shared" si="12"/>
        <v>13045601</v>
      </c>
      <c r="J42" s="1">
        <f t="shared" si="12"/>
        <v>3370004</v>
      </c>
      <c r="K42" s="1">
        <f t="shared" si="12"/>
        <v>4150443</v>
      </c>
      <c r="L42" s="1">
        <f t="shared" si="12"/>
        <v>6524609</v>
      </c>
      <c r="M42" s="1">
        <f t="shared" si="12"/>
        <v>1231939</v>
      </c>
      <c r="N42" s="1">
        <f t="shared" si="12"/>
        <v>5859835.1500000004</v>
      </c>
      <c r="O42" s="1">
        <f t="shared" si="12"/>
        <v>2448934</v>
      </c>
      <c r="P42" s="1">
        <f t="shared" si="12"/>
        <v>3598100</v>
      </c>
      <c r="Q42" s="1">
        <f t="shared" si="12"/>
        <v>5045249.38</v>
      </c>
      <c r="R42" s="1">
        <f t="shared" si="12"/>
        <v>5447181</v>
      </c>
      <c r="S42" s="1">
        <f t="shared" si="12"/>
        <v>7025927</v>
      </c>
      <c r="T42" s="1">
        <f t="shared" si="12"/>
        <v>5435094</v>
      </c>
      <c r="U42" s="1">
        <f t="shared" si="12"/>
        <v>5504837</v>
      </c>
      <c r="V42" s="1">
        <f t="shared" si="12"/>
        <v>4950595</v>
      </c>
      <c r="W42" s="1">
        <f t="shared" si="12"/>
        <v>6879559</v>
      </c>
      <c r="X42" s="1">
        <f t="shared" si="12"/>
        <v>475098</v>
      </c>
      <c r="Y42" s="1">
        <f t="shared" si="12"/>
        <v>6992347</v>
      </c>
      <c r="Z42" s="1">
        <f t="shared" si="12"/>
        <v>6415341</v>
      </c>
      <c r="AA42" s="1">
        <f t="shared" si="12"/>
        <v>5309881</v>
      </c>
      <c r="AB42" s="1">
        <f t="shared" si="12"/>
        <v>8596304</v>
      </c>
      <c r="AC42" s="1">
        <f t="shared" si="12"/>
        <v>8748164</v>
      </c>
      <c r="AD42" s="1">
        <f t="shared" si="12"/>
        <v>6047337</v>
      </c>
      <c r="AE42" s="1">
        <f t="shared" si="12"/>
        <v>2458991</v>
      </c>
      <c r="AF42" s="1">
        <f t="shared" si="12"/>
        <v>5007158</v>
      </c>
      <c r="AG42" s="1">
        <f t="shared" si="12"/>
        <v>7844475</v>
      </c>
      <c r="AH42" s="1">
        <f t="shared" si="12"/>
        <v>6254861</v>
      </c>
      <c r="AI42" s="1">
        <f t="shared" si="12"/>
        <v>5322478</v>
      </c>
      <c r="AJ42" s="1">
        <f t="shared" si="12"/>
        <v>5995242</v>
      </c>
      <c r="AK42" s="1">
        <f t="shared" si="12"/>
        <v>4639974</v>
      </c>
      <c r="AL42" s="1">
        <f t="shared" si="12"/>
        <v>18628925</v>
      </c>
      <c r="AM42" s="1">
        <f t="shared" si="12"/>
        <v>7744547</v>
      </c>
      <c r="AN42" s="1">
        <f t="shared" si="12"/>
        <v>5399445</v>
      </c>
      <c r="AO42" s="1">
        <f t="shared" si="12"/>
        <v>22647132</v>
      </c>
      <c r="AP42" s="1">
        <f t="shared" si="12"/>
        <v>7009142</v>
      </c>
      <c r="AQ42" s="1">
        <f t="shared" si="12"/>
        <v>10041293</v>
      </c>
      <c r="AR42" s="1">
        <f t="shared" si="12"/>
        <v>7159183</v>
      </c>
      <c r="AS42" s="1">
        <f t="shared" si="12"/>
        <v>713965</v>
      </c>
      <c r="AT42" s="1">
        <f t="shared" si="12"/>
        <v>8522470</v>
      </c>
      <c r="AU42" s="1">
        <f t="shared" si="12"/>
        <v>3838283</v>
      </c>
      <c r="AV42" s="1">
        <f t="shared" si="12"/>
        <v>7808462.7599999998</v>
      </c>
      <c r="AW42" s="1">
        <f t="shared" si="12"/>
        <v>5285251.0600000005</v>
      </c>
      <c r="AX42" s="1">
        <f t="shared" si="12"/>
        <v>6996762</v>
      </c>
      <c r="AY42" s="1">
        <f t="shared" si="12"/>
        <v>5493171</v>
      </c>
      <c r="AZ42" s="1">
        <f t="shared" si="12"/>
        <v>7919944</v>
      </c>
      <c r="BA42" s="1">
        <f t="shared" si="12"/>
        <v>4631843</v>
      </c>
      <c r="BB42" s="1">
        <f t="shared" si="12"/>
        <v>7754281.0899999999</v>
      </c>
      <c r="BC42" s="1">
        <f t="shared" si="12"/>
        <v>2484192</v>
      </c>
      <c r="BD42" s="1">
        <f t="shared" si="12"/>
        <v>3419988</v>
      </c>
      <c r="BE42" s="1">
        <f t="shared" si="12"/>
        <v>10183514</v>
      </c>
      <c r="BF42" s="1">
        <f t="shared" si="12"/>
        <v>8953635</v>
      </c>
      <c r="BG42" s="1">
        <f t="shared" si="12"/>
        <v>4373697</v>
      </c>
      <c r="BH42" s="1">
        <f t="shared" si="12"/>
        <v>5033107</v>
      </c>
      <c r="BI42" s="1">
        <f t="shared" si="12"/>
        <v>445070287</v>
      </c>
    </row>
  </sheetData>
  <mergeCells count="2">
    <mergeCell ref="BJ21:BN21"/>
    <mergeCell ref="BJ36:BL37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Megan J.</dc:creator>
  <cp:lastModifiedBy>Reilly, Sean Cameron</cp:lastModifiedBy>
  <dcterms:created xsi:type="dcterms:W3CDTF">2015-10-14T19:18:21Z</dcterms:created>
  <dcterms:modified xsi:type="dcterms:W3CDTF">2017-05-17T21:28:40Z</dcterms:modified>
</cp:coreProperties>
</file>